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Y21" i="1" l="1"/>
  <c r="AA21" i="1" s="1"/>
  <c r="Y20" i="1"/>
  <c r="Y19" i="1"/>
  <c r="Y18" i="1"/>
  <c r="Y17" i="1"/>
  <c r="Y16" i="1"/>
  <c r="Y15" i="1"/>
  <c r="Y14" i="1"/>
  <c r="Y13" i="1"/>
  <c r="Z13" i="1" s="1"/>
  <c r="Y12" i="1"/>
  <c r="Y11" i="1"/>
  <c r="Y10" i="1"/>
  <c r="Y9" i="1"/>
  <c r="Y8" i="1"/>
  <c r="Z19" i="1" l="1"/>
  <c r="Z21" i="1"/>
  <c r="Z16" i="1"/>
  <c r="Z11" i="1"/>
  <c r="Z14" i="1"/>
  <c r="Z8" i="1"/>
  <c r="Z9" i="1"/>
  <c r="Z17" i="1"/>
  <c r="Z10" i="1"/>
  <c r="Z18" i="1"/>
  <c r="Z12" i="1"/>
  <c r="Z20" i="1"/>
  <c r="Q21" i="1"/>
  <c r="AC21" i="1" s="1"/>
  <c r="Y22" i="1" l="1"/>
  <c r="P22" i="1"/>
  <c r="Q22" i="1" s="1"/>
  <c r="AA22" i="1" l="1"/>
  <c r="AC22" i="1" s="1"/>
  <c r="Z22" i="1"/>
  <c r="R22" i="1"/>
  <c r="Q8" i="1"/>
  <c r="AA8" i="1" s="1"/>
  <c r="AC8" i="1" s="1"/>
  <c r="AB22" i="1" l="1"/>
  <c r="Q10" i="1"/>
  <c r="AA10" i="1" s="1"/>
  <c r="AC10" i="1" s="1"/>
  <c r="Q9" i="1"/>
  <c r="AD8" i="1"/>
  <c r="R21" i="1"/>
  <c r="AB21" i="1" s="1"/>
  <c r="Q20" i="1"/>
  <c r="AA20" i="1" s="1"/>
  <c r="AC20" i="1" s="1"/>
  <c r="Q19" i="1"/>
  <c r="Q18" i="1"/>
  <c r="AA18" i="1" s="1"/>
  <c r="AC18" i="1" s="1"/>
  <c r="Q17" i="1"/>
  <c r="AA17" i="1" s="1"/>
  <c r="AC17" i="1" s="1"/>
  <c r="Q16" i="1"/>
  <c r="AA16" i="1" s="1"/>
  <c r="AC16" i="1" s="1"/>
  <c r="Q15" i="1"/>
  <c r="Q14" i="1"/>
  <c r="Q13" i="1"/>
  <c r="Q12" i="1"/>
  <c r="Q11" i="1"/>
  <c r="AA11" i="1" s="1"/>
  <c r="AC11" i="1" s="1"/>
  <c r="AA12" i="1" l="1"/>
  <c r="AC12" i="1" s="1"/>
  <c r="AD12" i="1" s="1"/>
  <c r="R19" i="1"/>
  <c r="AB19" i="1" s="1"/>
  <c r="AA19" i="1"/>
  <c r="AC19" i="1" s="1"/>
  <c r="R13" i="1"/>
  <c r="AB13" i="1" s="1"/>
  <c r="AA13" i="1"/>
  <c r="AC13" i="1" s="1"/>
  <c r="R14" i="1"/>
  <c r="AB14" i="1" s="1"/>
  <c r="AA14" i="1"/>
  <c r="AC14" i="1" s="1"/>
  <c r="AD14" i="1" s="1"/>
  <c r="R15" i="1"/>
  <c r="AB15" i="1" s="1"/>
  <c r="AA15" i="1"/>
  <c r="AC15" i="1" s="1"/>
  <c r="AA9" i="1"/>
  <c r="AC9" i="1" s="1"/>
  <c r="AD9" i="1" s="1"/>
  <c r="AD10" i="1"/>
  <c r="R18" i="1"/>
  <c r="AB18" i="1" s="1"/>
  <c r="AD21" i="1"/>
  <c r="R17" i="1"/>
  <c r="AB17" i="1" s="1"/>
  <c r="AD11" i="1"/>
  <c r="R10" i="1"/>
  <c r="AB10" i="1" s="1"/>
  <c r="AD17" i="1"/>
  <c r="AD16" i="1"/>
  <c r="AD20" i="1"/>
  <c r="R20" i="1"/>
  <c r="AB20" i="1" s="1"/>
  <c r="R16" i="1"/>
  <c r="AB16" i="1" s="1"/>
  <c r="R8" i="1"/>
  <c r="AB8" i="1" s="1"/>
  <c r="R9" i="1"/>
  <c r="AB9" i="1" s="1"/>
  <c r="R12" i="1"/>
  <c r="AB12" i="1" s="1"/>
  <c r="R11" i="1"/>
  <c r="AB11" i="1" s="1"/>
  <c r="Z15" i="1" l="1"/>
  <c r="AD19" i="1"/>
  <c r="AD18" i="1"/>
  <c r="AD15" i="1"/>
  <c r="AD13" i="1"/>
  <c r="AD22" i="1"/>
</calcChain>
</file>

<file path=xl/sharedStrings.xml><?xml version="1.0" encoding="utf-8"?>
<sst xmlns="http://schemas.openxmlformats.org/spreadsheetml/2006/main" count="159" uniqueCount="125">
  <si>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</si>
  <si>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</si>
  <si>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</si>
  <si>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</si>
  <si>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</si>
  <si>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2021</t>
  </si>
  <si>
    <t>Segundo Semestre 2021</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</si>
  <si>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</si>
  <si>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</si>
  <si>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</si>
  <si>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</si>
  <si>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</si>
  <si>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</si>
  <si>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</si>
  <si>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</si>
  <si>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</si>
  <si>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</si>
  <si>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</si>
  <si>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</si>
  <si>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</si>
  <si>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</si>
  <si>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</si>
  <si>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</si>
  <si>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</si>
  <si>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</si>
  <si>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</si>
  <si>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</si>
  <si>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</si>
  <si>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</si>
  <si>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</si>
  <si>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</si>
  <si>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</si>
  <si>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</si>
  <si>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</si>
  <si>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</si>
  <si>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</si>
  <si>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</si>
  <si>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</si>
  <si>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</si>
  <si>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</si>
  <si>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</si>
  <si>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</si>
  <si>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</si>
  <si>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</si>
  <si>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</si>
  <si>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</si>
  <si>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</si>
  <si>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</si>
  <si>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Subdirección de Planeación.      Julián Henao</t>
  </si>
  <si>
    <t>3.4.5.18</t>
  </si>
  <si>
    <t>Política Pública de Inquilinatos monitoreada</t>
  </si>
  <si>
    <t>ADQUISICIÓN DE VIVIENDA POR UN HÁBITAT SOSTENIBLE CON ENFOQUE DIFERENCIAL.</t>
  </si>
  <si>
    <t>4.4.5.5</t>
  </si>
  <si>
    <t>Hogares beneficiados con adquisición de vivienda zona rural -sector público</t>
  </si>
  <si>
    <t>Número</t>
  </si>
  <si>
    <t>Subdirección Jurídica.  -   Fabian Ochoa Peña</t>
  </si>
  <si>
    <t>Esta meta se desarrollará en los años 2022 y 2024</t>
  </si>
  <si>
    <t xml:space="preserve">4.4.5.7 </t>
  </si>
  <si>
    <t>Hogares beneficiados con adquisición de vivienda - sector privado</t>
  </si>
  <si>
    <t>4.4.5.8</t>
  </si>
  <si>
    <t>Hogares con enfoque diferencial beneficiados con adquisición de vivienda</t>
  </si>
  <si>
    <t>Subdirección Planeación    -  Bibiana Osorio Londoño</t>
  </si>
  <si>
    <t xml:space="preserve">4.4.5.4 </t>
  </si>
  <si>
    <t>Hogares beneficiados con adquisición de vivienda -sector público</t>
  </si>
  <si>
    <t>Subdirección Jurídica.   -   Fabian Ochoa Peña</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</si>
  <si>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</si>
  <si>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</si>
  <si>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</si>
  <si>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</si>
  <si>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</si>
  <si>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</si>
  <si>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</si>
  <si>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</si>
  <si>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</si>
  <si>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</si>
  <si>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</si>
  <si>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</si>
  <si>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</si>
  <si>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</si>
  <si>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Subdirección Dotación.     -     Giovanny Mendez Tique</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</si>
  <si>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</si>
  <si>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</si>
  <si>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</si>
  <si>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</si>
  <si>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</si>
  <si>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</si>
  <si>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</si>
  <si>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Subdirección Jurídica.    -    Claudia Elena Ruiz Mejia</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</si>
  <si>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</si>
  <si>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</si>
  <si>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</si>
  <si>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</si>
  <si>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</si>
  <si>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</si>
  <si>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</si>
  <si>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</si>
  <si>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</si>
  <si>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</si>
  <si>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</si>
  <si>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</si>
  <si>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</si>
  <si>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</si>
  <si>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</si>
  <si>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</si>
  <si>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Javier Váldes Barcha</t>
  </si>
  <si>
    <t>Aprobó</t>
  </si>
  <si>
    <t>Liliam Gabriela Cano Ramírez</t>
  </si>
  <si>
    <t>Profesional Especializado</t>
  </si>
  <si>
    <t>Subdirector de Planeación</t>
  </si>
  <si>
    <t>Directora</t>
  </si>
  <si>
    <r>
      <t>ENERO:</t>
    </r>
    <r>
      <rPr>
        <sz val="9"/>
        <rFont val="Calibri"/>
        <family val="2"/>
        <scheme val="minor"/>
      </rPr>
      <t xml:space="preserve"> EN ESTE MES EL ENCARGADO DE ESTE INDICADOR NO REPORTO INFORMACIÓN.
</t>
    </r>
    <r>
      <rPr>
        <b/>
        <sz val="9"/>
        <rFont val="Calibri"/>
        <family val="2"/>
        <scheme val="minor"/>
      </rPr>
      <t xml:space="preserve">FEBRERO: </t>
    </r>
    <r>
      <rPr>
        <sz val="9"/>
        <rFont val="Calibri"/>
        <family val="2"/>
        <scheme val="minor"/>
      </rPr>
      <t xml:space="preserve">EN EL MES DE FEBRERO DE 2021, NO SE REALIZÓ LA ASIGNACIÓN DE NINGÚN SUBSIDIO MUNICIPAL DE VIVIENDA NUEVA NI USADA PARA POBLACIÓN CON ENFOQUE DIFERENCIAL.
</t>
    </r>
    <r>
      <rPr>
        <b/>
        <sz val="9"/>
        <rFont val="Calibri"/>
        <family val="2"/>
        <scheme val="minor"/>
      </rPr>
      <t xml:space="preserve">MARZO: </t>
    </r>
    <r>
      <rPr>
        <sz val="9"/>
        <rFont val="Calibri"/>
        <family val="2"/>
        <scheme val="minor"/>
      </rPr>
      <t xml:space="preserve">EN ESTE MES NO SE REALIZÓ LA ASIGNACIÓN DE NINGÚN SUBSIDIO PARA ADQUISICIÓN DE VIVIENDA NUEVA Y/O USADA A POBLACIÓN CON ENFOQUE DIFERENCIAL.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SIEMPRE QUE ALGUNOS DE ESTOS 5 HOGARES SEA CARACTERIZADO CON EL ENFOQUE DIFERENCIAL.
</t>
    </r>
    <r>
      <rPr>
        <b/>
        <sz val="9"/>
        <rFont val="Calibri"/>
        <family val="2"/>
        <scheme val="minor"/>
      </rPr>
      <t>ABRIL:</t>
    </r>
    <r>
      <rPr>
        <sz val="9"/>
        <rFont val="Calibri"/>
        <family val="2"/>
        <scheme val="minor"/>
      </rPr>
      <t xml:space="preserve"> EN EL MES DE ABRIL DE 2021, SE REALIZÓ LA ASIGNACIÓN DE 10 SUBSIDIOS PARA ADQUISICIÓN DE VIVIENDA NUEVA Y USADA DE REPOSICIÓN, A 10 HOGARES POBLACIÓN CON ENFOQUE DIFERENCIAL. DICHOS HOGARES SON MADRES CABEZA DE HOGAR Y POBLACIÓN VÍCTIMA DE DESPLAZAMIENTO FORZADO; DE CONFORMIDAD CON EL ARCHIVO ADJUNTO.
</t>
    </r>
    <r>
      <rPr>
        <b/>
        <sz val="9"/>
        <rFont val="Calibri"/>
        <family val="2"/>
        <scheme val="minor"/>
      </rPr>
      <t>MAYO:</t>
    </r>
    <r>
      <rPr>
        <sz val="9"/>
        <rFont val="Calibri"/>
        <family val="2"/>
        <scheme val="minor"/>
      </rPr>
      <t xml:space="preserve"> DEL TOTAL DE ASIGNACIONES DE SUBSIDIO MUNICIPAL DE VIVIENDA QUE TUVIERON LUGAR EN EL MES DE MAYO DE 2021, SE REALIZÓ LA ASIGNACIÓN DE 11 SUBSIDIOS PARA ADQUISICIÓN DE VIVIENDA NUEVA A 11 HOGARES QUE TIENEN LA CALIDAD DE POBLACIÓN CON ENFOQUE DIFERENCIAL. DICHOS HOGARES SON MADRES CABEZA DE HOGAR Y POBLACIÓN VÍCTIMA DE DESPLAZAMIENTO FORZADO; DE CONFORMIDAD CON EL ARCHIVO ADJUNTO.
</t>
    </r>
    <r>
      <rPr>
        <b/>
        <sz val="9"/>
        <rFont val="Calibri"/>
        <family val="2"/>
        <scheme val="minor"/>
      </rPr>
      <t>JUNIO:</t>
    </r>
    <r>
      <rPr>
        <sz val="9"/>
        <rFont val="Calibri"/>
        <family val="2"/>
        <scheme val="minor"/>
      </rPr>
      <t xml:space="preserve"> DEL TOTAL DE ASIGNACIONES DE SUBSIDIO MUNICIPAL DE VIVIENDA QUE TUVIERON LUGAR EN EL MES DE JUNIO DE 2021, SE REALIZÓ LA ASIGNACIÓN DE 4 SUBSIDIOS PARA ADQUISICIÓN DE VIVIENDA NUEVA A 4 HOGARES QUE TIENEN LA CALIDAD DE POBLACIÓN CON ENFOQUE DIFERENCIAL. DICHOS HOGARES SON MADRES CABEZA DE HOGAR; DE CONFORMIDAD CON EL ARCHIVO ADJUNTO.                                                                       </t>
    </r>
    <r>
      <rPr>
        <b/>
        <sz val="9"/>
        <rFont val="Calibri"/>
        <family val="2"/>
        <scheme val="minor"/>
      </rPr>
      <t xml:space="preserve">JULIO: </t>
    </r>
    <r>
      <rPr>
        <sz val="9"/>
        <rFont val="Calibri"/>
        <family val="2"/>
        <scheme val="minor"/>
      </rPr>
      <t xml:space="preserve"> EN EL MES DE JULIO DE 2021 NO SE REALIZÓ NINGUNA ASIGNACIÓN DE SUBSIDIO MUNICIPAL DE VIVIENDA PARA POBLACIÓN CON ENFOQUE DIFERENCIAL, PUESTO QUE EL HOGAR QUE FUE ASIGNADO EN EL MES DE JULIO, NO SE ENCUENTRA CARACTERIZADO DENTRO DE NINGÚN TIPO DE LAS POBLACIONES DE DICHO ENFOQUE. </t>
    </r>
  </si>
  <si>
    <r>
      <rPr>
        <b/>
        <sz val="9"/>
        <rFont val="Calibri"/>
        <family val="2"/>
        <scheme val="minor"/>
      </rPr>
      <t xml:space="preserve">ENERO: </t>
    </r>
    <r>
      <rPr>
        <sz val="9"/>
        <rFont val="Calibri"/>
        <family val="2"/>
        <scheme val="minor"/>
      </rPr>
      <t xml:space="preserve">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FEBRERO:</t>
    </r>
    <r>
      <rPr>
        <sz val="9"/>
        <rFont val="Calibri"/>
        <family val="2"/>
        <scheme val="minor"/>
      </rPr>
      <t xml:space="preserve"> SE ACOMPAÑÓ EL PROCESO DE LAS MCCVH ASÍ: COMUNAS 1 POPULAR, 4 ARANJUEZ, 12 LA AMÉRICA: 18 DE FEBRERO COMUNA 90 SANTA ELENA: 1 FEBRERO COMUNA 60 SAN CRISTÓBAL: 27 DE FEBRERO.
</t>
    </r>
    <r>
      <rPr>
        <b/>
        <sz val="9"/>
        <rFont val="Calibri"/>
        <family val="2"/>
        <scheme val="minor"/>
      </rPr>
      <t>MARZO:</t>
    </r>
    <r>
      <rPr>
        <sz val="9"/>
        <rFont val="Calibri"/>
        <family val="2"/>
        <scheme val="minor"/>
      </rPr>
      <t xml:space="preserve"> SE ACOMPAÑÓ EL PROCESO DE LAS MCCVH ASÍ: COMUNA1, COMUNA 5 Y COMUNA 60.
</t>
    </r>
    <r>
      <rPr>
        <b/>
        <sz val="9"/>
        <rFont val="Calibri"/>
        <family val="2"/>
        <scheme val="minor"/>
      </rPr>
      <t>ABRIL:</t>
    </r>
    <r>
      <rPr>
        <sz val="9"/>
        <rFont val="Calibri"/>
        <family val="2"/>
        <scheme val="minor"/>
      </rPr>
      <t xml:space="preserve"> SE REALIZARON 11 REUNIONES CON LAS MCCVH DE LAS COMUNAS 1, 2, 6, 8, 15, 16, 60 Y 80.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Y TEMA DE PP EN LA COMUNA 8. SE CONVOCÓ LA MESA DE VIVIENDA DE LA COMUNA 14 Y LA 4.
</t>
    </r>
    <r>
      <rPr>
        <b/>
        <sz val="9"/>
        <rFont val="Calibri"/>
        <family val="2"/>
        <scheme val="minor"/>
      </rPr>
      <t>MAYO:</t>
    </r>
    <r>
      <rPr>
        <sz val="9"/>
        <rFont val="Calibri"/>
        <family val="2"/>
        <scheme val="minor"/>
      </rPr>
      <t xml:space="preserve"> SE REALIZARON 9 REUNIONES CON LAS MCCVH DE LAS COMUNAS 14, 5, 60, 2, 16, 6, 60.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t>
    </r>
    <r>
      <rPr>
        <b/>
        <sz val="9"/>
        <rFont val="Calibri"/>
        <family val="2"/>
        <scheme val="minor"/>
      </rPr>
      <t>JUNIO:</t>
    </r>
    <r>
      <rPr>
        <sz val="9"/>
        <rFont val="Calibri"/>
        <family val="2"/>
        <scheme val="minor"/>
      </rPr>
      <t xml:space="preserve"> SE REALIZARON 8 REUNIONES CON LAS MCCVH DE LAS COMUNAS 1, 5, 7, 8, 15, 50 LAS TEMÁTICAS TRATADAS FUERON FUNCIONAMIENTO, FUNCIONES, ESTRUCTURA DE LAS MCCVH, PEHMED 2030, TEMA DE PP Y DRP EN LA COMUNA 8. SE ACOMPAÑARON EL PQR DE LA MCVH DE LA COMUNA 3 Y A LA 16 ANTE LA JAL C16. SE CONVOCARON LAS MESAS DE VIVIENDA DE LA COMUNA 9, 70 Y 90 PARA ACTIVACIÓN EL PRÓXIMO MES. SE REALIZARON REUNIONES PARA COMENZAR LA ACTIVACION DE LAS COMISIONES TÉCNICAS Y LA MESA. SE REALIZA ADEMÁS LA PRIMERA MESA INTERISTITUCIONAL DE VIVIENDA.                                                                                                                                                                                                               </t>
    </r>
    <r>
      <rPr>
        <b/>
        <sz val="9"/>
        <rFont val="Calibri"/>
        <family val="2"/>
        <scheme val="minor"/>
      </rPr>
      <t xml:space="preserve">JULIO: </t>
    </r>
    <r>
      <rPr>
        <sz val="9"/>
        <rFont val="Calibri"/>
        <family val="2"/>
        <scheme val="minor"/>
      </rPr>
      <t xml:space="preserve">SE REALIZARON 14 REUNIONES CON LAS MCCVH DE LAS COMUNAS 5, 6, 7, 8, 11, 12, 13, 14, 15, 50, 70, 80 LAS TEMÁTICAS TRATADAS FUERON FUNCIONAMIENTO, FUNCIONES, ESTRUCTURA DE LAS MCCVH, PEHMED 2030, PLANES DE TRABAJO. EN LA COMUNA 8 SE REALIZÓ UNA AUDIENCIA PÚBLICA Y UNA ACTIVIDAD DE ACOMPAÑAMIENTO EN TERRITORIO A TRAVÉS DE FERIA. SE ACTIVARON LAS COMISIONES TÉCNICAS DE COBERTURA Y CALIDAD HABITACIONAL Y DESARROLLO INSTITUCIONAL Y MODELO DE GESTIÓN HABITACIONAL.                                                                                                                                                                                                                                      </t>
    </r>
    <r>
      <rPr>
        <b/>
        <sz val="9"/>
        <rFont val="Calibri"/>
        <family val="2"/>
        <scheme val="minor"/>
      </rPr>
      <t>AGOSTO:</t>
    </r>
    <r>
      <rPr>
        <sz val="9"/>
        <rFont val="Calibri"/>
        <family val="2"/>
        <scheme val="minor"/>
      </rPr>
      <t xml:space="preserve"> SE REALIZAN LAS SIGUIENTES ACCIONES: INSTALACIÓN Y PUESTA EN MARCHA DE LA MESA MUNICIPAL DE VIVIENDA Y HÁBITAT DEL CONSEJO CONSULTIVO DE POLÍTICA HABITACIONAL, REUNIÓN DE LA SECRETARÍA TÉCNICA PARA EVALUACIÓN Y AJUSTE DEL DECRETO 0303 DE 2019 Y RESOLUCIÓN 283 DE 2020</t>
    </r>
    <r>
      <rPr>
        <b/>
        <sz val="9"/>
        <rFont val="Calibri"/>
        <family val="2"/>
        <scheme val="minor"/>
      </rPr>
      <t>.                                                                                                                                                                SEPTIEMBRE</t>
    </r>
    <r>
      <rPr>
        <sz val="9"/>
        <rFont val="Calibri"/>
        <family val="2"/>
        <scheme val="minor"/>
      </rPr>
      <t xml:space="preserve"> SE REALIZAN LAS SIGUIENTES ACCIONES: REUNIÓN DE LA SECRETARÍA TÉCNICA PARA LA ARTICULACIÓN ENTRE LA LÍNEA SOCIAL Y LA LÍNEA ESTRATÉGICA, REUNIÓN DELEGADOS DE LAS COMISIONES TÉCNICAS PARA ESTABLECER PLAN DE TRABAJO. TAMBIÉN SE REALIZARON 15 REUNIONES CON LAS MCCVH DE LAS COMUNAS 2, 6, 7, 8, 9, 12, 14, 16, 70 LAS TEMÁTICAS TRATADAS FUERON FUNCIONAMIENTO, FUNCIONES, ESTRUCTURA DE LAS MCCVH, PEHMED 2030, TEMAS DE PP Y CCCP, PLAN DE TRABAJO, CRONOGRAMAS DE LAS MESAS, IMPACTO DE OBRA PUBLICA EN EL CERRO EL VOLADOR CON LA MCVHC7.</t>
    </r>
  </si>
  <si>
    <r>
      <rPr>
        <b/>
        <sz val="9"/>
        <rFont val="Calibri"/>
        <family val="2"/>
        <scheme val="minor"/>
      </rPr>
      <t>ENERO:</t>
    </r>
    <r>
      <rPr>
        <sz val="9"/>
        <rFont val="Calibri"/>
        <family val="2"/>
        <scheme val="minor"/>
      </rPr>
      <t xml:space="preserve"> 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 xml:space="preserve">FEBRERO: </t>
    </r>
    <r>
      <rPr>
        <sz val="9"/>
        <rFont val="Calibri"/>
        <family val="2"/>
        <scheme val="minor"/>
      </rPr>
      <t xml:space="preserve">REACTIVACIÓN DE LA MESA DE TRABAJO TELEFÓNICA Y VIRTUALMENTE CON LAS DEPENDENCIAS, SE ACTUALIZA EL DIRECTORIO. SE CONTINUO CON LA REVISION DE INSUMOS PARA EL PLAN DE TRABAJO DE LA MESA DE INQUILINATOS 2021. SE CONTINUO CON LA REVISION DE RESPUESTAS DEL BALANCE DE LA MESA 2020, DILIGENCIADA POR 10 PERSONAS MAS PARA UN TOTAL DE 14. REALIZAN DOS REUNIONES CON EL DAP PARA ASESORÍA FRENTE A LA PLANEACIÓN Y SEGUIMIENTO DE LA POLÍTICA PUBLICA. RESPONDE RADICADO E738 CON S564.
</t>
    </r>
    <r>
      <rPr>
        <b/>
        <sz val="9"/>
        <rFont val="Calibri"/>
        <family val="2"/>
        <scheme val="minor"/>
      </rPr>
      <t>MARZO:</t>
    </r>
    <r>
      <rPr>
        <sz val="9"/>
        <rFont val="Calibri"/>
        <family val="2"/>
        <scheme val="minor"/>
      </rPr>
      <t xml:space="preserve"> SE REALIZAN LAS SIGUIENTES ACTIVIDADES: REUNIÓN DE LA MESA DE TRABAJO DE INQUILINATOS DONDE SE SOCIALIZO EL BALANCE DE LA MESA 2020 Y EL AVANCE DEL PLAN DE TRABAJO DE LA MESA. REUNIONES DE LAS COMISIONES 1, 2 Y 3, DONDE SE REVISA, REAJUSTA, SE COMPLEMENTA EL PLAN Y SE DEFINEN RUTAS DE TRABAJO. GESTIONES CON LAS SECRETARIAS DE INCLUSIÓN SOCIAL, EDUCACIÓN Y GESTIÓN Y CONTROL RESPECTO A LA IMPLEMENTACIÓN DE LA POLÍTICA. SE REALIZA EL ACOMPAÑAMIENTO AL CASO DEL SEÑOR MARINO LOPEZ.
</t>
    </r>
    <r>
      <rPr>
        <b/>
        <sz val="9"/>
        <rFont val="Calibri"/>
        <family val="2"/>
        <scheme val="minor"/>
      </rPr>
      <t>ABRIL:</t>
    </r>
    <r>
      <rPr>
        <sz val="9"/>
        <rFont val="Calibri"/>
        <family val="2"/>
        <scheme val="minor"/>
      </rPr>
      <t xml:space="preserve"> REALIZADAS 11 REUNIONES: MESA DE TRABAJO - COMISIÓN GARANTÍA DE DERECHOS - SECRETARÍA DE LAS MUJERES, CULTURA CIUDADANA, MEDIO AMBIENTE, INDER SE REVISÓ INDICADORES PDM, PLAN POLÍTICA Y ACCIONES A REALIZAR - INCLUSIÓN SER COEQUIPEROS EN LA COORDINACIÓN DE LA POLÍTICA - DAP PATRIMONIO BARRIO PRADO - SALUD EL CONTROL SANITARIO A INQUILINATOS - EN ISVIMED PARA RETOMAR CONSTRUCCIÓN DE MODULO DE INQUILINATOS. SE ACOMPAÑO A VICTOR ROJAS EN AUDIENCIA INQUILINATO. ENTRE OTRAS.
</t>
    </r>
    <r>
      <rPr>
        <b/>
        <sz val="9"/>
        <rFont val="Calibri"/>
        <family val="2"/>
        <scheme val="minor"/>
      </rPr>
      <t>MAYO:</t>
    </r>
    <r>
      <rPr>
        <sz val="9"/>
        <rFont val="Calibri"/>
        <family val="2"/>
        <scheme val="minor"/>
      </rPr>
      <t xml:space="preserve"> REALIZADAS 9 REUNIONES: 4 MÓDULO DE INQUILINATOS. 5 CON ENTIDADES DE LA MTIM, COMISIÓN DE GESTIÓN DE CONOCIMIENTO, PARA REVISIÓN DEL PLAN DE TRABAJO CON MCNNA, COMISION SOCIAL, SECRETARIA DE EDUCACIÓN, PARA TRANSVERSALIZACIÓN ENFOQUE DE GÉNERO CON SECRETARIA DE LAS MUJERES. GESTIONES VARIAS: INFORMACIÓN PARA RESPUESTA DE CONTROL POLÍTICO, ACOMPAÑAMIENTO CASO INQUILINATO, DESARROLLO DE TAREAS DE CONTROL SANITARIO, ENTRE OTRAS. NO SE REALIZO REUNIÓN MAYO DE COMISIÓN DE GARANTÍA DE DERECHOS.
</t>
    </r>
    <r>
      <rPr>
        <b/>
        <sz val="9"/>
        <rFont val="Calibri"/>
        <family val="2"/>
        <scheme val="minor"/>
      </rPr>
      <t xml:space="preserve">JUNIO: </t>
    </r>
    <r>
      <rPr>
        <sz val="9"/>
        <rFont val="Calibri"/>
        <family val="2"/>
        <scheme val="minor"/>
      </rPr>
      <t xml:space="preserve">ACOMPAÑAMIENTO INQUILINATO VICTOR ROJAS, REUNIONES DE LA RED DE ADMINISTRADORES, UNIDAD DE NIÑEZ Y EQUIPOS PRIMARIOS. CREACIÓN Y APROBACIÓN DE VOLANTE, REUNIÓN DE LA MESA EN PLENO, APROBACIÓN DE LUGARES Y FECHAS DE LAS 5 FERIAS DE INQUILINATOS EN EL 2 SEMESTRE. FORMULACIÓN DE LOS ESTUDIOS PREVIOS DE OPERADOR PARA CARACTERIZAR INQUILINATOS. RESPUESTAS AL CONCEJO EN CONTROL POLÍTICO. PROGRAMACIÓN REUNIÓN COMISIÓN 2 GARANTÍA DE DERECHOS PARA EL 13 DE JULIO. </t>
    </r>
    <r>
      <rPr>
        <b/>
        <sz val="9"/>
        <rFont val="Calibri"/>
        <family val="2"/>
        <scheme val="minor"/>
      </rPr>
      <t xml:space="preserve">                                                                                                                                                                                                                              JULIO:  </t>
    </r>
    <r>
      <rPr>
        <sz val="9"/>
        <rFont val="Calibri"/>
        <family val="2"/>
        <scheme val="minor"/>
      </rPr>
      <t>SE REALIZAN 5 REUNIONES: DE LA COMISIÓN 2, CON PARTICIPACIÓN CIUDADANA Y LA UNIDAD DE NIÑEZ PARA SOCIALIZAR RED DE ADMINISTRADORES, CON LA COMUNIDAD PRADO CENTRO EN LA INSPECCION Y 2 DE AVANCES DEL MÓDULO DE INQUILINATOS. LAS GESTIONES Y EJECUCIÓN DE FERIA DE INQUILINATOS EN SAN LORENZO. VISITA A INQUILINATO Y ACOMPAÑAMIENTO EN AUDIENCIA PÚBLICA CON INSPECCIÓN 10 A LA SEÑORA LUZ ENEIDA GÓMEZ, DUEÑA DE INQUILINATO. GESTIONES Y REVISIÓN INICIAL DEL VOLANTE DE LICENCIAMIENTO INQUILINATOS PRADO CENTRO Y PROPUESTA DE ESTUDIOS PREVIOS DE OPERADOR.</t>
    </r>
    <r>
      <rPr>
        <b/>
        <sz val="9"/>
        <rFont val="Calibri"/>
        <family val="2"/>
        <scheme val="minor"/>
      </rPr>
      <t xml:space="preserve">                                                                                                                                       AGOSTO: </t>
    </r>
    <r>
      <rPr>
        <sz val="9"/>
        <rFont val="Calibri"/>
        <family val="2"/>
        <scheme val="minor"/>
      </rPr>
      <t xml:space="preserve">SE REALIZAN 11 REUNIONES: DE COMISIÓN 2 Y MESA DE TRABAJO, CON PARTICIPACIÓN CIUDADANA, DESARROLLO ECONÓMICO, INDER, SISFDH PARA AVANCES DE PLANEACION, JAC PRADO CENTRO, 2 DE MÓDULO, 2 DE PREPARACION FERIA DE SERVICIOS. GESTION Y REALIZACIÓN DE FERIA DE SERVICIOS INQUILINATOS SAN BENITO. IMPRESION VOLANTE LICENCIAMIENTO INQUILINATOS. SE LIDERA JORNADA DE VACUNACIÓN BARRIO COLON. ACOMPAÑAMIENTO LUZ GÓMEZ DUEÑA DE INQUILINATO. AJUSTES ESTUDIOS PREVIOS OPERADOR.                                                                                                                                                                                                                   </t>
    </r>
    <r>
      <rPr>
        <b/>
        <sz val="9"/>
        <rFont val="Calibri"/>
        <family val="2"/>
        <scheme val="minor"/>
      </rPr>
      <t>SEPTIEMBRE</t>
    </r>
    <r>
      <rPr>
        <sz val="9"/>
        <rFont val="Calibri"/>
        <family val="2"/>
        <scheme val="minor"/>
      </rPr>
      <t>: SE REALIZAN 5 REUNIONES DE COMISIÓN 2, CON DAGRED, DAP, MEDIO AMBIENTE, PARTICIPACION CIUDADANA, UNIDAD DE NIÑEZ. RECORRIDO DE SENSIBILIZACION Y ENTREGA DE VOLANTES. ACOMPAÑAMIENTO LUZ GÓMEZ DUEÑA DE INQUILINATO. REUNION CON OPERADOR. SEGUIMIENTO DEL PROTOCOLO DE CONTROL SECRETARÍA DE SALUD. REUNIÓN CON REPRESENTANTES DEL COMITÉ DE PATRIMONIO Y DE LA JAC PRADO CENTRO. REUNIÓN COMISIÓN 1 DE LA MESA DE TRABAJO DE INQUILINATOS. 3 REUNIONES DE AJUSTE AL MODULO.</t>
    </r>
  </si>
  <si>
    <r>
      <t xml:space="preserve">EN EL MES DE FEBRERO DE 2021 SE REALIZÓ LA ASIGNACIÓN DE 1 SUBSIDIO MUNICIPAL DE VIVIENDA PARA ADQUISICIÓN DE VIVIENDA USADA DE REPOSICIÓN EN CORREGIMIENTOS, A 1 GRUPO FAMILIAR PERTENECIENTE A POBLACIÓN REASENTADA POR HABITAR ZONAS DE ALTO RIESGO NO MITIGABLE O AFECTADAS POR DESASTRE NATURAL, ANTROPOGÉNICO O POR CALAMIDAD.
</t>
    </r>
    <r>
      <rPr>
        <b/>
        <sz val="9"/>
        <rFont val="Calibri"/>
        <family val="2"/>
        <scheme val="minor"/>
      </rPr>
      <t>MARZO</t>
    </r>
    <r>
      <rPr>
        <sz val="9"/>
        <rFont val="Calibri"/>
        <family val="2"/>
        <scheme val="minor"/>
      </rPr>
      <t xml:space="preserve">: N EL MES DE MARZO DE 2021, NO SE REALIZÓ LA ASIGNACIÓN DE NINGÚN SUBSIDIO PARA ADQUISICIÓN DE VIVIENDA NUEVA Y/O USADA A POBLACIÓN EN DÉFICIT CUANTITATIVO DE VIVIENDA EN CORREGIMIENTOS DE MEDELLÍN.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3 SUBSIDIOS MUNICIPALES PARA ADQUISICIÓN DE VIVIENDA USADA DE REPOSICIÓN Y ADQUISICIÓN DE VIVIENDA NUEVA, EN LOS DIFERENTES CORREGIMIENTOS, PARA 3 HOGARES PERTENECIENTES A POBLACIÓN REASENTADA POR HABITAR ZONAS DE ALTO RIESGO NO MITIGABLE O AFECTADAS POR DESASTRE NATURAL, ANTROPOGÉNICO O POR CALAMIDAD Y POBLACIÓN DEMANDA LIBRE; DE CONFORMIDAD CON EL ARCHIVO ADJUNTO.
</t>
    </r>
    <r>
      <rPr>
        <b/>
        <sz val="9"/>
        <rFont val="Calibri"/>
        <family val="2"/>
        <scheme val="minor"/>
      </rPr>
      <t>MAYO:</t>
    </r>
    <r>
      <rPr>
        <sz val="9"/>
        <rFont val="Calibri"/>
        <family val="2"/>
        <scheme val="minor"/>
      </rPr>
      <t xml:space="preserve"> DE LAS 15 ASIGNACIONES DE SUBSIDIO MUNICIPAL PARA ADQUISICIÓN DE VIVIENDA NUEVA A LOS 15 HOGARES, QUE TUVIERON LUGAR EN EL MES DE MAYO DE 2021, NINGUNO DE ELLOS ESTÁ APLICADO PARA ADQUISICIÓN DE VIVIENDA NUEVA EN NINGUNO DE LOS 5 CORREGIMIENTOS DEL MUNICIPIO DE MEDELLÍN.
</t>
    </r>
    <r>
      <rPr>
        <b/>
        <sz val="9"/>
        <rFont val="Calibri"/>
        <family val="2"/>
        <scheme val="minor"/>
      </rPr>
      <t>JUNIO:</t>
    </r>
    <r>
      <rPr>
        <sz val="9"/>
        <rFont val="Calibri"/>
        <family val="2"/>
        <scheme val="minor"/>
      </rPr>
      <t xml:space="preserve"> DE LAS 13 ASIGNACIONES DE SUBSIDIO MUNICIPAL PARA ADQUISICIÓN DE VIVIENDA NUEVA A LOS 13 HOGARES, QUE TUVIERON LUGAR EN EL MES DE JUNIO DE 2021, NINGUNO DE ELLOS ESTÁ APLICADO PARA ADQUISICIÓN DE VIVIENDA NUEVA EN NINGUNO DE LOS 5 CORREGIMIENTOS DEL MUNICIPIO DE MEDELLÍN.                                                                                                                                                                   </t>
    </r>
    <r>
      <rPr>
        <b/>
        <sz val="9"/>
        <rFont val="Calibri"/>
        <family val="2"/>
        <scheme val="minor"/>
      </rPr>
      <t>JULIO:</t>
    </r>
    <r>
      <rPr>
        <sz val="9"/>
        <rFont val="Calibri"/>
        <family val="2"/>
        <scheme val="minor"/>
      </rPr>
      <t xml:space="preserve"> EN EL MES DE JULIO DE 2021 SE REALIZÓ LA ASIGNACIÓN DE 1 SUBSIDIO MUNICIPAL PARA ADQUISICIÓN DE VIVIENDA USADA DE REPOSICIÓN EN UNO DE LOS CORREGIMIENTOS DE MEDELLÍN, PARA 1 HOGAR PERTENECIENTE A POBLACIÓN SUJETO DE REASENTAMIENTO POR OBRAS DE INTERÉS GENERAL; DE CONFORMIDAD CON EL ARCHIVO ADJUNTO.                                                                                                                                                                                            </t>
    </r>
    <r>
      <rPr>
        <b/>
        <sz val="9"/>
        <rFont val="Calibri"/>
        <family val="2"/>
        <scheme val="minor"/>
      </rPr>
      <t>AGOSTO:</t>
    </r>
    <r>
      <rPr>
        <sz val="9"/>
        <rFont val="Calibri"/>
        <family val="2"/>
        <scheme val="minor"/>
      </rPr>
      <t xml:space="preserve"> DE LAS 15 ASIGNACIONES DE SUBSIDIO MUNICIPAL PARA ADQUISICIÓN DE VIVIENDA NUEVA Y ADQUISICIÓN DE VIVIENDA USADA DE REPOSICIÓN A LOS 15 HOGARES QUE TUVIERON LUGAR EN EL MES DE AGOSTO DE 2021, NINGUNO DE ELLOS ESTÁ APLICADO PARA ADQUISICIÓN DE VIVIENDA RURAL EN NINGUNO DE LOS 5 CORREGIMIENTOS DE MEDELLÍN.                                                                                                                                                       </t>
    </r>
    <r>
      <rPr>
        <b/>
        <sz val="9"/>
        <rFont val="Calibri"/>
        <family val="2"/>
        <scheme val="minor"/>
      </rPr>
      <t>SEPTIEMBRE:</t>
    </r>
    <r>
      <rPr>
        <sz val="9"/>
        <rFont val="Calibri"/>
        <family val="2"/>
        <scheme val="minor"/>
      </rPr>
      <t xml:space="preserve"> DE LAS 26 ASIGNACIONES DE SUBSIDIO MUNICIPAL PARA ADQUISICIÓN DE VIVIENDA NUEVA Y ADQUISICIÓN DE VIVIENDA USADA DE REPOSICIÓN A LOS 26 HOGARES QUE TUVIERON LUGAR EN EL MES DE SEPTIEMBRE DE 2021, NINGUNO DE ELLOS ESTÁ APLICADO EN SUELO RURAL EN NINGUNO DE LOS 5 CORREGIMIENTOS DE MEDELLÍN.</t>
    </r>
  </si>
  <si>
    <r>
      <t>ENERO: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FEBRERO: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MARZO:</t>
    </r>
    <r>
      <rPr>
        <sz val="9"/>
        <rFont val="Calibri"/>
        <family val="2"/>
        <scheme val="minor"/>
      </rPr>
      <t xml:space="preserve"> PARA EL PRESENTE PERIODO, CORRESPONDIENTE AL MES DE MARZO DE 2021, AUN NO SE CUENTA CON LA INFORMACIÓN DEL NUMERO DE FAMILIAS BENEFICIADAS CON EL SUBSIDIO DE VIVIENDA NUEVA O USADA, SE ADELANTAN GESTIONES ANTE CAMACOL PARA EL SUMINISTRO DE LA INFORMACION.
</t>
    </r>
    <r>
      <rPr>
        <b/>
        <sz val="9"/>
        <rFont val="Calibri"/>
        <family val="2"/>
        <scheme val="minor"/>
      </rPr>
      <t>ABRIL:</t>
    </r>
    <r>
      <rPr>
        <sz val="9"/>
        <rFont val="Calibri"/>
        <family val="2"/>
        <scheme val="minor"/>
      </rPr>
      <t xml:space="preserve"> PARA EL PRESENTE PERIODO, CORRESPONDIENTE AL MES DE ABRIL DE 2021, AUN NO SE CUENTA CON LA INFORMACIÓN DEL NUMERO DE FAMILIAS BENEFICIADAS CON EL SUBSIDIO DE VIVIENDA NUEVA O USADA, SE ADELANTAN GESTIONES ANTE CAMACOL PARA EL SUMINISTRO DE LA INFORMACION.
</t>
    </r>
    <r>
      <rPr>
        <b/>
        <sz val="9"/>
        <rFont val="Calibri"/>
        <family val="2"/>
        <scheme val="minor"/>
      </rPr>
      <t xml:space="preserve">MAYO: </t>
    </r>
    <r>
      <rPr>
        <sz val="9"/>
        <rFont val="Calibri"/>
        <family val="2"/>
        <scheme val="minor"/>
      </rPr>
      <t xml:space="preserve">PARA EL PRESENTE PERIODO, CORRESPONDIENTE AL MES DE MAYO DE 2021, AUN NO SE CUENTA CON LA INFORMACIÓN DEL NUMERO DE FAMILIAS BENEFICIADAS CON EL SUBSIDIO DE VIVIENDA NUEVA O USADA, SE ENVIÓ OFICIO A  CAMACOL CON EL FIN DE ESTABLECER UN ENLACE QUE NOS PUEDA SUMINISTRAR LA INFORMACIÓN MENSUAL .
</t>
    </r>
    <r>
      <rPr>
        <b/>
        <sz val="9"/>
        <rFont val="Calibri"/>
        <family val="2"/>
        <scheme val="minor"/>
      </rPr>
      <t xml:space="preserve">JUNIO: </t>
    </r>
    <r>
      <rPr>
        <sz val="9"/>
        <rFont val="Calibri"/>
        <family val="2"/>
        <scheme val="minor"/>
      </rPr>
      <t xml:space="preserve">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JULIO:</t>
    </r>
    <r>
      <rPr>
        <sz val="9"/>
        <rFont val="Calibri"/>
        <family val="2"/>
        <scheme val="minor"/>
      </rPr>
      <t xml:space="preserve"> 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 xml:space="preserve">AGOSTO: </t>
    </r>
    <r>
      <rPr>
        <sz val="9"/>
        <rFont val="Calibri"/>
        <family val="2"/>
        <scheme val="minor"/>
      </rPr>
      <t xml:space="preserve">CAMACOL EN EL MES DE AGOSTO DE 2021, EFECTUÓ REPORTE AL ISVIMED, DONDE INFORMA QUE, DESDE JUNIO DEL AÑO 2020, SE HA CONSTRUIDO 1.899 VIVIENDAS DE INTERÉS PRIORITARIO Y VIVIENDA DE INTERÉS SOCIAL, DONDE 219 FAMILIAS LOGRARON ADQUIRIR VIVIENDA DE INTERÉS PRIORITARIO Y 1.749 FAMILIAS RECIBIERON VIVIENDAS DE INTERÉS SOCIAL, LO QUE HA PERMITIDO REDUCIR EL DÉFICIT CUANTITATIVO DE VIVIENDA EN LA CIUDAD DE MEDELLÍN, A TRAVÉS DE LA ALIANZA CON CAMACOL ANTIOQUIA.                                                                                                                                                                                   </t>
    </r>
    <r>
      <rPr>
        <b/>
        <sz val="9"/>
        <rFont val="Calibri"/>
        <family val="2"/>
        <scheme val="minor"/>
      </rPr>
      <t>SEPTIEMBRE</t>
    </r>
    <r>
      <rPr>
        <sz val="9"/>
        <rFont val="Calibri"/>
        <family val="2"/>
        <scheme val="minor"/>
      </rPr>
      <t>: EN EL MES DE SEPTIEMBRE CAMACOL NO PRESENTO REPORTE AL ISVIMED DE LAS VIVIENDAS ENTREGADAS EN MODALIDAD VIP Y VIS.</t>
    </r>
  </si>
  <si>
    <r>
      <t>ENERO:</t>
    </r>
    <r>
      <rPr>
        <sz val="9"/>
        <rFont val="Calibri"/>
        <family val="2"/>
        <scheme val="minor"/>
      </rPr>
      <t xml:space="preserve"> NO SE REPORTO INFORMACIÓN.
</t>
    </r>
    <r>
      <rPr>
        <b/>
        <sz val="9"/>
        <rFont val="Calibri"/>
        <family val="2"/>
        <scheme val="minor"/>
      </rPr>
      <t>FEBRERO:</t>
    </r>
    <r>
      <rPr>
        <sz val="9"/>
        <rFont val="Calibri"/>
        <family val="2"/>
        <scheme val="minor"/>
      </rPr>
      <t xml:space="preserve"> EN EL MES DE FEBRERO DE 2021, SE REALIZÓ LA ASIGNACIÓN DE 2 SUBSIDIOS MUNICIPALES PARA ADQUISICIÓN DE VIVIENDA USADA DE REPOSICIÓN, A 2 GRUPOS FAMILIARES DISCRIMINADOS DE LA SIGUIENTE MANERA: 1 HOGAR PERTENECIENTE A POBLACIÓN REASENTADA POR HABITAR ZONAS DE ALTO RIESGO NO MITIGABLE O AFECTADAS POR DESASTRE NATURAL, ANTROPOGÉNICO O POR CALAMIDAD; Y 1 HOGAR PERTENECIENTE A POBLACIÓN SUJETO DE REASENTAMIENTO POR OBRAS DE INTERÉS GENERAL, DE CONFORMIDAD CON EL ARCHIVO ADJUNTO.
</t>
    </r>
    <r>
      <rPr>
        <b/>
        <sz val="9"/>
        <rFont val="Calibri"/>
        <family val="2"/>
        <scheme val="minor"/>
      </rPr>
      <t>MARZO:</t>
    </r>
    <r>
      <rPr>
        <sz val="9"/>
        <rFont val="Calibri"/>
        <family val="2"/>
        <scheme val="minor"/>
      </rPr>
      <t xml:space="preserve"> EN ESTE MES NO SE REALIZÓ LA ASIGNACIÓN DE NINGÚN SUBSIDIO PARA ADQUISICIÓN DE VIVIENDA NUEVA Y/O USADA A POBLACIÓN EN DÉFICIT CUANTITATIVO DE VIVIENDA.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11 SUBSIDIOS MUNICIPALES PARA ADQUISICIÓN DE VIVIENDA USADA DE REPOSICIÓN Y PARA ADQUISICIÓN DE VIVIENDA NUEVA, A 11 HOGARES DISCRIMINADOS DE LA SIGUIENTE MANERA: 5 HOGARES PERTENECIENTES A POBLACIÓN REASENTADA POR HABITAR ZONAS DE ALTO RIESGO NO MITIGABLE O AFECTADAS POR DESASTRE NATURAL, ANTROPOGÉNICO O POR CALAMIDAD; 3 HOGARES PERTENECIENTES A POBLACIÓN SUJETO DE REASENTAMIENTO POR OBRAS DE INTERÉS GENERAL; 2 HOGARES POBLACIÓN DEMANDA LIBRE Y 1 HOGAR POBLACIÓN VÍCTIMA DE DESPLAZAMIENTO FORZADO, EN EL MARCO DEL PROGRAMA NACIONAL DE VIVIENDA GRATUITA; DE CONFORMIDAD CON EL ARCHIVO ADJUNTO.
</t>
    </r>
    <r>
      <rPr>
        <b/>
        <sz val="9"/>
        <rFont val="Calibri"/>
        <family val="2"/>
        <scheme val="minor"/>
      </rPr>
      <t>MAYO:</t>
    </r>
    <r>
      <rPr>
        <sz val="9"/>
        <rFont val="Calibri"/>
        <family val="2"/>
        <scheme val="minor"/>
      </rPr>
      <t xml:space="preserve"> EN EL MES DE MAYO DE 2021, SE REALIZÓ LA ASIGNACIÓN DE 15 SUBSIDIOS MUNICIPALES PARA ADQUISICIÓN DE VIVIENDA NUEVA, A 15 HOGARES DISCRIMINADOS DE LA SIGUIENTE MANERA: 14 HOGARES PERTENECIENTES A POBLACIÓN SUJETO DE REASENTAMIENTO POR OBRAS DE INTERÉS GENERAL, EN EL MARCO DEL CONTRATO INTERADMINISTRATIVO 46000057661 DE 2014, SUSCRITO ENTRE LA EMPRESA DE DESARROLLO URBANO - EDU Y EL MUNICIPIO DE MEDELLÍN - SECRETARÍA DE INFRAESTRUCTURA FÍSICA (PROYECTO MEJORAMIENTO INTEGRAL DE BARRIOS); Y Y 1 HOGAR POBLACIÓN VÍCTIMA DE DESPLAZAMIENTO FORZADO, EN EL MARCO DEL PROGRAMA NACIONAL DE VIVIENDA GRATUITA; DE CONFORMIDAD CON EL ARCHIVO ADJUNTO.
</t>
    </r>
    <r>
      <rPr>
        <b/>
        <sz val="9"/>
        <rFont val="Calibri"/>
        <family val="2"/>
        <scheme val="minor"/>
      </rPr>
      <t>JUNIO:</t>
    </r>
    <r>
      <rPr>
        <sz val="9"/>
        <rFont val="Calibri"/>
        <family val="2"/>
        <scheme val="minor"/>
      </rPr>
      <t xml:space="preserve"> EN EL MES DE JUNIO DE 2021, SE REALIZÓ LA ASIGNACIÓN DE 13 SUBSIDIOS MUNICIPALES PARA ADQUISICIÓN DE VIVIENDA NUEVA EN EL PROYECTO HABITACIONAL VENTTO 1, A 13 HOGARES PERTENECIENTES A POBLACIÓN SUJETO DE REASENTAMIENTO POR HABITAR ZONAS DE ALTO RIESGO NO MITIGABLE O AFECTADAS POR DESASTRE NATURAL, ANTROPOGÉNICO O POR CALAMIDAD; DE CONFORMIDAD CON EL ARCHIVO ADJUNTO   .                                                                                                                                                                                                               </t>
    </r>
    <r>
      <rPr>
        <b/>
        <sz val="9"/>
        <rFont val="Calibri"/>
        <family val="2"/>
        <scheme val="minor"/>
      </rPr>
      <t xml:space="preserve">AGOSTO: </t>
    </r>
    <r>
      <rPr>
        <sz val="9"/>
        <rFont val="Calibri"/>
        <family val="2"/>
        <scheme val="minor"/>
      </rPr>
      <t xml:space="preserve">EN EL MES DE AGOSTO DE 2021, SE REALIZÓ LA ASIGNACIÓN DE 15 SUBSIDIOS MUNICIPALES PARA ADQUISICIÓN DE VIVIENDA NUEVA Y ADQUISICIÓN DE VIVIENDA USADA DE REPOSICIÓN, A 15 HOGARES PERTENECIENTES A POBLACIÓN SUJETO DE REASENTAMIENTO POR OBRAS DE INTERÉS GENERAL, DE CONFORMIDAD CON EL ARCHIVO ADJUNTO, A LOS HOGARES QUE CUMPLIERON CON LOS REQUISITOS ESTABLECIDOS EN EL DECRETO MUNICIPAL 1053 DE 2020.                                                                                                     </t>
    </r>
    <r>
      <rPr>
        <b/>
        <sz val="9"/>
        <rFont val="Calibri"/>
        <family val="2"/>
        <scheme val="minor"/>
      </rPr>
      <t>SEPTIEMBRE</t>
    </r>
    <r>
      <rPr>
        <sz val="9"/>
        <rFont val="Calibri"/>
        <family val="2"/>
        <scheme val="minor"/>
      </rPr>
      <t>: EN EL MES DE SEPTIEMBRE DE 2021, SE REALIZÓ LA ASIGNACIÓN DE 26 SUBSIDIOS MUNICIPALES PARA ADQUISICIÓN DE VIVIENDA NUEVA Y ADQUISICIÓN DE VIVIENDA USADA DE REPOSICIÓN, A 26 HOGARES PERTENECIENTES A POBLACIÓN SUJETO DE REASENTAMIENTO POR OBRA DE INTERÉS GENERAL, A LOS HOGARES QUE CUMPLIERON CON LOS REQUISITOS ESTABLECIDOS EN EL DECRETO MUNICIPAL 1053 DE 2020</t>
    </r>
  </si>
  <si>
    <r>
      <t>ENERO:</t>
    </r>
    <r>
      <rPr>
        <sz val="9"/>
        <rFont val="Calibri"/>
        <family val="2"/>
        <scheme val="minor"/>
      </rPr>
      <t xml:space="preserve"> SE ASIGNARON SUBSIDIOS ASÍ: DE LAS RESOLUCIONES: 5 POR (203) ASIGNACIONES, 6 POR (159), 7 POR (64), 8 POR (16) Y 9 POR (134) PARA UN TOTAL DE (576) ASIGNACIONES.
</t>
    </r>
    <r>
      <rPr>
        <b/>
        <sz val="9"/>
        <rFont val="Calibri"/>
        <family val="2"/>
        <scheme val="minor"/>
      </rPr>
      <t>FEBRERO: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t>
    </r>
    <r>
      <rPr>
        <b/>
        <sz val="9"/>
        <rFont val="Calibri"/>
        <family val="2"/>
        <scheme val="minor"/>
      </rPr>
      <t xml:space="preserve">
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JULIO: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 xml:space="preserve">AGOSTO: </t>
    </r>
    <r>
      <rPr>
        <sz val="9"/>
        <rFont val="Calibri"/>
        <family val="2"/>
        <scheme val="minor"/>
      </rPr>
      <t xml:space="preserve">NO SE SOLICITÓ POR PARTE DEL ORDENADOR DEL GASTO Y LA SUBDIRECCIÓN CORRESPONDIENTE LA EXPEDICIÓN DE ACTOS ADMINISTRATIVOS PARA ASIGNACIÓN DE SUBSIDIOS DE MEJORAMIENTOS DE VIVIENDA                                                                                                                </t>
    </r>
    <r>
      <rPr>
        <b/>
        <sz val="9"/>
        <rFont val="Calibri"/>
        <family val="2"/>
        <scheme val="minor"/>
      </rPr>
      <t>SEPTIEMBRE</t>
    </r>
    <r>
      <rPr>
        <sz val="9"/>
        <rFont val="Calibri"/>
        <family val="2"/>
        <scheme val="minor"/>
      </rPr>
      <t>: NO SE SOLICITÓ POR PARTE DEL ORDENADOR DEL GASTO Y LA SUBDIRECCIÓN CORRESPONDIENTE LA EXPEDICIÓN DE ACTOS ADMINISTRATIVOS PARA ASIGNACIÓN DE SUBSIDIOS DE MEJORAMIENTOS DE VIVIENDA</t>
    </r>
  </si>
  <si>
    <r>
      <t>ENERO:</t>
    </r>
    <r>
      <rPr>
        <sz val="9"/>
        <rFont val="Calibri"/>
        <family val="2"/>
        <scheme val="minor"/>
      </rPr>
      <t xml:space="preserve"> EN ESTE PERIODO NO SE REPORTO INFORMACIÓN.
</t>
    </r>
    <r>
      <rPr>
        <b/>
        <sz val="9"/>
        <rFont val="Calibri"/>
        <family val="2"/>
        <scheme val="minor"/>
      </rPr>
      <t>FEBRERO:</t>
    </r>
    <r>
      <rPr>
        <sz val="9"/>
        <rFont val="Calibri"/>
        <family val="2"/>
        <scheme val="minor"/>
      </rPr>
      <t xml:space="preserve">NO SE REALIZARON ASIGNACIONES DEBIDO A QUE DE UNA PARTE SE BUSCA AMPLIAR EL ALCANCE DEL CONTRATO, POR LA FALTA DE FAMILIAS QUE CUMPLAN LOS REQUISITOS ESTIPULADOS EN EL DECRETO 1053 - 2020. DE OTRA PARTE, LAS ADMINISTRACIONES PASADAS HA INVERTIDO RECURSO EN CORREGIMIENTOS, COPANDO LA MAYOR CANTIDAD DE EJECUCIONES VIABLES.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                                                                                                                       </t>
    </r>
    <r>
      <rPr>
        <b/>
        <sz val="9"/>
        <rFont val="Calibri"/>
        <family val="2"/>
        <scheme val="minor"/>
      </rPr>
      <t xml:space="preserve">JULIO: </t>
    </r>
    <r>
      <rPr>
        <sz val="9"/>
        <rFont val="Calibri"/>
        <family val="2"/>
        <scheme val="minor"/>
      </rPr>
      <t>NO SE SOLICITÓ POR PARTE DEL ORDENADOR DEL GASTO Y LA SUBDIRECCIÓN CORRESPONDIENTE LA EXPEDICIÓN DE ACTOS ADMINISTRATIVOS PARA ASIGNACIÓN DE SUBSIDIOS DE MEJORAMIENTOS DE VIVIENDA EN LOS CORREGIMIENTOS.</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ASIGNACIÓN DE SUBSIDIOS DE MEJORAMIENTOS DE VIVIENDA EN LOS CORREGIMIENTOS.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t>
    </r>
  </si>
  <si>
    <r>
      <rPr>
        <b/>
        <sz val="9"/>
        <rFont val="Calibri"/>
        <family val="2"/>
        <scheme val="minor"/>
      </rPr>
      <t xml:space="preserve">ENERO: </t>
    </r>
    <r>
      <rPr>
        <sz val="9"/>
        <rFont val="Calibri"/>
        <family val="2"/>
        <scheme val="minor"/>
      </rPr>
      <t xml:space="preserve">MEDIANTE RESOLUCIÓN 11 - 2021 , SE ASIGNARON (143) SUBSIDIOS.
</t>
    </r>
    <r>
      <rPr>
        <b/>
        <sz val="9"/>
        <rFont val="Calibri"/>
        <family val="2"/>
        <scheme val="minor"/>
      </rPr>
      <t>FEBRERO:</t>
    </r>
    <r>
      <rPr>
        <sz val="9"/>
        <rFont val="Calibri"/>
        <family val="2"/>
        <scheme val="minor"/>
      </rPr>
      <t xml:space="preserve">NO HUBO ASIGNACIÓN, DEBIDO A QUE EL PROCESO SE ENCUENTRA EN REVISIÓN TÉNICA, PARA POSTERIORMENTE PASAR A REVISIÓN SOCIAL Y JURÍDICA.
</t>
    </r>
    <r>
      <rPr>
        <b/>
        <sz val="9"/>
        <rFont val="Calibri"/>
        <family val="2"/>
        <scheme val="minor"/>
      </rPr>
      <t xml:space="preserve">MARZO: </t>
    </r>
    <r>
      <rPr>
        <sz val="9"/>
        <rFont val="Calibri"/>
        <family val="2"/>
        <scheme val="minor"/>
      </rPr>
      <t xml:space="preserve">NO SE CUENTA CON FLUJO DE CAJA PARA EXPEDIR RESOLUCIONES NUEVAS DE ASIGNACIÓN DE SUBSIDIOS.
</t>
    </r>
    <r>
      <rPr>
        <b/>
        <sz val="9"/>
        <rFont val="Calibri"/>
        <family val="2"/>
        <scheme val="minor"/>
      </rPr>
      <t xml:space="preserve">ABRIL: </t>
    </r>
    <r>
      <rPr>
        <sz val="9"/>
        <rFont val="Calibri"/>
        <family val="2"/>
        <scheme val="minor"/>
      </rPr>
      <t xml:space="preserve">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HOGARES CON ENFOQUE DIFERENCIAL BENEFICIADOS CON MEJORAMIENTO SIN BARRERAS.
</t>
    </r>
    <r>
      <rPr>
        <b/>
        <sz val="9"/>
        <rFont val="Calibri"/>
        <family val="2"/>
        <scheme val="minor"/>
      </rPr>
      <t xml:space="preserve">JUNIO: </t>
    </r>
    <r>
      <rPr>
        <sz val="9"/>
        <rFont val="Calibri"/>
        <family val="2"/>
        <scheme val="minor"/>
      </rPr>
      <t xml:space="preserve">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 xml:space="preserve">			                                                                                                                                           JULIO: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AGOSTO: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t>
    </r>
  </si>
  <si>
    <r>
      <rPr>
        <b/>
        <sz val="9"/>
        <rFont val="Calibri"/>
        <family val="2"/>
        <scheme val="minor"/>
      </rPr>
      <t>ENERO</t>
    </r>
    <r>
      <rPr>
        <sz val="9"/>
        <rFont val="Calibri"/>
        <family val="2"/>
        <scheme val="minor"/>
      </rPr>
      <t xml:space="preserve">: POR MEDIO DE LA RESOLUCIÓN N° 10 DE 2021, SE ASIGNARON 241 SUBSIDIOS A ESTE TIPO DE POBLACIÓN.
</t>
    </r>
    <r>
      <rPr>
        <b/>
        <sz val="9"/>
        <rFont val="Calibri"/>
        <family val="2"/>
        <scheme val="minor"/>
      </rPr>
      <t>FEBRERO:</t>
    </r>
    <r>
      <rPr>
        <sz val="9"/>
        <rFont val="Calibri"/>
        <family val="2"/>
        <scheme val="minor"/>
      </rPr>
      <t xml:space="preserve"> NO HUBO ASIGNACIÓN, DEBIDO A QUE EL PROCESO SE ENCUENTRA EN REVISIÓN TÉNICA, PARA POSTERIORMENTE PASAR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A HOGARES JÓVENES.
</t>
    </r>
    <r>
      <rPr>
        <b/>
        <sz val="9"/>
        <rFont val="Calibri"/>
        <family val="2"/>
        <scheme val="minor"/>
      </rPr>
      <t>JUNIO</t>
    </r>
    <r>
      <rPr>
        <sz val="9"/>
        <rFont val="Calibri"/>
        <family val="2"/>
        <scheme val="minor"/>
      </rPr>
      <t>: NO SE SOLICITÓ POR PARTE DEL ORDENADOR DEL GASTO Y LA SUBDIRECCIÓN CORRESPONDIENTE LA EXPEDICIÓN DE ACTOS ADMINISTRATIVOS PARA FAMILIAS CON INTEGRANTES JÓVENES CON HASTA 28 AÑOS Y 364 DÍAS DE EDAD</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FAMILIAS CON INTEGRANTES JÓVENES CON HASTA 28 AÑOS Y 364 DÍAS DE EDAD.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FAMILIAS CON INTEGRANTES JÓVENES CON HASTA 28 AÑOS Y 364 DÍAS DE EDAD. </t>
    </r>
    <r>
      <rPr>
        <b/>
        <sz val="9"/>
        <rFont val="Calibri"/>
        <family val="2"/>
        <scheme val="minor"/>
      </rPr>
      <t>SEPTIEMBRE:</t>
    </r>
    <r>
      <rPr>
        <sz val="9"/>
        <rFont val="Calibri"/>
        <family val="2"/>
        <scheme val="minor"/>
      </rPr>
      <t xml:space="preserve"> NO SE SOLICITÓ POR PARTE DEL ORDENADOR DEL GASTO Y LA SUBDIRECCIÓN CORRESPONDIENTE LA EXPEDICIÓN DE ACTOS ADMINISTRATIVOS PARA FAMILIAS CON INTEGRANTES JÓVENES CON HASTA 28 AÑOS Y 364 DÍAS DE EDAD.</t>
    </r>
  </si>
  <si>
    <r>
      <t xml:space="preserve">ENERO: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 xml:space="preserve">FEBRERO: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MARZO:</t>
    </r>
    <r>
      <rPr>
        <sz val="9"/>
        <color rgb="FF333333"/>
        <rFont val="Calibri"/>
        <family val="2"/>
        <scheme val="minor"/>
      </rPr>
      <t xml:space="preserve"> NO SE HA DEFINIDO POR LA ALTA DIRECCIÓN CUÁL SERÁ EL POLÍGONO DE INTERVENCIÓN PARA INICIAR EL PROCESO DE CONTRATACIÓN DE LOS DISEÑOS.</t>
    </r>
    <r>
      <rPr>
        <b/>
        <sz val="9"/>
        <color rgb="FF333333"/>
        <rFont val="Calibri"/>
        <family val="2"/>
        <scheme val="minor"/>
      </rPr>
      <t xml:space="preserve">
ABRI</t>
    </r>
    <r>
      <rPr>
        <sz val="9"/>
        <color rgb="FF333333"/>
        <rFont val="Calibri"/>
        <family val="2"/>
        <scheme val="minor"/>
      </rPr>
      <t xml:space="preserve">L: EN EL MES DE ABRIL INICIO EL ANÁLISIS DE PREFACTIBILIDAD DEL POLÍGONO DE INTERVENCIÓN EN EL BARRIO CARPINELO, CON LA PREFACTIBILIDAD ESTIMADA PARA FINALES DEL MES DE ABRIL, SE PRESENTARA EL PROYECTO ANTE LA SECRETARIA DE CONTROL Y GESTIÓN TERRITORIAL PARA COFINANCIAR EL MISMO.
</t>
    </r>
    <r>
      <rPr>
        <b/>
        <sz val="9"/>
        <color rgb="FF333333"/>
        <rFont val="Calibri"/>
        <family val="2"/>
        <scheme val="minor"/>
      </rPr>
      <t>MAYO</t>
    </r>
    <r>
      <rPr>
        <sz val="9"/>
        <color rgb="FF333333"/>
        <rFont val="Calibri"/>
        <family val="2"/>
        <scheme val="minor"/>
      </rPr>
      <t xml:space="preserve">: EN EL MES DE MAYO SE REALIZARON LAS VISITAS DE RECONOCIMIENTO A LOS BARRIOS CARPINELO 1, CARPINELO 2, LA ESPERANZA Y LA AVANZADA, CON EL OBJETIVO DE IDENTIFICAR EL ESTADO ACTUAL DEL TERRITORIO Y LAS POTENCIALIDADES DE INTERVENCIÓN DE LOS BARRIOS. SE DESARROLLÓ UN PRIMER AVANCE DE DIAGNÓSTICO E IDEAS LIVIANAS DE INTERVENCIÓN DEL ESPACIO PÚBLICO EN LOS BARRIOS LA ESPERANZA Y LA AVANZADA, CON EL FIN DE CONSTRUIR UNA PROPUESTA TÉCNICO ECONÓMICA QUE SEA PRESENTADA A LA SECRETARÍA DE GESTIÓN Y CONTROL TERRITORIAL.
</t>
    </r>
    <r>
      <rPr>
        <b/>
        <sz val="9"/>
        <color rgb="FF333333"/>
        <rFont val="Calibri"/>
        <family val="2"/>
        <scheme val="minor"/>
      </rPr>
      <t>JUNIO:</t>
    </r>
    <r>
      <rPr>
        <sz val="9"/>
        <color rgb="FF333333"/>
        <rFont val="Calibri"/>
        <family val="2"/>
        <scheme val="minor"/>
      </rPr>
      <t xml:space="preserve"> SE CUENTA CON UN AVANCE DE DIAGNÓSTICO E IDEAS LIVIANAS DE INTERVENCIÓN DEL ESPACIO PÚBLICO Y UNA PROPUESTA TÉCNICO ECONÓMICA DE CUATRO SECTORES DE INTERVENCIÓN EN LOS BARRIOS CARPINELO 1, CARPINELO 2, POPULAR,  LA ESPERANZA Y LA AVANZADA. LA CUAL FUE PRESENTADA AL DAP PARA BUSCAR LA COFINANCIACIÓN DE LAS OBRAS.                                                                                                                               </t>
    </r>
    <r>
      <rPr>
        <b/>
        <sz val="9"/>
        <color rgb="FF333333"/>
        <rFont val="Calibri"/>
        <family val="2"/>
        <scheme val="minor"/>
      </rPr>
      <t xml:space="preserve"> JULIO: </t>
    </r>
    <r>
      <rPr>
        <sz val="9"/>
        <color rgb="FF333333"/>
        <rFont val="Calibri"/>
        <family val="2"/>
        <scheme val="minor"/>
      </rPr>
      <t xml:space="preserve">EN EL MES DE JULIO SE AVANZÓ EN LA CONSOLIDACIÓN DE LOS PROYECTOS DE MEJORAMIENTO INTEGRAL BARRIAL EN LOS BARRIOS POPULAR, LA ESPERANZA, CARPINELO Y LA AVANZADA. EN ESTOS SE IDENTIFICARON LOS POLÍGONOS CON POTENCIAL, SE ELABORARON LAS IDEAS BÁSICAS PROYECTUALES PARA CADA BARRIO Y SE ARTICULÓ CON EL DAP CON EL FIN DE ELABORAR UNA PROPUESTA TÉCNICO-ECONÓMICA.                                                                                                                                                                                                                                                                                                                     </t>
    </r>
    <r>
      <rPr>
        <b/>
        <sz val="9"/>
        <color rgb="FF333333"/>
        <rFont val="Calibri"/>
        <family val="2"/>
        <scheme val="minor"/>
      </rPr>
      <t>AGOSTO:</t>
    </r>
    <r>
      <rPr>
        <sz val="9"/>
        <color rgb="FF333333"/>
        <rFont val="Calibri"/>
        <family val="2"/>
        <scheme val="minor"/>
      </rPr>
      <t xml:space="preserve">EN EL MES DE AGOSTO SE AVANZÓ EN LA CONSOLIDACIÓN DE LOS PROYECTOS DE MEJORAMIENTO INTEGRAL BARRIAL EN LOS BARRIOS CARPINELO Y LA AVANZADA, SE ELABORARON LAS PLANTAS CONCEPTUALES JUNTO CON SU MOBILIARIO PARA CADA BARRIO, EN ARTICULACIÓN CON EL DAP.                                                                                                                                                                                                    </t>
    </r>
    <r>
      <rPr>
        <b/>
        <sz val="9"/>
        <color rgb="FF333333"/>
        <rFont val="Calibri"/>
        <family val="2"/>
        <scheme val="minor"/>
      </rPr>
      <t>SEPTIEMBRE</t>
    </r>
    <r>
      <rPr>
        <sz val="9"/>
        <color rgb="FF333333"/>
        <rFont val="Calibri"/>
        <family val="2"/>
        <scheme val="minor"/>
      </rPr>
      <t>: EL PROYECTO MIB COMUNA 1, SE PRESENTÓ ANTE DAP. EN EL PRIMER ACERCAMIENTO EL DAP EXPRESÓ LOS REQUERIMIENTOS PARA ACCEDER A RECURSOS PROVENIENTES DEL PAGO DE OBLIGACIONES URBANÍSTICAS, AL CUAL EL ISVIMED AJUSTÓ LA PROPUESTA INICIAL BAJO LOS PARÁMETROS ESTABLECIDOS; LA RESPUESTA FINAL DEL DAP MANIFESTÓ EL POR QUÉ NO SE PUEDEN DESTINAR DICHOS RECURSOS PARA EL PROYECTO DEBIDO A QUE LOS PREDIOS CARECEN DE LOS REQUISITOS TÉCNICOS NECESARIOS ESTABLECIDOS POR LA NORMA PARA SU URBANIZACIÓN Y PARA RECIBIR RECURSOS PROVENIENTES DEL RECAUDO DE OBLIGACIONES URBANÍSTICAS. A LA RESPUESTA, EL DAP PROPONE INVITAR A DIFERENTES ENTIDADES A PARTICIPAR DEL PROYECTO MIB COMUNA 1, PARA LLEVAR A CABO EL PROYECTO. BAJO LOS LINEAMIENTOS EL PROYECTO ESTÁ EN PROCESO DE PRESENTARSE A SECRETARIA DE INFRAESTRUCTURA. DURANTE CONVERSACIONES CON EL DAP, TAMBIÉN SE LE HIZO LA INVITACIÓN A PARTICIPAR AL INDER CON ENFOQUE EN REPARACIÓN, Y/O CONSTRUCCIÓN DE INFRAESTRUCTURAS DEPORTIVAS EN LOS POLÍGONOS DE INTERVENCIÓN DE LA COMUNA 1. AÚN EL ISVIMED SE ENCUENTRA A LA ESPERA DE RESPUESTA POR PARTE DEL INDER. EN CUANTO A LA PROYECCIÓN DEL TIEMPO EN QUE SE ALCANZA EL PROYECTO, ESTARÍA CONDICIONADO A LA FLUIDEZ DE RESPUESTA DE LAS ENTIDADES EXTERNAS.</t>
    </r>
  </si>
  <si>
    <r>
      <t>ENERO:</t>
    </r>
    <r>
      <rPr>
        <sz val="9"/>
        <color rgb="FF000000"/>
        <rFont val="Calibri"/>
        <family val="2"/>
        <scheme val="minor"/>
      </rPr>
      <t xml:space="preserve"> EN EL MES DE ENERO NO SE OBTUVIERON RESOLUCIONES DE RECONOCIMIENTO DE EDIFICACIONES, DEBIDO A QUE AÚN NO CONTAMOS CON EL PERSONAL PARA REALIZAR LA ATENCIÓN DE ACTAS DE OBSERVACIÓN EN CURADURÍA, RAZON POR LO CUAL SE SOLICITO LA SUSPENSIÓN DE TODOS LOS PROCESOS EN LA CURADURIA SEGUNDA.
</t>
    </r>
    <r>
      <rPr>
        <b/>
        <sz val="9"/>
        <color rgb="FF000000"/>
        <rFont val="Calibri"/>
        <family val="2"/>
        <scheme val="minor"/>
      </rPr>
      <t>FEBRERO:</t>
    </r>
    <r>
      <rPr>
        <sz val="9"/>
        <color rgb="FF000000"/>
        <rFont val="Calibri"/>
        <family val="2"/>
        <scheme val="minor"/>
      </rPr>
      <t xml:space="preserve"> EN EL MES DE FEBRERO NO SE OBTUVIERON RESOLUCIONES DE RECONOCIMIENTO DE EDIFICACIONES, DEBIDO A QUE AÚN NO CONTAMOS CON EL PERSONAL PARA REALIZAR LA ATENCIÓN DE ACTAS DE OBSERVACIÓN EN CURADURÍA, AUN SIGUEN SUSPENDIDOS LOS PROCESOS EN LA CURADURIA SEGUNDA.
</t>
    </r>
    <r>
      <rPr>
        <b/>
        <sz val="9"/>
        <color rgb="FF000000"/>
        <rFont val="Calibri"/>
        <family val="2"/>
        <scheme val="minor"/>
      </rPr>
      <t>MARZO:</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ABRIL:</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 xml:space="preserve">MAYO: </t>
    </r>
    <r>
      <rPr>
        <sz val="9"/>
        <color rgb="FF000000"/>
        <rFont val="Calibri"/>
        <family val="2"/>
        <scheme val="minor"/>
      </rPr>
      <t xml:space="preserve">EN EL MES DE MAYO NO SE OBTUVIERON RESOLUCIONES DE RECONOCIMIENTO DE EDIFICACIONES, DEBIDO A QUE AÚN NO CONTAMOS CON EL PERSONAL COMPLETO PARA REALIZAR LA ATENCIÓN DE ACTAS DE OBSERVACIÓN POR LO CUAL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JUNIO:</t>
    </r>
    <r>
      <rPr>
        <sz val="9"/>
        <color rgb="FF000000"/>
        <rFont val="Calibri"/>
        <family val="2"/>
        <scheme val="minor"/>
      </rPr>
      <t xml:space="preserve"> SE RECIBIERON 31 CBML, 66 UNIDADES DE VIVIENDA POR PARTE DE LA CURADURIA SEGUNDA Y SE RADICARON 62 CBML, 138 UNIDADES DE VIVIENDA Y AUN ESTAMOS A LA ESPERA QUE INGRESE EL PERSONAL DE LA CURADURIA CERO.                                                                                                                                                    </t>
    </r>
    <r>
      <rPr>
        <b/>
        <sz val="9"/>
        <color rgb="FF000000"/>
        <rFont val="Calibri"/>
        <family val="2"/>
        <scheme val="minor"/>
      </rPr>
      <t xml:space="preserve">JULIO: </t>
    </r>
    <r>
      <rPr>
        <sz val="9"/>
        <color rgb="FF000000"/>
        <rFont val="Calibri"/>
        <family val="2"/>
        <scheme val="minor"/>
      </rPr>
      <t xml:space="preserve">EN EL MES DE JULIO NO SE OBTUVIERON RESOLUCIONES DE RECONOCIMIENTO EDIFICACIONES, DEBIDO A QUE SOLO HASTA EL MES PASADO SE RADICARON 62 CBML, 138 UNIDADES DE VIVIENDA Y AUN ESTAMOS A LA ESPERA QUE INGRESE EL PERSONAL DE LA CURADURIA CERO.                                                                                                                                            </t>
    </r>
    <r>
      <rPr>
        <b/>
        <sz val="9"/>
        <color rgb="FF000000"/>
        <rFont val="Calibri"/>
        <family val="2"/>
        <scheme val="minor"/>
      </rPr>
      <t xml:space="preserve">AGOSTO: </t>
    </r>
    <r>
      <rPr>
        <sz val="9"/>
        <color rgb="FF000000"/>
        <rFont val="Calibri"/>
        <family val="2"/>
        <scheme val="minor"/>
      </rPr>
      <t xml:space="preserve">SE RECIBIERON RESOLUCIONES DE 42 CBML, 75 UNIDADES DE VIVIENDA POR PARTE DE LA CURADURIA SEGUNDA, SE ESTAN ATENDIENDO ACTAS DE OBSERVACIONES DE LOS RADICADOS DEL MES DE JUNIO Y SE RADICARON 128 CBML, 267 UNIDADES DE VIVIENDA EN LA CURADURIA CERO.                                                                                                  </t>
    </r>
    <r>
      <rPr>
        <b/>
        <sz val="9"/>
        <color rgb="FF000000"/>
        <rFont val="Calibri"/>
        <family val="2"/>
        <scheme val="minor"/>
      </rPr>
      <t>SEPTIEMBRE:</t>
    </r>
    <r>
      <rPr>
        <sz val="9"/>
        <color rgb="FF000000"/>
        <rFont val="Calibri"/>
        <family val="2"/>
        <scheme val="minor"/>
      </rPr>
      <t xml:space="preserve"> EN EL MES DE SEPTIEMBRE NO SE OBTUVIERON RESOLUCIONES DE RECONOCIMIENTO EDIFICACIONES, SE ATENDIERON ACTAS DE OBSERVACIONES DE 62 CBML - 138 U/V Y SE HAN RADICADO EN CURADURIA CERO 171 CBML - 371 U/V, AUN ESTAMOS A LA ESPERA QUE INGRESE EL INGENIERO Y EL ABOGADO DE LA CURADURIA CERO</t>
    </r>
  </si>
  <si>
    <r>
      <rPr>
        <b/>
        <sz val="9"/>
        <rFont val="Calibri"/>
        <family val="2"/>
        <scheme val="minor"/>
      </rPr>
      <t xml:space="preserve">ENERO: </t>
    </r>
    <r>
      <rPr>
        <sz val="9"/>
        <rFont val="Calibri"/>
        <family val="2"/>
        <scheme val="minor"/>
      </rPr>
      <t xml:space="preserve">DESDE EL PROGRAMA DE TITULACIÓN DURANTE EL MES DE ENERO, SE LOGRÓ EL REGISTRO DE CATORCE (14) RESOLUCIONES DE CESIÓN DE BIENES FISCALES A TÍTULO GRATUITO CORRESPONDIENTES A TREINTA Y NUEVE (39) UNIDADES PREDIALES, PARA FAVORECER A LAS FAMILIAS MÁS VULNERABLES DEL MUNICIPIO DE MEDELLÍN. EL DETALLE DE ESTA GESTIÓN SE ENCUENTRA CONSOLIDADA EN LA BASE DE DATOS PARA GEORREFERENCIACIÓN ADJUNTA. ASÍ MISMO SE RECIBIÓ Y ANALIZARON DIECISIETE (17) PETICIONES, DE LAS CUALES SE DIO RESPUESTA DE MANERA OPORTUNA A LAS DIECISIETE (17) LAS CUALES SE ENCUENTRAN CONSOLIDADAS EN DETALLE MEDIANTE ARCHIVO ADJUNTO DENOMINADO PQRSD ENERO 2021.
</t>
    </r>
    <r>
      <rPr>
        <b/>
        <sz val="9"/>
        <rFont val="Calibri"/>
        <family val="2"/>
        <scheme val="minor"/>
      </rPr>
      <t>FEBRERO:</t>
    </r>
    <r>
      <rPr>
        <sz val="9"/>
        <rFont val="Calibri"/>
        <family val="2"/>
        <scheme val="minor"/>
      </rPr>
      <t xml:space="preserve"> DESDE EL PROGRAMA DE TITULACIÓN DURANTE EL MES DE FEBRERO, SE LOGRÓ EL REGISTRO DE DOS (2) RESOLUCIONES DE CESIÓN DE BIENES FISCALES A TÍTULO GRATUITO CORRESPONDIENTES A CUATRO (4) UNIDADES PREDIALES, PARA FAVORECER A LAS FAMILIAS MÁS VULNERABLES DEL MUNICIPIO DE MEDELLÍN. EL DETALLE DE ESTA GESTIÓN SE ENCUENTRA CONSOLIDADA EN LA BASE DE DATOS PARA GEORREFERENCIACIÓN ADJUNTA. ASÍ MISMO SE RECIBIÓ Y ANALIZARON SESENTA Y SEIS (66) PETICIONES, DE LAS CUALES SE DIO RESPUESTA DE MANERA OPORTUNA A LAS CINCUENTA Y SIETE (57), NUEVE (9) SERÁN RESPONDIDAS DENTRO DE LOS TÉRMINOS Y SE DIO ALCANCE A SIETE RESPUESTAS DEL MES DE ENERO PARA UN TOTAL DE SETENTA Y TRES (73) RESPUESTAS TRAMITADAS EN EL MES DE FEBRERO, LAS CUALES SE ENCUENTRAN CONSOLIDADAS EN DETALLE MEDIANTE ARCHIVO ADJUNTO DENOMINADO PQRSD FEBRERO 2021.
</t>
    </r>
    <r>
      <rPr>
        <b/>
        <sz val="9"/>
        <rFont val="Calibri"/>
        <family val="2"/>
        <scheme val="minor"/>
      </rPr>
      <t>MARZO:</t>
    </r>
    <r>
      <rPr>
        <sz val="9"/>
        <rFont val="Calibri"/>
        <family val="2"/>
        <scheme val="minor"/>
      </rPr>
      <t xml:space="preserve"> PARA ESTE MES NO SE ADELANTO NINGUN TRAMITE DE REGISTRO DE RESOLUCIONES, PUESTO QUE EL EQUIPO DE TITULACIÓN NO CUENTA CON EL PERSONAL NECESARIO PARA ADELANTAR ESTOS PROCESOS.
</t>
    </r>
    <r>
      <rPr>
        <b/>
        <sz val="9"/>
        <rFont val="Calibri"/>
        <family val="2"/>
        <scheme val="minor"/>
      </rPr>
      <t>ABRIL:</t>
    </r>
    <r>
      <rPr>
        <sz val="9"/>
        <rFont val="Calibri"/>
        <family val="2"/>
        <scheme val="minor"/>
      </rPr>
      <t xml:space="preserve"> DURANTE EL MES DE ABRIL SE GESTIONARON EN LAS ETAPAS DE: FIRMA DE RESOLUCIONES, NOTIFICACIONES DE MANERA PERSONAL, ELECTRÓNICA Y/O POR AVISO.
</t>
    </r>
    <r>
      <rPr>
        <b/>
        <sz val="9"/>
        <rFont val="Calibri"/>
        <family val="2"/>
        <scheme val="minor"/>
      </rPr>
      <t xml:space="preserve">MAYO: </t>
    </r>
    <r>
      <rPr>
        <sz val="9"/>
        <rFont val="Calibri"/>
        <family val="2"/>
        <scheme val="minor"/>
      </rPr>
      <t xml:space="preserve">DURANTE EL MES DE MAYO SE REGISTRARON UN TOTAL DE 8 UNIDADES PREDIALES CEDIDAS EFECTIVAMENTE A LOS BENEFICIARIOS DEL PROGRAMA DE TITULACIÓN DE BIENES FISCALES URBANOS CORRESPONDIENTES A 3 RESOLUCIONES, DICHA INFORMACIÓN SE ENCUENTRA CONSOLIDADA EN EL FORMATO DE GEORREFERENCIACIÓN QUE SE ADJUNTA EN ESTE REGISTRO. ASÍ MISMO SE ATENDIÓ DURANTE EL MES DE MAYO 21 PQRS CORRRESPONDIENTES AL PROGRAMA DE TITULACIÓN QUE SE HAN ATENDIDO DE MANERA OPORTUNA. DICHA INFORMACIÓN TAMBIÉN SE ENCUENTRA CONSOLIDADA EN EL CUADRO DE REGISTRO PQRSD TITULACIÓN ANEXO.
</t>
    </r>
    <r>
      <rPr>
        <b/>
        <sz val="9"/>
        <rFont val="Calibri"/>
        <family val="2"/>
        <scheme val="minor"/>
      </rPr>
      <t>JUNIO</t>
    </r>
    <r>
      <rPr>
        <sz val="9"/>
        <rFont val="Calibri"/>
        <family val="2"/>
        <scheme val="minor"/>
      </rPr>
      <t xml:space="preserve">: DURANTE EL MES DE JUNIO SE REGISTRARON UN TOTAL DE 3 UNIDADES PREDIALES CEDIDAS EFECTIVAMENTE A LOS BENEFICIARIOS DEL PROGRAMA DE TITULACIÓN DE BIENES FISCALES URBANOS CORRESPONDIENTES A 2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 xml:space="preserve"> JULIO:  </t>
    </r>
    <r>
      <rPr>
        <sz val="9"/>
        <rFont val="Calibri"/>
        <family val="2"/>
        <scheme val="minor"/>
      </rPr>
      <t xml:space="preserve">DURANTE EL MES DE JULIO SE REGISTRARON UN TOTAL DE 9 UNIDADES PREDIALES CEDIDAS EFECTIVAMENTE A LOS BENEFICIARIOS DEL PROGRAMA DE TITULACIÓN DE BIENES FISCALES URBANOS CORRESPONDIENTES A 4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AGOSTO:</t>
    </r>
    <r>
      <rPr>
        <sz val="9"/>
        <rFont val="Calibri"/>
        <family val="2"/>
        <scheme val="minor"/>
      </rPr>
      <t xml:space="preserve">DURANTE EL MES DE AGOSTO SE REGISTRARON UN TOTAL DE 7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QUIENES RETOMARÁN EN LA SEGUNDA SEMANA DE SEPTIEMBRE LAS REVISIONES CONJUNTAS), SIENDO NECESARIO TAMBIÉN AVANZAR CON LAS RESOLUCIONES DEL ISVIMED BAJO LOS LINEAMIENTOS Y APLICACIÓN DE LA NORMA, PARA EL CUMPLIMIENTO EFECTIVO DE LA META ANUAL. SEPTIEMBRE: DURANTE EL MES DE                                                                                                                                                                                       </t>
    </r>
    <r>
      <rPr>
        <b/>
        <sz val="9"/>
        <rFont val="Calibri"/>
        <family val="2"/>
        <scheme val="minor"/>
      </rPr>
      <t xml:space="preserve">SEPTIEMBRE </t>
    </r>
    <r>
      <rPr>
        <sz val="9"/>
        <rFont val="Calibri"/>
        <family val="2"/>
        <scheme val="minor"/>
      </rPr>
      <t>SE REGISTRARON UN TOTAL DE 8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t>
    </r>
  </si>
  <si>
    <r>
      <t xml:space="preserve">ENERO: ESTE INDICADOR DE RESULTADO ES ALIMENTADO CON EL INDICADOR DE GESTIÓN MEJORAMIENTOS DE VIVIENDA EJECUTADOS DE GESTIÓN DE DESARROLLO DE SOLUCIONES HABITACIONALES DE LA SUBDIRECCIÓN DE DOTACIÓN. EN EL MES DE ENERO DE 2021 SE EJECUTARON Y RECIBIERON A SATISFACCIÓN POR EL EQUIPO TÉCNICO (86) MEJORAMIENTOS DE VIVIENDA DISTRIBUIDOS DE LA SIGUIENTE FORMA: COMUNA: POAI: 15 EJECUCIONES (COMUNAS 1, 13 Y 2), PP: 71 EJECUCIONES (COMUNAS 2, 60, 8 Y 80). DURANTE EL MES DE ENERO NO SE REPORTÓ CONEXIÓN DE VIVIENDAS ASOCIADAS AL PROGRAMA CONEXIONES POR LA VIDA, YA QUE ESTABAN EN PROCESO DE FORMALIZACIÓN LOS CONTRATOS DE OBRA.
FEBRERO: ESTE INDICADOR DE RESULTADO ES ALIMENTADO CON EL INDICADOR DE GESTIÓN MEJORAMIENTOS DE VIVIENDA EJECUTADOS DE GESTIÓN DE DESARROLLO DE SOLUCIONES HABITACIONALES DE LA SUBDIRECCIÓN DE DOTACIÓN. EN EL MES DE FEBRERO DE 2021 SE EJECUTARON Y RECIBIERON A SATISFACCIÓN POR EL EQUIPO TÉCNICO (105) MEJORAMIENTOS DE VIVIENDA DISTRIBUIDOS DE LA SIGUIENTE FORMA: • CIERRE DE BRECHA 2019 (4) • CIERRE DE BRECHA 2020 (7) • POAI 2019 (4) • POAI 2020 (37) • PDLPP 2020 COMUNA 80 (10) • PDLPP 2020 COMUNA 60 (14) • PDLPP 2020 COMUNA 2 (4) • PDLPP 2020 COMUNA 3 (11) • PDLPP 2020 COMUNA 4 (8) • PDLPP 2020 COMUNA 8 (6) CON LO QUE SE TENDRÍA UN ACUMULADO DE 191 MEJORAMIENTOS EJECUTADOS CON CORTE AL 28 DE FEBRERO DE 2021. DURANTE EL MES DE FEBRERO NO SE REPORTÓ CONEXIÓN DE VIVIENDAS ASOCIADAS AL PROGRAMA CONEXIONES POR LA VIDA POR PARTE DE LA SECRETARÍA DE GESTIÓN Y CONTROL TERRITORIAL.
MARZO: ESTE INDICADOR DE RESULTADO ES ALIMENTADO CON EL INDICADOR DE GESTIÓN MEJORAMIENTOS DE VIVIENDA EJECUTADOS DE GESTIÓN DE DESARROLLO DE SOLUCIONES HABITACIONALES DE LA SUBDIRECCIÓN DE DOTACIÓN. EJECUTADOS (66) EN EL MES DE MES DE MARZO DE 2021. TOTAL: RECIBOS DEL MES 211 TOTAL, REPORTADOS: 66 PENDIENTES POR REPORTAR: 145. SE REPORTAN: SERPROAN: 58 RESOLUCIONES: 1144, 572, 571, 570, 533, 531, 530, 458, 457,366 DE 2020. SE REPORTAN: CORALES: 5 RESOLUCIONES: 751, 753, 367,70 DE 2020. SE REPORTAN: COSEICO: 3 RESOLUCIONES: 765 Y 763 DE 2020.
ABRIL: EN EL MES DE ABRIL NO SE REGISTRO MEJORAMIENTOS DE VIVIENDA EJECUTADOS, SE REPORTAN POR PARTE EPM LOS HOGARES QUE ACCEDEN A SOLUCIONES DE AGUA Y SANEAMIENTO BÁSICO POR EL PROGRAMA CONEXIONES POR LA VIDA DESDE ENERO HASTA MARZO DE 2021. EN FEBRERO SE OBTIENE 141 CONEXIONES Y EN EL MES DE MARZO 130 PARA UN TOTAL DE 271.
</t>
    </r>
    <r>
      <rPr>
        <b/>
        <sz val="9"/>
        <rFont val="Calibri"/>
        <family val="2"/>
      </rPr>
      <t>MAYO</t>
    </r>
    <r>
      <rPr>
        <sz val="9"/>
        <rFont val="Calibri"/>
        <family val="2"/>
      </rPr>
      <t xml:space="preserve">: SE EJECUTARON LAS RESOLUCIONES SIGUIENTES: OPERADOR CORALES: RESOLUCIONES 70 SE REPORTA 1, 318 (2), 753 (1), 10 (27). OPERADOR SERPROAN: RESOLUCIONES 533 SE REPORTA 2, 572 (2), 1144 (1), 1124 (49), 7 (43), 11 (1), 1192 (5). OPERADOR COSEICO: RESOLUCIONES 762 SE REPORTA 38, 764 (49), 766 (2), 1190 (7), 1191 (12), 1193 (5), 1194 (10), 1195 (24). LA META PROGRAMADA PARA EL 2021, ES DE 3.320 MEJORAMIENTOS RECIBIDOS A SATISFACCIÓN DE LOS CUALES SE TIENEN REPORTADOS ENTRE LOS MESES DE ENERO, FEBEREO, MARZO Y MAYO 538 EJECUCIONES RECIBIDAS A SATISFACION. TAMBIÉN SE ADJUNTA REPORTE POR PARTE DE EPM AL MES DE ABRIL DEL INDICADOR 4.2.6 “HOGARES QUE ACCEDEN A SOLUCIONES DE AGUA Y SANEAMIENTO BÁSICO POR EL PROGRAMA CONEXIONES POR LA VIDA” DEL PLAN DE DESARROLLO MEDELLÍN FUTURO 2020 -2023. EL DATO SE EFECTÚA MES VENCIDO EN ABRIL CON UNA META DE 142. EL ACUMULADO DEL PROGRAMA AL MES DE ABRIL SON 413 CONEXIONES QUE EQUIVALEN AL 11% DE LA META DEL AÑO 2021.
</t>
    </r>
    <r>
      <rPr>
        <b/>
        <sz val="9"/>
        <rFont val="Calibri"/>
        <family val="2"/>
      </rPr>
      <t>JUNIO:</t>
    </r>
    <r>
      <rPr>
        <sz val="9"/>
        <rFont val="Calibri"/>
        <family val="2"/>
      </rPr>
      <t xml:space="preserve"> JUNIO: DURANTE EL MES DE JUNIO SE RECIBIERON POR PARTE DEL EQUIPO TÉCNICO 15 MEJORAMIENTOS, PARA UN TOTAL DE 60 MEJORAS RECIBIDAS. SE LLEVA A LA FECHA 598 MEJORAMIENTOS RECIBIDOS CON UN PORCENTAJE DE CUMPLIMIENTO DEL 12.6%. EN EL MES DE MAYO SE EFECTUARON 68 CONEXIONES A SERVICIOS PÚBLICOS DEL INDICADOR HOGARES QUE ACCEDEN A SOLUCIONES DE AGUA Y SANEAMIENTO BÁSICO POR EL PROGRAMA CONEXIONES POR LA VIDA.
JULIO: DURANTE EL MES DE JULIO DE 2021 SE HIZO EL RECIBO DE 81 MEJORAMIENTOS EJECUTADOS Y RECIBIDOS POR CONCEPTO DE POAI. DE ACUERDO A LO SIGUIENTE: OPERADOR SERPROAN: 65. CORALES: 16 BENEFICIARIOS. POR CONCEPTO DE CONEXIONES DE SERVICIOS PÚBLICOS 80. SE LLEVA A LA FECHA 679 MEJORAMIENTOS EJECUTADO Y RECIBIDOS. EN CONEXIONES POR LA VIDA, EL ACUMULADO DEL PROGRAMA CORRESPONDE A 561 CONEXIONES REPORTADO POR LA SECRETARÍA DE GESTIÓN Y CONTROL TERRITORIAL, PARA UN AVANCE TOTAL DE 1.240 HOGARES QUE SUPERAN EL DÉFICIT CUALITATIVO DE VIVIENDA.
</t>
    </r>
    <r>
      <rPr>
        <b/>
        <sz val="9"/>
        <rFont val="Calibri"/>
        <family val="2"/>
      </rPr>
      <t xml:space="preserve">AGOSTO: </t>
    </r>
    <r>
      <rPr>
        <sz val="9"/>
        <rFont val="Calibri"/>
        <family val="2"/>
      </rPr>
      <t xml:space="preserve"> DURANTE EL MES DE AGOSTO DE 2021 SE HIZO EL RECIBO DE 90 EJECUCIONES DE MEJORAMIENTO DE VIVIENDA CORRESPONDIENTE A PRESUPUESTO POAI 2020 ASÍ: SERPROAN RES: 6 - 24 BENEFICIARIOS DE LOS CUALES (5) HACEN PARTE DE LA COFINANCIACIÓN CON LA EMPRESA DE VIVIENDA DE ANTIOQUIA - VIVA; SERPROAN RES: 11 - 12 BENEFICIARIOS; CORALES RES: 9 - 20 BENEFICIARIOS; COSEICO RES: 5 - 34 BENEFICIARIOS. EL TOTAL DE EJECUCIONES AL MES DE AGOSTO ES DE 825 EJECUCIONES. POR CONEXIONES POR LA VIDA SE OBTUVO UN AVANCE DE 100 BENEFICIADOS. PARA UN AVANCE TOTAL DEL INDICADOR DE 160.                                                                                                                                                    </t>
    </r>
    <r>
      <rPr>
        <b/>
        <sz val="9"/>
        <rFont val="Calibri"/>
        <family val="2"/>
      </rPr>
      <t xml:space="preserve">SEPTIEMBRE </t>
    </r>
    <r>
      <rPr>
        <sz val="9"/>
        <rFont val="Calibri"/>
        <family val="2"/>
      </rPr>
      <t>DURANTE EL MES DE SEPTIEMBRE FUERON RECIBIDOS 283 MEJORAMIENTOS DE VIVIENDA ASÍ: 49 EJEC. RESOLUCIÓN 9 – 2021 OPERADOR CORALES; 35 EJEC. RESOLUCIÓN 10 – 2021 OPERADOR CORALES; 59 EJEC. RESOLUCIÓN 5 – 2021 OPERADOR COSEICO; 2 EJEC. RESOLUCIÓN 7 – 2021 OPERADOR SERPROAN; 61 EJEC. RESOLUCIÓN 6 – 2021 OPERADOR SERPORAN (DE LOS CUALES HACEN PARTE 11 EJEC. EN ASOCIO CON LA EMPRESA DE VIVIENDA VIVA); 77 EJEC. RESOLUCIÓN 11 – 2021 OPERADOR SERPROAN (DE LOS CUALES 3 SON EN CONVENIO CON VIVA). EN CUANTO AL DATO DE CONEXIONES POR LA VIDA, EN EL MES DE AGOSTOS SE LOGRÓ UN AVANCE DE 111 CONEXIONES DE VIVIENDAS NUEVA EN SECTORES ATENDIDOS Y LA EXTENSIÓN DE REDES EN SECTORES NUEVOS DE ABASTECIMIENTO COMUNITARIO.</t>
    </r>
  </si>
  <si>
    <r>
      <rPr>
        <b/>
        <sz val="9"/>
        <rFont val="Calibri"/>
        <family val="2"/>
      </rPr>
      <t>ENERO:</t>
    </r>
    <r>
      <rPr>
        <sz val="9"/>
        <rFont val="Calibri"/>
        <family val="2"/>
      </rPr>
      <t xml:space="preserve"> ESTE INDICADOR DE RESULTADO SE ALIMENTA CON EL INDICADOR DE GESTIÓN SOCIAL VIVIENDAS ENTREGADAS DE LA SUBDIRECCIÓN POBLACIONAL. PARA EL MES DE ENERO SE REALIZARON DOS (2) ENTREGAS EFECTIVAS DE VIVIENDA NUEVA, LAS CUALES CORRESPONDEN AL PROYECTO HABITACIONAL MIRADOR DE LA CASCADA DE POBLACION DE RIESGO Y /O DESASTRE. ES IMPORTANTE ACLARAR QUE ESTAS VIVIENDAS SON LAS QUE PRESENTABAN VIABILIDAD JURIDICA POR PARTE DE LA SUBDIRECCION JURIDICA Y VIABILIDAD TECNICA POR PARTE DE LA SUBDIRECCION DE DOTACION PARA EL PRESENTE MES.
</t>
    </r>
    <r>
      <rPr>
        <b/>
        <sz val="9"/>
        <rFont val="Calibri"/>
        <family val="2"/>
      </rPr>
      <t>FEBRERO</t>
    </r>
    <r>
      <rPr>
        <sz val="9"/>
        <rFont val="Calibri"/>
        <family val="2"/>
      </rPr>
      <t xml:space="preserve">: ESTE INDICADOR DE RESULTADO SE ALIMENTA CON EL INDICADOR DE GESTIÓN SOCIAL VIVIENDAS ENTREGADAS DE LA SUBDIRECCIÓN POBLACIONAL. PARA EL MES DE FEBRERO SE REALIZARON TRES (3) ENTREGAS EFECTIVAS DE VIVIENDA, DE LAS CUALES (1) CORRESPONDE A VIVIENDA NUEVA, POBLACION DESPLAZADA Y (2) A VIVIENDA USADA, POBLACION DE RIESGO Y/O DESASTRE. ES IMPORTANTE ACLARAR QUE ESTAS VIVIENDAS SON LAS QUE PRESENTABAN VIABILIDAD JURIDICA POR PARTE DE LA SUBDIRECCION JURIDICA0 Y VIABILIDAD TECNICA POR PARTE DE LA SUBDIRECCION DE DOTACION PARA EL PRESENTE MES.
</t>
    </r>
    <r>
      <rPr>
        <b/>
        <sz val="9"/>
        <rFont val="Calibri"/>
        <family val="2"/>
      </rPr>
      <t>MARZO:</t>
    </r>
    <r>
      <rPr>
        <sz val="9"/>
        <rFont val="Calibri"/>
        <family val="2"/>
      </rPr>
      <t xml:space="preserve"> PARA EL MES DE MARZO SE REALIZARON CUATRO (4) ENTREGAS EFECTIVAS DE VIVIENDA, DE LAS CUALES (3) CORRESPONDE A VIVIENDA NUEVA, POBLACIÓN DESPLAZADA Y (1) A VIVIENDA USADA, POBLACIÓN DE RIESGO Y/O DESASTRE. ES IMPORTANTE ACLARAR QUE ESTAS VIVIENDAS SON LAS QUE PRESENTABAN VIABILIDAD JURÍDICA POR PARTE DE LA SUBDIRECCIÓN JURÍDICA Y VIABILIDAD TÉCNICA POR PARTE DE LA SUBDIRECCIÓN DE DOTACIÓN PARA EL PRESENTE MES.
</t>
    </r>
    <r>
      <rPr>
        <b/>
        <sz val="9"/>
        <rFont val="Calibri"/>
        <family val="2"/>
      </rPr>
      <t xml:space="preserve">ABRIL: </t>
    </r>
    <r>
      <rPr>
        <sz val="9"/>
        <rFont val="Calibri"/>
        <family val="2"/>
      </rPr>
      <t xml:space="preserve">PARA EL MES DE ABRIL SE REALIZARON SIETE (7) ENTREGAS EFECTIVAS DE VIVIENDA, DE LAS CUALES (6) CORRESPONDE A VIVIENDA NUEVA, POBLACION DESPLAZADA Y (1)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MAYO:</t>
    </r>
    <r>
      <rPr>
        <sz val="9"/>
        <rFont val="Calibri"/>
        <family val="2"/>
      </rPr>
      <t xml:space="preserve"> PARA EL MES DE MAYO SE REALIZARON NUEVE (9) ENTREGAS EFECTIVAS DE VIVIENDA, DE LAS CUALES (7) CORRESPONDEN A VIVIENDA NUEVA, POBLACION DESPLAZADA VIVIENDAS GRATIS Y (2)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JUNIO:</t>
    </r>
    <r>
      <rPr>
        <sz val="9"/>
        <rFont val="Calibri"/>
        <family val="2"/>
      </rPr>
      <t xml:space="preserve"> PARA EL MES DE JUNIO SE REALIZARON CINCO (5) ENTREGAS EFECTIVAS DE VIVIENDA, DE LAS CUALES (3) CORRESPONDEN A VIVIENDA NUEVA, POBLACION DESPLAZADA PROGRAMA NACOINAL DE VIVIENDAS GRATIS Y (2) A VIVIENDA USADA, POBLACION REASENTADA POR OBRA PUBLICA. ES IMPORTANTE ACLARAR QUE ESTAS VIVIENDAS SON LAS QUE PRESENTABAN VIABILIDAD JURIDICA POR PARTE DE LA SUBDIRECCION JURIDICA Y VIABILIDAD TECNICA POR PARTE DE LA SUBDIRECCION DE DOTACION PARA SER ENTREGADAS EN EL PRESENTE MES. </t>
    </r>
    <r>
      <rPr>
        <b/>
        <sz val="9"/>
        <rFont val="Calibri"/>
        <family val="2"/>
      </rPr>
      <t xml:space="preserve">                                                                                                                                                                                           AGOSTO:</t>
    </r>
    <r>
      <rPr>
        <sz val="9"/>
        <rFont val="Calibri"/>
        <family val="2"/>
      </rPr>
      <t xml:space="preserve">PARA EL MES DE AGOSTO SE REALIZO UNA (1) ENTREGA EFECTIVA DE VIVIENDA NUEVA A POBLACION DESPLAZADA DEL PROGRAMA NACIONAL DE VIVIENDA GRATUITA. ES IMPORTANTE ACLARAR QUE PARA ESTE MES ESTA VIVIENDA ERA LA UNICA QUE CONTABA CON VIABILIDAD JURIDICA POR PARTE DE LA SUBDIRECCION JURIDICA Y VIABILIDAD TECNICA POR PARTE DE LA SUBDIRECCION DE DOTACION PARA SER ENTREGADA EN EL PRESENTE MES. IGUALMENTE ES IMPORTANTE INDICAR QUE LAS VIVIENDAS QUE SE ESTAN ENTREGANDO ACTUALMENTE CORRESPONDEN A PROYECTOS HISTORICOS QUE TIENEN SITUACIOONES PENDIENTES POR SUBSANAR Y POR LO TANTO SE ENTREGAN LAS VIVIENDAS A DEMANDA EN LA MEDIDA QUE SE RESUELVA LA SITUACIN ESPECIFICA DE CADA HOGAR.                                                                                                                                                                                                                                    </t>
    </r>
    <r>
      <rPr>
        <b/>
        <sz val="9"/>
        <rFont val="Calibri"/>
        <family val="2"/>
      </rPr>
      <t xml:space="preserve">SEPTIEMBRE: </t>
    </r>
    <r>
      <rPr>
        <sz val="9"/>
        <rFont val="Calibri"/>
        <family val="2"/>
      </rPr>
      <t xml:space="preserve">PARA EL MES DE SEPTIEMBRE SE REALIZO LA ENTREGA DE CUATRO (4) UNIDADES DE VIVIENDA, EN LA MODALIDAD DE VIVIENDA USADA, DE LAS CUALES 2 PERTENECEN A LA POBLACION REASENTADA POR OBRA PUBLICA Y 2 A LA POBLACION DE RIESGO Y/O DESASTRE. CAMACOL EN EL MES DE SEPTIEMBRE DE 2021, EFECTUÓ REPORTE AL ISVIMED, DONDE INFORMA QUE, DESDE JUNIO DEL AÑO 2020, SE HA CONSTRUIDO 2.330 VIVIENDAS DE INTERÉS PRIORITARIO Y VIVIENDA DE INTERÉS SOCIAL, DONDE 240 FAMILIAS LOGRARON ADQUIRIR VIP Y 2.090 FAMILIAS RECIBIERON VIS.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</si>
</sst>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0.000"/>
    <numFmt numFmtId="166" formatCode="&quot;$&quot;#,##0"/>
    <numFmt numFmtId="167" formatCode="0.0%"/>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9"/>
      <color rgb="FF333333"/>
      <name val="Calibri"/>
      <family val="2"/>
      <scheme val="minor"/>
    </font>
    <font>
      <b/>
      <sz val="9"/>
      <color rgb="FF333333"/>
      <name val="Calibri"/>
      <family val="2"/>
      <scheme val="min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rgb="FF00000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6" fillId="0" borderId="0"/>
    <xf numFmtId="164" fontId="1" fillId="0" borderId="0" applyFont="0" applyFill="0" applyBorder="0" applyAlignment="0" applyProtection="0"/>
  </cellStyleXfs>
  <cellXfs count="137">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2" fillId="4" borderId="1" xfId="0" applyFont="1" applyFill="1" applyBorder="1" applyAlignment="1" applyProtection="1">
      <alignment horizontal="center" vertical="center"/>
      <protection locked="0"/>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xf>
    <xf numFmtId="0" fontId="20" fillId="0" borderId="3" xfId="0" applyFont="1" applyBorder="1" applyAlignment="1">
      <alignment vertical="top" wrapText="1"/>
    </xf>
    <xf numFmtId="10" fontId="6" fillId="0" borderId="1" xfId="1" applyNumberFormat="1" applyFont="1" applyFill="1" applyBorder="1" applyAlignment="1" applyProtection="1">
      <alignment horizontal="center" vertical="center"/>
    </xf>
    <xf numFmtId="10" fontId="6" fillId="0" borderId="1" xfId="1" applyNumberFormat="1" applyFont="1" applyBorder="1" applyAlignment="1" applyProtection="1">
      <alignment horizontal="center" vertical="center"/>
    </xf>
    <xf numFmtId="9" fontId="6" fillId="8" borderId="1" xfId="1" applyFont="1" applyFill="1" applyBorder="1" applyAlignment="1">
      <alignment horizontal="center" vertical="center"/>
    </xf>
    <xf numFmtId="165" fontId="6" fillId="2" borderId="1" xfId="0" applyNumberFormat="1" applyFont="1" applyFill="1" applyBorder="1" applyAlignment="1">
      <alignment horizontal="justify" vertical="center"/>
    </xf>
    <xf numFmtId="0" fontId="20" fillId="0" borderId="4" xfId="0" applyFont="1" applyBorder="1" applyAlignment="1">
      <alignment vertical="top" wrapText="1"/>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10" fontId="6" fillId="2" borderId="1" xfId="1" applyNumberFormat="1" applyFont="1" applyFill="1" applyBorder="1" applyAlignment="1" applyProtection="1">
      <alignment horizontal="center" vertical="center"/>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0" fillId="0" borderId="1" xfId="0" applyFont="1" applyBorder="1" applyAlignment="1">
      <alignment vertical="top" wrapText="1"/>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2"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6" fontId="0" fillId="2" borderId="0" xfId="0" applyNumberFormat="1" applyFill="1"/>
    <xf numFmtId="166"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3"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5" fillId="2" borderId="0" xfId="0" applyNumberFormat="1" applyFont="1" applyFill="1" applyAlignment="1">
      <alignment wrapText="1"/>
    </xf>
    <xf numFmtId="1" fontId="35" fillId="2" borderId="0" xfId="0" applyNumberFormat="1" applyFont="1" applyFill="1"/>
    <xf numFmtId="0" fontId="19" fillId="2" borderId="1" xfId="0" applyFont="1" applyFill="1" applyBorder="1" applyAlignment="1">
      <alignment vertical="center"/>
    </xf>
    <xf numFmtId="0" fontId="37" fillId="0" borderId="1" xfId="0" applyFont="1" applyBorder="1" applyAlignment="1">
      <alignment horizontal="justify" vertical="center" wrapText="1"/>
    </xf>
    <xf numFmtId="0" fontId="20" fillId="0" borderId="1" xfId="0" applyFont="1" applyBorder="1" applyAlignment="1">
      <alignment horizontal="justify" vertical="top" wrapText="1"/>
    </xf>
    <xf numFmtId="0" fontId="6" fillId="6" borderId="10" xfId="0" applyFont="1" applyFill="1" applyBorder="1" applyAlignment="1">
      <alignment horizontal="center" vertical="center"/>
    </xf>
    <xf numFmtId="0" fontId="22" fillId="0" borderId="1" xfId="0" applyFont="1" applyBorder="1" applyAlignment="1">
      <alignment horizontal="justify" vertical="top" wrapText="1"/>
    </xf>
    <xf numFmtId="0" fontId="22" fillId="0" borderId="1" xfId="0" applyFont="1" applyBorder="1" applyAlignment="1">
      <alignment vertical="top" wrapText="1"/>
    </xf>
    <xf numFmtId="0" fontId="30" fillId="0" borderId="1" xfId="0" applyFont="1" applyBorder="1" applyAlignment="1">
      <alignment vertical="top" wrapText="1"/>
    </xf>
    <xf numFmtId="0" fontId="38" fillId="0" borderId="1" xfId="0" applyFont="1" applyBorder="1" applyAlignment="1">
      <alignment horizontal="justify" vertical="top" wrapText="1"/>
    </xf>
    <xf numFmtId="167"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9" fontId="6" fillId="8" borderId="1" xfId="1" applyFont="1" applyFill="1" applyBorder="1" applyAlignment="1" applyProtection="1">
      <alignment horizontal="center" vertical="center"/>
    </xf>
    <xf numFmtId="0" fontId="0" fillId="0" borderId="0" xfId="0" applyFill="1"/>
    <xf numFmtId="167" fontId="6" fillId="7" borderId="1" xfId="1" applyNumberFormat="1" applyFont="1" applyFill="1" applyBorder="1" applyAlignment="1">
      <alignment horizontal="center" vertical="center"/>
    </xf>
    <xf numFmtId="10" fontId="21" fillId="2" borderId="1" xfId="1" applyNumberFormat="1" applyFont="1" applyFill="1" applyBorder="1" applyAlignment="1">
      <alignment horizontal="center" vertical="center" wrapText="1"/>
    </xf>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31"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9" fontId="6" fillId="12" borderId="1" xfId="1" applyFont="1" applyFill="1" applyBorder="1" applyAlignment="1" applyProtection="1">
      <alignment horizontal="center" vertical="center"/>
    </xf>
    <xf numFmtId="1" fontId="6" fillId="12" borderId="1" xfId="1" applyNumberFormat="1" applyFont="1" applyFill="1" applyBorder="1" applyAlignment="1" applyProtection="1">
      <alignment horizontal="center" vertical="center"/>
    </xf>
    <xf numFmtId="1" fontId="6" fillId="12" borderId="1" xfId="0" applyNumberFormat="1"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164" fontId="6" fillId="2" borderId="1" xfId="3"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1" fillId="2" borderId="0" xfId="0" applyNumberFormat="1" applyFont="1" applyFill="1" applyAlignment="1">
      <alignment horizontal="left" vertical="center" wrapText="1"/>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6"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7" fillId="0" borderId="1" xfId="0" applyFont="1" applyBorder="1" applyAlignment="1">
      <alignment horizontal="left" vertical="center" wrapText="1"/>
    </xf>
  </cellXfs>
  <cellStyles count="4">
    <cellStyle name="Millares" xfId="3" builtinId="3"/>
    <cellStyle name="Normal" xfId="0" builtinId="0"/>
    <cellStyle name="Normal_Hoja2" xfId="2"/>
    <cellStyle name="Porcentaje" xfId="1" builtinId="5"/>
  </cellStyles>
  <dxfs count="22">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xmlns=""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2"/>
  <sheetViews>
    <sheetView tabSelected="1" zoomScale="57" zoomScaleNormal="57" workbookViewId="0">
      <selection activeCell="P22" sqref="P22"/>
    </sheetView>
  </sheetViews>
  <sheetFormatPr baseColWidth="10" defaultRowHeight="15.75" x14ac:dyDescent="0.25"/>
  <cols>
    <col min="1" max="1" width="20.875" customWidth="1"/>
    <col min="2" max="2" width="21.125" customWidth="1"/>
    <col min="3" max="3" width="11.625" customWidth="1"/>
    <col min="4" max="4" width="41" customWidth="1"/>
    <col min="5" max="5" width="9.5" customWidth="1"/>
    <col min="6" max="6" width="7.375" customWidth="1"/>
    <col min="7" max="7" width="9.625" customWidth="1"/>
    <col min="8" max="8" width="7.375" customWidth="1"/>
    <col min="9" max="9" width="9.625" customWidth="1"/>
    <col min="10" max="10" width="7.625" style="90" customWidth="1"/>
    <col min="11" max="11" width="5.5" customWidth="1"/>
    <col min="12" max="12" width="6" customWidth="1"/>
    <col min="13" max="13" width="5.5" customWidth="1"/>
    <col min="14" max="14" width="4.375" customWidth="1"/>
    <col min="15" max="15" width="4.625" customWidth="1"/>
    <col min="16" max="16" width="4.5" customWidth="1"/>
    <col min="23" max="23" width="9.875" customWidth="1"/>
    <col min="26" max="26" width="15.125" bestFit="1" customWidth="1"/>
    <col min="28" max="28" width="18.375" customWidth="1"/>
    <col min="30" max="30" width="16.875" customWidth="1"/>
    <col min="33" max="33" width="73.125" customWidth="1"/>
  </cols>
  <sheetData>
    <row r="1" spans="1:40" x14ac:dyDescent="0.25">
      <c r="A1" s="111"/>
      <c r="B1" s="112" t="s">
        <v>0</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 t="s">
        <v>1</v>
      </c>
    </row>
    <row r="2" spans="1:40" ht="36" customHeight="1" x14ac:dyDescent="0.25">
      <c r="A2" s="111"/>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 t="s">
        <v>2</v>
      </c>
    </row>
    <row r="3" spans="1:40" ht="15" customHeight="1" x14ac:dyDescent="0.25">
      <c r="A3" s="111"/>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 t="s">
        <v>3</v>
      </c>
    </row>
    <row r="4" spans="1:40" ht="27" customHeight="1" x14ac:dyDescent="0.25">
      <c r="A4" s="111"/>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 t="s">
        <v>4</v>
      </c>
    </row>
    <row r="5" spans="1:40" ht="29.1" customHeight="1" x14ac:dyDescent="0.25">
      <c r="A5" s="2"/>
      <c r="B5" s="3"/>
      <c r="C5" s="3"/>
      <c r="D5" s="3"/>
      <c r="E5" s="4"/>
      <c r="F5" s="3"/>
      <c r="G5" s="3"/>
      <c r="H5" s="3"/>
      <c r="I5" s="5"/>
      <c r="J5" s="94"/>
      <c r="K5" s="5"/>
      <c r="L5" s="5"/>
      <c r="M5" s="5"/>
      <c r="N5" s="5"/>
      <c r="O5" s="5"/>
      <c r="P5" s="5"/>
      <c r="Q5" s="5"/>
      <c r="R5" s="6"/>
      <c r="S5" s="7"/>
      <c r="T5" s="7"/>
      <c r="U5" s="7"/>
      <c r="V5" s="7"/>
      <c r="W5" s="7"/>
      <c r="X5" s="7"/>
      <c r="Y5" s="7"/>
      <c r="Z5" s="7"/>
      <c r="AA5" s="7"/>
      <c r="AB5" s="5"/>
      <c r="AC5" s="8"/>
      <c r="AD5" s="6"/>
      <c r="AE5" s="9"/>
      <c r="AF5" s="9"/>
      <c r="AG5" s="10"/>
    </row>
    <row r="6" spans="1:40" ht="21" x14ac:dyDescent="0.25">
      <c r="A6" s="13"/>
      <c r="B6" s="14"/>
      <c r="C6" s="15"/>
      <c r="D6" s="15"/>
      <c r="E6" s="15"/>
      <c r="F6" s="16"/>
      <c r="G6" s="16"/>
      <c r="H6" s="16"/>
      <c r="I6" s="16"/>
      <c r="J6" s="95"/>
      <c r="K6" s="113" t="s">
        <v>5</v>
      </c>
      <c r="L6" s="113"/>
      <c r="M6" s="113"/>
      <c r="N6" s="113"/>
      <c r="O6" s="113"/>
      <c r="P6" s="113"/>
      <c r="Q6" s="113"/>
      <c r="R6" s="113"/>
      <c r="S6" s="113" t="s">
        <v>6</v>
      </c>
      <c r="T6" s="113"/>
      <c r="U6" s="113"/>
      <c r="V6" s="113"/>
      <c r="W6" s="113"/>
      <c r="X6" s="113"/>
      <c r="Y6" s="113"/>
      <c r="Z6" s="113"/>
      <c r="AA6" s="113" t="s">
        <v>7</v>
      </c>
      <c r="AB6" s="113"/>
      <c r="AC6" s="113" t="s">
        <v>8</v>
      </c>
      <c r="AD6" s="113"/>
      <c r="AE6" s="113" t="s">
        <v>9</v>
      </c>
      <c r="AF6" s="113"/>
      <c r="AG6" s="113"/>
    </row>
    <row r="7" spans="1:40" ht="57.95" customHeight="1" x14ac:dyDescent="0.25">
      <c r="A7" s="17" t="s">
        <v>10</v>
      </c>
      <c r="B7" s="17" t="s">
        <v>11</v>
      </c>
      <c r="C7" s="17" t="s">
        <v>12</v>
      </c>
      <c r="D7" s="17" t="s">
        <v>13</v>
      </c>
      <c r="E7" s="17" t="s">
        <v>14</v>
      </c>
      <c r="F7" s="17" t="s">
        <v>15</v>
      </c>
      <c r="G7" s="17" t="s">
        <v>16</v>
      </c>
      <c r="H7" s="17" t="s">
        <v>17</v>
      </c>
      <c r="I7" s="17" t="s">
        <v>18</v>
      </c>
      <c r="J7" s="93" t="s">
        <v>19</v>
      </c>
      <c r="K7" s="18" t="s">
        <v>20</v>
      </c>
      <c r="L7" s="18" t="s">
        <v>21</v>
      </c>
      <c r="M7" s="18" t="s">
        <v>22</v>
      </c>
      <c r="N7" s="18" t="s">
        <v>23</v>
      </c>
      <c r="O7" s="18" t="s">
        <v>24</v>
      </c>
      <c r="P7" s="18" t="s">
        <v>25</v>
      </c>
      <c r="Q7" s="18" t="s">
        <v>26</v>
      </c>
      <c r="R7" s="19" t="s">
        <v>27</v>
      </c>
      <c r="S7" s="20" t="s">
        <v>28</v>
      </c>
      <c r="T7" s="20" t="s">
        <v>29</v>
      </c>
      <c r="U7" s="20" t="s">
        <v>30</v>
      </c>
      <c r="V7" s="20" t="s">
        <v>31</v>
      </c>
      <c r="W7" s="20" t="s">
        <v>32</v>
      </c>
      <c r="X7" s="20" t="s">
        <v>33</v>
      </c>
      <c r="Y7" s="18" t="s">
        <v>34</v>
      </c>
      <c r="Z7" s="19" t="s">
        <v>35</v>
      </c>
      <c r="AA7" s="18" t="s">
        <v>36</v>
      </c>
      <c r="AB7" s="19" t="s">
        <v>37</v>
      </c>
      <c r="AC7" s="18" t="s">
        <v>38</v>
      </c>
      <c r="AD7" s="19" t="s">
        <v>39</v>
      </c>
      <c r="AE7" s="18" t="s">
        <v>40</v>
      </c>
      <c r="AF7" s="21" t="s">
        <v>41</v>
      </c>
      <c r="AG7" s="18" t="s">
        <v>42</v>
      </c>
    </row>
    <row r="8" spans="1:40" ht="84.95" customHeight="1" x14ac:dyDescent="0.25">
      <c r="A8" s="115">
        <v>200402</v>
      </c>
      <c r="B8" s="117" t="s">
        <v>43</v>
      </c>
      <c r="C8" s="22" t="s">
        <v>44</v>
      </c>
      <c r="D8" s="23" t="s">
        <v>45</v>
      </c>
      <c r="E8" s="24" t="s">
        <v>46</v>
      </c>
      <c r="F8" s="25">
        <v>1</v>
      </c>
      <c r="G8" s="26" t="s">
        <v>47</v>
      </c>
      <c r="H8" s="25">
        <v>0.18</v>
      </c>
      <c r="I8" s="25">
        <v>0.18</v>
      </c>
      <c r="J8" s="97">
        <v>0.35</v>
      </c>
      <c r="K8" s="25">
        <v>2.9000000000000001E-2</v>
      </c>
      <c r="L8" s="25">
        <v>2.9000000000000001E-2</v>
      </c>
      <c r="M8" s="25">
        <v>0.03</v>
      </c>
      <c r="N8" s="25">
        <v>0.03</v>
      </c>
      <c r="O8" s="25">
        <v>0.03</v>
      </c>
      <c r="P8" s="25">
        <v>0.03</v>
      </c>
      <c r="Q8" s="27">
        <f>(K8+L8+M8+N8+O8+P8)</f>
        <v>0.17799999999999999</v>
      </c>
      <c r="R8" s="28">
        <f>Q8/J8</f>
        <v>0.50857142857142856</v>
      </c>
      <c r="S8" s="29">
        <v>0.03</v>
      </c>
      <c r="T8" s="29">
        <v>0.03</v>
      </c>
      <c r="U8" s="29">
        <v>0.03</v>
      </c>
      <c r="V8" s="29"/>
      <c r="W8" s="29"/>
      <c r="X8" s="29"/>
      <c r="Y8" s="29">
        <f t="shared" ref="Y8:Y22" si="0">SUM(S8:X8)</f>
        <v>0.09</v>
      </c>
      <c r="Z8" s="91">
        <f t="shared" ref="Z8:Z14" si="1">Y8/J8</f>
        <v>0.25714285714285717</v>
      </c>
      <c r="AA8" s="103">
        <f t="shared" ref="AA8:AB14" si="2">Y8+Q8</f>
        <v>0.26800000000000002</v>
      </c>
      <c r="AB8" s="30">
        <f t="shared" si="2"/>
        <v>0.76571428571428579</v>
      </c>
      <c r="AC8" s="27">
        <f t="shared" ref="AC8:AC22" si="3">AA8+J8</f>
        <v>0.61799999999999999</v>
      </c>
      <c r="AD8" s="25">
        <f t="shared" ref="AD8:AD22" si="4">AC8/F8</f>
        <v>0.61799999999999999</v>
      </c>
      <c r="AE8" s="31" t="s">
        <v>48</v>
      </c>
      <c r="AF8" s="32"/>
      <c r="AG8" s="33" t="s">
        <v>111</v>
      </c>
    </row>
    <row r="9" spans="1:40" ht="48" customHeight="1" x14ac:dyDescent="0.25">
      <c r="A9" s="116"/>
      <c r="B9" s="118"/>
      <c r="C9" s="22" t="s">
        <v>49</v>
      </c>
      <c r="D9" s="23" t="s">
        <v>50</v>
      </c>
      <c r="E9" s="24" t="s">
        <v>46</v>
      </c>
      <c r="F9" s="25">
        <v>1</v>
      </c>
      <c r="G9" s="26" t="s">
        <v>47</v>
      </c>
      <c r="H9" s="25">
        <v>1</v>
      </c>
      <c r="I9" s="25">
        <v>1</v>
      </c>
      <c r="J9" s="97">
        <v>1</v>
      </c>
      <c r="K9" s="25">
        <v>0.03</v>
      </c>
      <c r="L9" s="25">
        <v>0.05</v>
      </c>
      <c r="M9" s="25">
        <v>0.08</v>
      </c>
      <c r="N9" s="25">
        <v>0.08</v>
      </c>
      <c r="O9" s="25">
        <v>0.08</v>
      </c>
      <c r="P9" s="25">
        <v>0.08</v>
      </c>
      <c r="Q9" s="27">
        <f>(K9+L9+M9+N9+O9+P9)</f>
        <v>0.4</v>
      </c>
      <c r="R9" s="30">
        <f t="shared" ref="R9:R16" si="5">Q9/J9</f>
        <v>0.4</v>
      </c>
      <c r="S9" s="87">
        <v>0.08</v>
      </c>
      <c r="T9" s="87">
        <v>0.08</v>
      </c>
      <c r="U9" s="87">
        <v>0.08</v>
      </c>
      <c r="V9" s="35"/>
      <c r="W9" s="35"/>
      <c r="X9" s="35"/>
      <c r="Y9" s="88">
        <f t="shared" si="0"/>
        <v>0.24</v>
      </c>
      <c r="Z9" s="92">
        <f t="shared" si="1"/>
        <v>0.24</v>
      </c>
      <c r="AA9" s="103">
        <f t="shared" si="2"/>
        <v>0.64</v>
      </c>
      <c r="AB9" s="36">
        <f t="shared" si="2"/>
        <v>0.64</v>
      </c>
      <c r="AC9" s="27">
        <f t="shared" si="3"/>
        <v>1.6400000000000001</v>
      </c>
      <c r="AD9" s="25">
        <f t="shared" si="4"/>
        <v>1.6400000000000001</v>
      </c>
      <c r="AE9" s="31" t="s">
        <v>48</v>
      </c>
      <c r="AF9" s="37"/>
      <c r="AG9" s="38" t="s">
        <v>112</v>
      </c>
    </row>
    <row r="10" spans="1:40" ht="78" customHeight="1" x14ac:dyDescent="0.25">
      <c r="A10" s="119">
        <v>200403</v>
      </c>
      <c r="B10" s="121" t="s">
        <v>51</v>
      </c>
      <c r="C10" s="22" t="s">
        <v>52</v>
      </c>
      <c r="D10" s="39" t="s">
        <v>53</v>
      </c>
      <c r="E10" s="24" t="s">
        <v>54</v>
      </c>
      <c r="F10" s="40">
        <v>200</v>
      </c>
      <c r="G10" s="26" t="s">
        <v>47</v>
      </c>
      <c r="H10" s="40">
        <v>0</v>
      </c>
      <c r="I10" s="40">
        <v>0</v>
      </c>
      <c r="J10" s="98">
        <v>200</v>
      </c>
      <c r="K10" s="40">
        <v>0</v>
      </c>
      <c r="L10" s="40">
        <v>0</v>
      </c>
      <c r="M10" s="40">
        <v>0</v>
      </c>
      <c r="N10" s="40">
        <v>0</v>
      </c>
      <c r="O10" s="40">
        <v>0</v>
      </c>
      <c r="P10" s="40">
        <v>0</v>
      </c>
      <c r="Q10" s="41">
        <f>K10+L10+M10+N10+O10</f>
        <v>0</v>
      </c>
      <c r="R10" s="42">
        <f t="shared" si="5"/>
        <v>0</v>
      </c>
      <c r="S10" s="43">
        <v>0</v>
      </c>
      <c r="T10" s="43">
        <v>0</v>
      </c>
      <c r="U10" s="43">
        <v>0</v>
      </c>
      <c r="V10" s="43"/>
      <c r="W10" s="43"/>
      <c r="X10" s="43"/>
      <c r="Y10" s="43">
        <f t="shared" si="0"/>
        <v>0</v>
      </c>
      <c r="Z10" s="92">
        <f t="shared" si="1"/>
        <v>0</v>
      </c>
      <c r="AA10" s="104">
        <f t="shared" si="2"/>
        <v>0</v>
      </c>
      <c r="AB10" s="89">
        <f t="shared" si="2"/>
        <v>0</v>
      </c>
      <c r="AC10" s="106">
        <f t="shared" si="3"/>
        <v>200</v>
      </c>
      <c r="AD10" s="25">
        <f t="shared" si="4"/>
        <v>1</v>
      </c>
      <c r="AE10" s="31" t="s">
        <v>55</v>
      </c>
      <c r="AF10" s="44" t="s">
        <v>56</v>
      </c>
      <c r="AG10" s="81" t="s">
        <v>113</v>
      </c>
      <c r="AH10" s="90"/>
      <c r="AI10" s="90"/>
      <c r="AJ10" s="90"/>
      <c r="AK10" s="90"/>
      <c r="AL10" s="90"/>
      <c r="AM10" s="90"/>
      <c r="AN10" s="90"/>
    </row>
    <row r="11" spans="1:40" ht="72" customHeight="1" x14ac:dyDescent="0.25">
      <c r="A11" s="120"/>
      <c r="B11" s="122"/>
      <c r="C11" s="22" t="s">
        <v>57</v>
      </c>
      <c r="D11" s="39" t="s">
        <v>58</v>
      </c>
      <c r="E11" s="24" t="s">
        <v>54</v>
      </c>
      <c r="F11" s="40">
        <v>8000</v>
      </c>
      <c r="G11" s="26" t="s">
        <v>47</v>
      </c>
      <c r="H11" s="40">
        <v>0</v>
      </c>
      <c r="I11" s="40">
        <v>0</v>
      </c>
      <c r="J11" s="98">
        <v>1000</v>
      </c>
      <c r="K11" s="40">
        <v>0</v>
      </c>
      <c r="L11" s="40">
        <v>0</v>
      </c>
      <c r="M11" s="40">
        <v>0</v>
      </c>
      <c r="N11" s="40">
        <v>0</v>
      </c>
      <c r="O11" s="40">
        <v>0</v>
      </c>
      <c r="P11" s="40">
        <v>0</v>
      </c>
      <c r="Q11" s="41">
        <f>K11+L11+M11+N11+O11+P11</f>
        <v>0</v>
      </c>
      <c r="R11" s="42">
        <f t="shared" si="5"/>
        <v>0</v>
      </c>
      <c r="S11" s="43">
        <v>0</v>
      </c>
      <c r="T11" s="43">
        <v>1968</v>
      </c>
      <c r="U11" s="110">
        <v>0</v>
      </c>
      <c r="V11" s="35"/>
      <c r="W11" s="35"/>
      <c r="X11" s="35"/>
      <c r="Y11" s="43">
        <f t="shared" si="0"/>
        <v>1968</v>
      </c>
      <c r="Z11" s="42">
        <f t="shared" si="1"/>
        <v>1.968</v>
      </c>
      <c r="AA11" s="104">
        <f t="shared" si="2"/>
        <v>1968</v>
      </c>
      <c r="AB11" s="42">
        <f t="shared" si="2"/>
        <v>1.968</v>
      </c>
      <c r="AC11" s="106">
        <f>AA11+Q11</f>
        <v>1968</v>
      </c>
      <c r="AD11" s="25">
        <f t="shared" si="4"/>
        <v>0.246</v>
      </c>
      <c r="AE11" s="31" t="s">
        <v>55</v>
      </c>
      <c r="AF11" s="32"/>
      <c r="AG11" s="83" t="s">
        <v>114</v>
      </c>
      <c r="AH11" s="90"/>
      <c r="AI11" s="90"/>
      <c r="AJ11" s="90"/>
      <c r="AK11" s="90"/>
      <c r="AL11" s="90"/>
      <c r="AM11" s="90"/>
      <c r="AN11" s="90"/>
    </row>
    <row r="12" spans="1:40" ht="72" customHeight="1" x14ac:dyDescent="0.25">
      <c r="A12" s="120"/>
      <c r="B12" s="122"/>
      <c r="C12" s="22" t="s">
        <v>59</v>
      </c>
      <c r="D12" s="39" t="s">
        <v>60</v>
      </c>
      <c r="E12" s="24" t="s">
        <v>54</v>
      </c>
      <c r="F12" s="40">
        <v>1000</v>
      </c>
      <c r="G12" s="26" t="s">
        <v>47</v>
      </c>
      <c r="H12" s="40">
        <v>0</v>
      </c>
      <c r="I12" s="40">
        <v>0</v>
      </c>
      <c r="J12" s="98">
        <v>162</v>
      </c>
      <c r="K12" s="40">
        <v>0</v>
      </c>
      <c r="L12" s="40">
        <v>0</v>
      </c>
      <c r="M12" s="40">
        <v>0</v>
      </c>
      <c r="N12" s="40">
        <v>6</v>
      </c>
      <c r="O12" s="40">
        <v>0</v>
      </c>
      <c r="P12" s="40">
        <v>4</v>
      </c>
      <c r="Q12" s="41">
        <f>K12+L12+M12+N12+O12+P12</f>
        <v>10</v>
      </c>
      <c r="R12" s="42">
        <f t="shared" si="5"/>
        <v>6.1728395061728392E-2</v>
      </c>
      <c r="S12" s="43">
        <v>0</v>
      </c>
      <c r="T12" s="40">
        <v>0</v>
      </c>
      <c r="U12" s="34"/>
      <c r="V12" s="34"/>
      <c r="W12" s="45"/>
      <c r="X12" s="45"/>
      <c r="Y12" s="43">
        <f t="shared" si="0"/>
        <v>0</v>
      </c>
      <c r="Z12" s="42">
        <f t="shared" si="1"/>
        <v>0</v>
      </c>
      <c r="AA12" s="104">
        <f>Y12+Q12</f>
        <v>10</v>
      </c>
      <c r="AB12" s="42">
        <f t="shared" si="2"/>
        <v>6.1728395061728392E-2</v>
      </c>
      <c r="AC12" s="106">
        <f t="shared" si="3"/>
        <v>172</v>
      </c>
      <c r="AD12" s="25">
        <f t="shared" si="4"/>
        <v>0.17199999999999999</v>
      </c>
      <c r="AE12" s="31" t="s">
        <v>61</v>
      </c>
      <c r="AF12" s="32"/>
      <c r="AG12" s="83" t="s">
        <v>110</v>
      </c>
      <c r="AH12" s="109"/>
      <c r="AI12" s="90"/>
      <c r="AJ12" s="90"/>
      <c r="AK12" s="90"/>
      <c r="AL12" s="90"/>
      <c r="AM12" s="90"/>
      <c r="AN12" s="90"/>
    </row>
    <row r="13" spans="1:40" ht="75.95" customHeight="1" x14ac:dyDescent="0.25">
      <c r="A13" s="120"/>
      <c r="B13" s="123"/>
      <c r="C13" s="22" t="s">
        <v>62</v>
      </c>
      <c r="D13" s="39" t="s">
        <v>63</v>
      </c>
      <c r="E13" s="24" t="s">
        <v>54</v>
      </c>
      <c r="F13" s="40">
        <v>4720</v>
      </c>
      <c r="G13" s="26" t="s">
        <v>47</v>
      </c>
      <c r="H13" s="40">
        <v>940</v>
      </c>
      <c r="I13" s="40">
        <v>260</v>
      </c>
      <c r="J13" s="98">
        <v>379</v>
      </c>
      <c r="K13" s="40">
        <v>0</v>
      </c>
      <c r="L13" s="40">
        <v>2</v>
      </c>
      <c r="M13" s="40">
        <v>0</v>
      </c>
      <c r="N13" s="40">
        <v>0</v>
      </c>
      <c r="O13" s="40">
        <v>0</v>
      </c>
      <c r="P13" s="40">
        <v>9</v>
      </c>
      <c r="Q13" s="41">
        <f>K13+L13+M13+N13+O13+P13</f>
        <v>11</v>
      </c>
      <c r="R13" s="42">
        <f t="shared" si="5"/>
        <v>2.9023746701846966E-2</v>
      </c>
      <c r="S13" s="43">
        <v>1</v>
      </c>
      <c r="T13" s="40">
        <v>9</v>
      </c>
      <c r="U13" s="110">
        <v>26</v>
      </c>
      <c r="V13" s="29"/>
      <c r="W13" s="29"/>
      <c r="X13" s="29"/>
      <c r="Y13" s="43">
        <f t="shared" si="0"/>
        <v>36</v>
      </c>
      <c r="Z13" s="42">
        <f>Y13/J13</f>
        <v>9.498680738786279E-2</v>
      </c>
      <c r="AA13" s="104">
        <f t="shared" si="2"/>
        <v>47</v>
      </c>
      <c r="AB13" s="42">
        <f>Z13+R13</f>
        <v>0.12401055408970976</v>
      </c>
      <c r="AC13" s="106">
        <f t="shared" si="3"/>
        <v>426</v>
      </c>
      <c r="AD13" s="25">
        <f t="shared" si="4"/>
        <v>9.02542372881356E-2</v>
      </c>
      <c r="AE13" s="31" t="s">
        <v>64</v>
      </c>
      <c r="AF13" s="32"/>
      <c r="AG13" s="84" t="s">
        <v>115</v>
      </c>
      <c r="AH13" s="90"/>
      <c r="AI13" s="90"/>
      <c r="AJ13" s="90"/>
      <c r="AK13" s="90"/>
      <c r="AL13" s="90"/>
      <c r="AM13" s="90"/>
      <c r="AN13" s="90"/>
    </row>
    <row r="14" spans="1:40" ht="57" customHeight="1" thickBot="1" x14ac:dyDescent="0.3">
      <c r="A14" s="124">
        <v>200404</v>
      </c>
      <c r="B14" s="127" t="s">
        <v>65</v>
      </c>
      <c r="C14" s="46" t="s">
        <v>66</v>
      </c>
      <c r="D14" s="39" t="s">
        <v>67</v>
      </c>
      <c r="E14" s="24" t="s">
        <v>54</v>
      </c>
      <c r="F14" s="47">
        <v>7527</v>
      </c>
      <c r="G14" s="47" t="s">
        <v>47</v>
      </c>
      <c r="H14" s="47">
        <v>1327</v>
      </c>
      <c r="I14" s="47">
        <v>1724</v>
      </c>
      <c r="J14" s="99">
        <v>800</v>
      </c>
      <c r="K14" s="26">
        <v>576</v>
      </c>
      <c r="L14" s="26">
        <v>0</v>
      </c>
      <c r="M14" s="26">
        <v>0</v>
      </c>
      <c r="N14" s="26">
        <v>0</v>
      </c>
      <c r="O14" s="40">
        <v>0</v>
      </c>
      <c r="P14" s="40">
        <v>0</v>
      </c>
      <c r="Q14" s="48">
        <f t="shared" ref="Q14:Q20" si="6">K14+L14+M14+N14+O14+P14</f>
        <v>576</v>
      </c>
      <c r="R14" s="28">
        <f t="shared" si="5"/>
        <v>0.72</v>
      </c>
      <c r="S14" s="49">
        <v>0</v>
      </c>
      <c r="T14" s="49">
        <v>0</v>
      </c>
      <c r="U14" s="49">
        <v>0</v>
      </c>
      <c r="V14" s="49"/>
      <c r="W14" s="49"/>
      <c r="X14" s="49"/>
      <c r="Y14" s="49">
        <f t="shared" si="0"/>
        <v>0</v>
      </c>
      <c r="Z14" s="28">
        <f t="shared" si="1"/>
        <v>0</v>
      </c>
      <c r="AA14" s="105">
        <f t="shared" si="2"/>
        <v>576</v>
      </c>
      <c r="AB14" s="28">
        <f t="shared" si="2"/>
        <v>0.72</v>
      </c>
      <c r="AC14" s="106">
        <f t="shared" si="3"/>
        <v>1376</v>
      </c>
      <c r="AD14" s="25">
        <f t="shared" si="4"/>
        <v>0.18280855586555067</v>
      </c>
      <c r="AE14" s="31" t="s">
        <v>68</v>
      </c>
      <c r="AF14" s="32"/>
      <c r="AG14" s="84" t="s">
        <v>116</v>
      </c>
    </row>
    <row r="15" spans="1:40" ht="66" customHeight="1" x14ac:dyDescent="0.25">
      <c r="A15" s="125"/>
      <c r="B15" s="128"/>
      <c r="C15" s="46" t="s">
        <v>69</v>
      </c>
      <c r="D15" s="39" t="s">
        <v>70</v>
      </c>
      <c r="E15" s="24" t="s">
        <v>54</v>
      </c>
      <c r="F15" s="40">
        <v>300</v>
      </c>
      <c r="G15" s="47" t="s">
        <v>47</v>
      </c>
      <c r="H15" s="40">
        <v>0</v>
      </c>
      <c r="I15" s="40">
        <v>0</v>
      </c>
      <c r="J15" s="98" t="s">
        <v>71</v>
      </c>
      <c r="K15" s="40">
        <v>0</v>
      </c>
      <c r="L15" s="40">
        <v>0</v>
      </c>
      <c r="M15" s="40">
        <v>0</v>
      </c>
      <c r="N15" s="40">
        <v>0</v>
      </c>
      <c r="O15" s="40">
        <v>0</v>
      </c>
      <c r="P15" s="40">
        <v>0</v>
      </c>
      <c r="Q15" s="41">
        <f t="shared" si="6"/>
        <v>0</v>
      </c>
      <c r="R15" s="82" t="e">
        <f t="shared" si="5"/>
        <v>#VALUE!</v>
      </c>
      <c r="S15" s="29">
        <v>0</v>
      </c>
      <c r="T15" s="29">
        <v>0</v>
      </c>
      <c r="U15" s="29">
        <v>0</v>
      </c>
      <c r="V15" s="29"/>
      <c r="W15" s="29"/>
      <c r="X15" s="29"/>
      <c r="Y15" s="29">
        <f t="shared" si="0"/>
        <v>0</v>
      </c>
      <c r="Z15" s="42" t="e">
        <f t="shared" ref="Z15" si="7">AA15/J15</f>
        <v>#VALUE!</v>
      </c>
      <c r="AA15" s="105">
        <f t="shared" ref="AA15:AA22" si="8">Y15+Q15</f>
        <v>0</v>
      </c>
      <c r="AB15" s="42" t="e">
        <f t="shared" ref="AB15" si="9">R15</f>
        <v>#VALUE!</v>
      </c>
      <c r="AC15" s="106" t="e">
        <f t="shared" si="3"/>
        <v>#VALUE!</v>
      </c>
      <c r="AD15" s="25" t="e">
        <f t="shared" si="4"/>
        <v>#VALUE!</v>
      </c>
      <c r="AE15" s="31" t="s">
        <v>68</v>
      </c>
      <c r="AF15" s="32"/>
      <c r="AG15" s="84" t="s">
        <v>117</v>
      </c>
    </row>
    <row r="16" spans="1:40" ht="83.1" customHeight="1" x14ac:dyDescent="0.25">
      <c r="A16" s="125"/>
      <c r="B16" s="128"/>
      <c r="C16" s="46" t="s">
        <v>72</v>
      </c>
      <c r="D16" s="39" t="s">
        <v>73</v>
      </c>
      <c r="E16" s="24" t="s">
        <v>54</v>
      </c>
      <c r="F16" s="47">
        <v>1500</v>
      </c>
      <c r="G16" s="47" t="s">
        <v>47</v>
      </c>
      <c r="H16" s="47">
        <v>0</v>
      </c>
      <c r="I16" s="47">
        <v>0</v>
      </c>
      <c r="J16" s="99">
        <v>150</v>
      </c>
      <c r="K16" s="26">
        <v>143</v>
      </c>
      <c r="L16" s="26">
        <v>0</v>
      </c>
      <c r="M16" s="26">
        <v>0</v>
      </c>
      <c r="N16" s="26">
        <v>0</v>
      </c>
      <c r="O16" s="40">
        <v>0</v>
      </c>
      <c r="P16" s="40">
        <v>0</v>
      </c>
      <c r="Q16" s="48">
        <f t="shared" si="6"/>
        <v>143</v>
      </c>
      <c r="R16" s="28">
        <f t="shared" si="5"/>
        <v>0.95333333333333337</v>
      </c>
      <c r="S16" s="49">
        <v>0</v>
      </c>
      <c r="T16" s="49">
        <v>0</v>
      </c>
      <c r="U16" s="49">
        <v>0</v>
      </c>
      <c r="V16" s="49"/>
      <c r="W16" s="49"/>
      <c r="X16" s="49"/>
      <c r="Y16" s="49">
        <f t="shared" si="0"/>
        <v>0</v>
      </c>
      <c r="Z16" s="28">
        <f t="shared" ref="Z16:Z22" si="10">Y16/J16</f>
        <v>0</v>
      </c>
      <c r="AA16" s="105">
        <f t="shared" si="8"/>
        <v>143</v>
      </c>
      <c r="AB16" s="28">
        <f t="shared" ref="AB16:AB22" si="11">Z16+R16</f>
        <v>0.95333333333333337</v>
      </c>
      <c r="AC16" s="106">
        <f t="shared" si="3"/>
        <v>293</v>
      </c>
      <c r="AD16" s="25">
        <f t="shared" si="4"/>
        <v>0.19533333333333333</v>
      </c>
      <c r="AE16" s="31" t="s">
        <v>68</v>
      </c>
      <c r="AF16" s="32"/>
      <c r="AG16" s="50" t="s">
        <v>118</v>
      </c>
    </row>
    <row r="17" spans="1:34" ht="59.1" customHeight="1" x14ac:dyDescent="0.25">
      <c r="A17" s="126"/>
      <c r="B17" s="129"/>
      <c r="C17" s="46" t="s">
        <v>74</v>
      </c>
      <c r="D17" s="39" t="s">
        <v>75</v>
      </c>
      <c r="E17" s="24" t="s">
        <v>54</v>
      </c>
      <c r="F17" s="47">
        <v>1500</v>
      </c>
      <c r="G17" s="47" t="s">
        <v>47</v>
      </c>
      <c r="H17" s="47">
        <v>0</v>
      </c>
      <c r="I17" s="47">
        <v>0</v>
      </c>
      <c r="J17" s="99">
        <v>150</v>
      </c>
      <c r="K17" s="26">
        <v>241</v>
      </c>
      <c r="L17" s="26">
        <v>0</v>
      </c>
      <c r="M17" s="26">
        <v>0</v>
      </c>
      <c r="N17" s="26">
        <v>0</v>
      </c>
      <c r="O17" s="40">
        <v>0</v>
      </c>
      <c r="P17" s="40">
        <v>0</v>
      </c>
      <c r="Q17" s="48">
        <f t="shared" si="6"/>
        <v>241</v>
      </c>
      <c r="R17" s="28">
        <f>Q17/J17</f>
        <v>1.6066666666666667</v>
      </c>
      <c r="S17" s="49">
        <v>0</v>
      </c>
      <c r="T17" s="49">
        <v>0</v>
      </c>
      <c r="U17" s="49">
        <v>0</v>
      </c>
      <c r="V17" s="49"/>
      <c r="W17" s="49"/>
      <c r="X17" s="49"/>
      <c r="Y17" s="49">
        <f t="shared" si="0"/>
        <v>0</v>
      </c>
      <c r="Z17" s="28">
        <f t="shared" si="10"/>
        <v>0</v>
      </c>
      <c r="AA17" s="105">
        <f t="shared" si="8"/>
        <v>241</v>
      </c>
      <c r="AB17" s="28">
        <f t="shared" si="11"/>
        <v>1.6066666666666667</v>
      </c>
      <c r="AC17" s="106">
        <f t="shared" si="3"/>
        <v>391</v>
      </c>
      <c r="AD17" s="25">
        <f t="shared" si="4"/>
        <v>0.26066666666666666</v>
      </c>
      <c r="AE17" s="31" t="s">
        <v>68</v>
      </c>
      <c r="AF17" s="32"/>
      <c r="AG17" s="81" t="s">
        <v>119</v>
      </c>
    </row>
    <row r="18" spans="1:34" ht="65.099999999999994" customHeight="1" x14ac:dyDescent="0.25">
      <c r="A18" s="52">
        <v>200405</v>
      </c>
      <c r="B18" s="53" t="s">
        <v>76</v>
      </c>
      <c r="C18" s="46" t="s">
        <v>77</v>
      </c>
      <c r="D18" s="39" t="s">
        <v>78</v>
      </c>
      <c r="E18" s="24" t="s">
        <v>54</v>
      </c>
      <c r="F18" s="26">
        <v>3</v>
      </c>
      <c r="G18" s="26" t="s">
        <v>47</v>
      </c>
      <c r="H18" s="26">
        <v>0</v>
      </c>
      <c r="I18" s="26">
        <v>0</v>
      </c>
      <c r="J18" s="100">
        <v>1</v>
      </c>
      <c r="K18" s="26">
        <v>0</v>
      </c>
      <c r="L18" s="26">
        <v>0</v>
      </c>
      <c r="M18" s="26">
        <v>0</v>
      </c>
      <c r="N18" s="26">
        <v>0</v>
      </c>
      <c r="O18" s="40">
        <v>0</v>
      </c>
      <c r="P18" s="40">
        <v>0</v>
      </c>
      <c r="Q18" s="48">
        <f t="shared" si="6"/>
        <v>0</v>
      </c>
      <c r="R18" s="42">
        <f>Q18/F18</f>
        <v>0</v>
      </c>
      <c r="S18" s="108">
        <v>0.04</v>
      </c>
      <c r="T18" s="54">
        <v>0</v>
      </c>
      <c r="U18" s="54">
        <v>0</v>
      </c>
      <c r="V18" s="54"/>
      <c r="W18" s="54"/>
      <c r="X18" s="54"/>
      <c r="Y18" s="54">
        <f t="shared" si="0"/>
        <v>0.04</v>
      </c>
      <c r="Z18" s="42">
        <f t="shared" si="10"/>
        <v>0.04</v>
      </c>
      <c r="AA18" s="105">
        <f t="shared" si="8"/>
        <v>0.04</v>
      </c>
      <c r="AB18" s="42">
        <f t="shared" si="11"/>
        <v>0.04</v>
      </c>
      <c r="AC18" s="106">
        <f t="shared" si="3"/>
        <v>1.04</v>
      </c>
      <c r="AD18" s="25">
        <f t="shared" si="4"/>
        <v>0.34666666666666668</v>
      </c>
      <c r="AE18" s="31" t="s">
        <v>79</v>
      </c>
      <c r="AF18" s="32"/>
      <c r="AG18" s="85" t="s">
        <v>120</v>
      </c>
      <c r="AH18" s="90"/>
    </row>
    <row r="19" spans="1:34" ht="72" customHeight="1" x14ac:dyDescent="0.25">
      <c r="A19" s="55">
        <v>200406</v>
      </c>
      <c r="B19" s="56" t="s">
        <v>80</v>
      </c>
      <c r="C19" s="46" t="s">
        <v>81</v>
      </c>
      <c r="D19" s="39" t="s">
        <v>82</v>
      </c>
      <c r="E19" s="24" t="s">
        <v>54</v>
      </c>
      <c r="F19" s="47">
        <v>6400</v>
      </c>
      <c r="G19" s="26" t="s">
        <v>47</v>
      </c>
      <c r="H19" s="26">
        <v>1</v>
      </c>
      <c r="I19" s="26">
        <v>335</v>
      </c>
      <c r="J19" s="101">
        <v>1034</v>
      </c>
      <c r="K19" s="26">
        <v>0</v>
      </c>
      <c r="L19" s="26">
        <v>0</v>
      </c>
      <c r="M19" s="26">
        <v>0</v>
      </c>
      <c r="N19" s="26">
        <v>0</v>
      </c>
      <c r="O19" s="40">
        <v>0</v>
      </c>
      <c r="P19" s="40">
        <v>66</v>
      </c>
      <c r="Q19" s="48">
        <f t="shared" si="6"/>
        <v>66</v>
      </c>
      <c r="R19" s="42">
        <f>Q19/J19</f>
        <v>6.3829787234042548E-2</v>
      </c>
      <c r="S19" s="54">
        <v>0</v>
      </c>
      <c r="T19" s="54">
        <v>75</v>
      </c>
      <c r="U19" s="54">
        <v>0</v>
      </c>
      <c r="V19" s="54"/>
      <c r="W19" s="54"/>
      <c r="X19" s="54"/>
      <c r="Y19" s="54">
        <f t="shared" si="0"/>
        <v>75</v>
      </c>
      <c r="Z19" s="42">
        <f t="shared" si="10"/>
        <v>7.2533849129593805E-2</v>
      </c>
      <c r="AA19" s="105">
        <f t="shared" si="8"/>
        <v>141</v>
      </c>
      <c r="AB19" s="42">
        <f t="shared" si="11"/>
        <v>0.13636363636363635</v>
      </c>
      <c r="AC19" s="106">
        <f t="shared" si="3"/>
        <v>1175</v>
      </c>
      <c r="AD19" s="25">
        <f t="shared" si="4"/>
        <v>0.18359375</v>
      </c>
      <c r="AE19" s="31" t="s">
        <v>83</v>
      </c>
      <c r="AF19" s="32"/>
      <c r="AG19" s="86" t="s">
        <v>121</v>
      </c>
    </row>
    <row r="20" spans="1:34" ht="45.95" customHeight="1" x14ac:dyDescent="0.25">
      <c r="A20" s="57">
        <v>200407</v>
      </c>
      <c r="B20" s="58" t="s">
        <v>84</v>
      </c>
      <c r="C20" s="46" t="s">
        <v>85</v>
      </c>
      <c r="D20" s="39" t="s">
        <v>86</v>
      </c>
      <c r="E20" s="24" t="s">
        <v>54</v>
      </c>
      <c r="F20" s="47">
        <v>1030</v>
      </c>
      <c r="G20" s="26" t="s">
        <v>47</v>
      </c>
      <c r="H20" s="26">
        <v>357</v>
      </c>
      <c r="I20" s="26">
        <v>219</v>
      </c>
      <c r="J20" s="102">
        <v>120</v>
      </c>
      <c r="K20" s="26">
        <v>39</v>
      </c>
      <c r="L20" s="26">
        <v>4</v>
      </c>
      <c r="M20" s="26">
        <v>0</v>
      </c>
      <c r="N20" s="26">
        <v>0</v>
      </c>
      <c r="O20" s="40">
        <v>8</v>
      </c>
      <c r="P20" s="40">
        <v>3</v>
      </c>
      <c r="Q20" s="48">
        <f t="shared" si="6"/>
        <v>54</v>
      </c>
      <c r="R20" s="28">
        <f>Q20/J20</f>
        <v>0.45</v>
      </c>
      <c r="S20" s="54">
        <v>9</v>
      </c>
      <c r="T20" s="54">
        <v>7</v>
      </c>
      <c r="U20" s="54">
        <v>8</v>
      </c>
      <c r="V20" s="54"/>
      <c r="W20" s="54"/>
      <c r="X20" s="54"/>
      <c r="Y20" s="54">
        <f t="shared" si="0"/>
        <v>24</v>
      </c>
      <c r="Z20" s="28">
        <f t="shared" si="10"/>
        <v>0.2</v>
      </c>
      <c r="AA20" s="105">
        <f t="shared" si="8"/>
        <v>78</v>
      </c>
      <c r="AB20" s="28">
        <f t="shared" si="11"/>
        <v>0.65</v>
      </c>
      <c r="AC20" s="107">
        <f t="shared" si="3"/>
        <v>198</v>
      </c>
      <c r="AD20" s="25">
        <f t="shared" si="4"/>
        <v>0.19223300970873786</v>
      </c>
      <c r="AE20" s="31" t="s">
        <v>87</v>
      </c>
      <c r="AF20" s="32"/>
      <c r="AG20" s="81" t="s">
        <v>122</v>
      </c>
    </row>
    <row r="21" spans="1:34" ht="53.1" customHeight="1" x14ac:dyDescent="0.25">
      <c r="A21" s="130" t="s">
        <v>88</v>
      </c>
      <c r="B21" s="131"/>
      <c r="C21" s="46" t="s">
        <v>89</v>
      </c>
      <c r="D21" s="39" t="s">
        <v>90</v>
      </c>
      <c r="E21" s="24" t="s">
        <v>54</v>
      </c>
      <c r="F21" s="47">
        <v>5720</v>
      </c>
      <c r="G21" s="26" t="s">
        <v>47</v>
      </c>
      <c r="H21" s="26">
        <v>1430</v>
      </c>
      <c r="I21" s="26">
        <v>467</v>
      </c>
      <c r="J21" s="102">
        <v>1430</v>
      </c>
      <c r="K21" s="26">
        <v>2</v>
      </c>
      <c r="L21" s="26">
        <v>3</v>
      </c>
      <c r="M21" s="26">
        <v>4</v>
      </c>
      <c r="N21" s="26">
        <v>7</v>
      </c>
      <c r="O21" s="40">
        <v>9</v>
      </c>
      <c r="P21" s="40">
        <v>5</v>
      </c>
      <c r="Q21" s="48">
        <f>K21+L21+M21+N21+O21+P21</f>
        <v>30</v>
      </c>
      <c r="R21" s="42">
        <f>Q21/J21</f>
        <v>2.097902097902098E-2</v>
      </c>
      <c r="S21" s="54">
        <v>7</v>
      </c>
      <c r="T21" s="54">
        <v>1</v>
      </c>
      <c r="U21" s="54">
        <v>2334</v>
      </c>
      <c r="V21" s="54"/>
      <c r="W21" s="54"/>
      <c r="X21" s="54"/>
      <c r="Y21" s="54">
        <f>SUM(S21:X21)</f>
        <v>2342</v>
      </c>
      <c r="Z21" s="42">
        <f t="shared" si="10"/>
        <v>1.6377622377622378</v>
      </c>
      <c r="AA21" s="105">
        <f>Y21+Q21</f>
        <v>2372</v>
      </c>
      <c r="AB21" s="28">
        <f t="shared" si="11"/>
        <v>1.6587412587412589</v>
      </c>
      <c r="AC21" s="107">
        <f t="shared" si="3"/>
        <v>3802</v>
      </c>
      <c r="AD21" s="25">
        <f t="shared" si="4"/>
        <v>0.66468531468531467</v>
      </c>
      <c r="AE21" s="31" t="s">
        <v>91</v>
      </c>
      <c r="AF21" s="32"/>
      <c r="AG21" s="51" t="s">
        <v>124</v>
      </c>
      <c r="AH21" s="109"/>
    </row>
    <row r="22" spans="1:34" ht="51.95" customHeight="1" x14ac:dyDescent="0.25">
      <c r="A22" s="130" t="s">
        <v>88</v>
      </c>
      <c r="B22" s="131"/>
      <c r="C22" s="46" t="s">
        <v>92</v>
      </c>
      <c r="D22" s="39" t="s">
        <v>93</v>
      </c>
      <c r="E22" s="24" t="s">
        <v>54</v>
      </c>
      <c r="F22" s="47">
        <v>19527</v>
      </c>
      <c r="G22" s="26" t="s">
        <v>47</v>
      </c>
      <c r="H22" s="26">
        <v>2430</v>
      </c>
      <c r="I22" s="26">
        <v>4953</v>
      </c>
      <c r="J22" s="102">
        <v>3064</v>
      </c>
      <c r="K22" s="26">
        <v>86</v>
      </c>
      <c r="L22" s="26">
        <v>105</v>
      </c>
      <c r="M22" s="26">
        <v>66</v>
      </c>
      <c r="N22" s="26">
        <v>271</v>
      </c>
      <c r="O22" s="40">
        <v>423</v>
      </c>
      <c r="P22" s="40">
        <f>60+68</f>
        <v>128</v>
      </c>
      <c r="Q22" s="48">
        <f>SUM(K22:P22)</f>
        <v>1079</v>
      </c>
      <c r="R22" s="42">
        <f>SUM(H22:P22)/F22</f>
        <v>0.59025964049777235</v>
      </c>
      <c r="S22" s="54">
        <v>161</v>
      </c>
      <c r="T22" s="54">
        <v>190</v>
      </c>
      <c r="U22" s="54">
        <v>394</v>
      </c>
      <c r="V22" s="54"/>
      <c r="W22" s="54"/>
      <c r="X22" s="54"/>
      <c r="Y22" s="54">
        <f t="shared" si="0"/>
        <v>745</v>
      </c>
      <c r="Z22" s="89">
        <f t="shared" si="10"/>
        <v>0.24314621409921672</v>
      </c>
      <c r="AA22" s="105">
        <f t="shared" si="8"/>
        <v>1824</v>
      </c>
      <c r="AB22" s="28">
        <f t="shared" si="11"/>
        <v>0.83340585459698913</v>
      </c>
      <c r="AC22" s="107">
        <f t="shared" si="3"/>
        <v>4888</v>
      </c>
      <c r="AD22" s="25">
        <f t="shared" si="4"/>
        <v>0.2503200696471552</v>
      </c>
      <c r="AE22" s="31" t="s">
        <v>91</v>
      </c>
      <c r="AF22" s="32"/>
      <c r="AG22" s="51" t="s">
        <v>123</v>
      </c>
    </row>
    <row r="23" spans="1:34" x14ac:dyDescent="0.25">
      <c r="A23" s="59"/>
      <c r="B23" s="59"/>
      <c r="C23" s="60"/>
      <c r="D23" s="12"/>
      <c r="E23" s="12"/>
      <c r="F23" s="3"/>
      <c r="G23" s="3"/>
      <c r="H23" s="3"/>
      <c r="I23" s="3"/>
      <c r="J23" s="96"/>
      <c r="K23" s="3"/>
      <c r="L23" s="3"/>
      <c r="M23" s="3"/>
      <c r="N23" s="3"/>
      <c r="O23" s="3"/>
      <c r="P23" s="3"/>
      <c r="Q23" s="3"/>
      <c r="R23" s="61"/>
      <c r="S23" s="61"/>
      <c r="T23" s="61"/>
      <c r="U23" s="61"/>
      <c r="V23" s="61"/>
      <c r="W23" s="61"/>
      <c r="X23" s="61"/>
      <c r="Y23" s="61"/>
      <c r="Z23" s="61"/>
      <c r="AA23" s="61"/>
      <c r="AB23" s="61"/>
      <c r="AC23" s="3"/>
      <c r="AD23" s="61"/>
      <c r="AE23" s="62"/>
      <c r="AF23" s="62"/>
      <c r="AG23" s="63"/>
    </row>
    <row r="24" spans="1:34" x14ac:dyDescent="0.25">
      <c r="A24" s="59"/>
      <c r="B24" s="59"/>
      <c r="C24" s="60"/>
      <c r="D24" s="12"/>
      <c r="E24" s="12"/>
      <c r="F24" s="3"/>
      <c r="G24" s="3"/>
      <c r="H24" s="3"/>
      <c r="I24" s="3"/>
      <c r="J24" s="96"/>
      <c r="K24" s="3"/>
      <c r="L24" s="3"/>
      <c r="M24" s="3"/>
      <c r="N24" s="3"/>
      <c r="O24" s="3"/>
      <c r="P24" s="3"/>
      <c r="Q24" s="3"/>
      <c r="R24" s="61"/>
      <c r="S24" s="61"/>
      <c r="T24" s="61"/>
      <c r="U24" s="61"/>
      <c r="V24" s="61"/>
      <c r="W24" s="61"/>
      <c r="X24" s="61"/>
      <c r="Y24" s="61"/>
      <c r="Z24" s="61"/>
      <c r="AA24" s="61"/>
      <c r="AB24" s="61"/>
      <c r="AC24" s="3"/>
      <c r="AD24" s="61"/>
      <c r="AE24" s="62"/>
      <c r="AF24" s="62"/>
      <c r="AG24" s="63"/>
    </row>
    <row r="25" spans="1:34" x14ac:dyDescent="0.25">
      <c r="A25" s="59"/>
      <c r="B25" s="59"/>
      <c r="C25" s="60"/>
      <c r="D25" s="12"/>
      <c r="E25" s="12"/>
      <c r="F25" s="3"/>
      <c r="G25" s="3"/>
      <c r="H25" s="3"/>
      <c r="I25" s="3"/>
      <c r="J25" s="96"/>
      <c r="K25" s="3"/>
      <c r="L25" s="3"/>
      <c r="M25" s="3"/>
      <c r="N25" s="3"/>
      <c r="O25" s="3"/>
      <c r="P25" s="3"/>
      <c r="Q25" s="3"/>
      <c r="R25" s="61"/>
      <c r="S25" s="61"/>
      <c r="T25" s="61"/>
      <c r="U25" s="61"/>
      <c r="V25" s="61"/>
      <c r="W25" s="61"/>
      <c r="X25" s="61"/>
      <c r="Y25" s="61"/>
      <c r="Z25" s="61"/>
      <c r="AA25" s="61"/>
      <c r="AB25" s="61"/>
      <c r="AC25" s="3"/>
      <c r="AD25" s="61"/>
      <c r="AE25" s="62"/>
      <c r="AF25" s="62"/>
      <c r="AG25" s="63"/>
    </row>
    <row r="26" spans="1:34" x14ac:dyDescent="0.25">
      <c r="A26" s="59"/>
      <c r="B26" s="59"/>
      <c r="C26" s="60"/>
      <c r="D26" s="12"/>
      <c r="E26" s="12"/>
      <c r="F26" s="3"/>
      <c r="G26" s="3"/>
      <c r="H26" s="3"/>
      <c r="I26" s="3"/>
      <c r="J26" s="96"/>
      <c r="K26" s="3"/>
      <c r="L26" s="3"/>
      <c r="M26" s="3"/>
      <c r="N26" s="3"/>
      <c r="O26" s="3"/>
      <c r="P26" s="3"/>
      <c r="Q26" s="3"/>
      <c r="R26" s="61"/>
      <c r="S26" s="61"/>
      <c r="T26" s="61"/>
      <c r="U26" s="61"/>
      <c r="V26" s="61"/>
      <c r="W26" s="61"/>
      <c r="X26" s="61"/>
      <c r="Y26" s="61"/>
      <c r="Z26" s="61"/>
      <c r="AA26" s="61"/>
      <c r="AB26" s="61"/>
      <c r="AC26" s="3"/>
      <c r="AD26" s="61"/>
      <c r="AE26" s="62"/>
      <c r="AF26" s="62"/>
      <c r="AG26" s="63"/>
    </row>
    <row r="27" spans="1:34" x14ac:dyDescent="0.25">
      <c r="A27" s="59"/>
      <c r="B27" s="59"/>
      <c r="C27" s="60"/>
      <c r="D27" s="12"/>
      <c r="E27" s="12"/>
      <c r="F27" s="3"/>
      <c r="G27" s="3"/>
      <c r="H27" s="3"/>
      <c r="I27" s="3"/>
      <c r="J27" s="96"/>
      <c r="K27" s="3"/>
      <c r="L27" s="3"/>
      <c r="M27" s="3"/>
      <c r="N27" s="3"/>
      <c r="O27" s="3"/>
      <c r="P27" s="3"/>
      <c r="Q27" s="3"/>
      <c r="R27" s="61"/>
      <c r="S27" s="61"/>
      <c r="T27" s="61"/>
      <c r="U27" s="61"/>
      <c r="V27" s="61"/>
      <c r="W27" s="61"/>
      <c r="X27" s="61"/>
      <c r="Y27" s="61"/>
      <c r="Z27" s="61"/>
      <c r="AA27" s="61"/>
      <c r="AB27" s="61"/>
      <c r="AC27" s="3"/>
      <c r="AD27" s="61"/>
      <c r="AE27" s="62"/>
      <c r="AF27" s="62"/>
      <c r="AG27" s="63"/>
    </row>
    <row r="28" spans="1:34" ht="21" x14ac:dyDescent="0.25">
      <c r="A28" s="5" t="s">
        <v>94</v>
      </c>
      <c r="B28" s="3"/>
      <c r="C28" s="3"/>
      <c r="D28" s="3"/>
      <c r="E28" s="4"/>
      <c r="F28" s="3"/>
      <c r="G28" s="3"/>
      <c r="H28" s="3"/>
      <c r="I28" s="3"/>
      <c r="K28" s="3"/>
      <c r="L28" s="3"/>
      <c r="M28" s="3"/>
      <c r="N28" s="3"/>
      <c r="O28" s="3"/>
      <c r="P28" s="3"/>
      <c r="Q28" s="3"/>
      <c r="R28" s="3"/>
      <c r="S28" s="3"/>
      <c r="T28" s="3"/>
      <c r="U28" s="3"/>
      <c r="V28" s="64"/>
      <c r="W28" s="65"/>
      <c r="X28" s="65"/>
      <c r="Y28" s="65"/>
      <c r="Z28" s="65"/>
      <c r="AA28" s="66"/>
      <c r="AB28" s="66"/>
      <c r="AC28" s="66"/>
      <c r="AD28" s="66"/>
      <c r="AE28" s="3"/>
      <c r="AF28" s="3"/>
      <c r="AG28" s="3"/>
    </row>
    <row r="29" spans="1:34" x14ac:dyDescent="0.25">
      <c r="A29" s="67"/>
      <c r="B29" s="68"/>
      <c r="C29" s="68"/>
      <c r="D29" s="68"/>
      <c r="E29" s="69"/>
      <c r="F29" s="70"/>
      <c r="G29" s="3"/>
      <c r="H29" s="3"/>
      <c r="I29" s="3"/>
      <c r="K29" s="3"/>
      <c r="L29" s="3"/>
      <c r="M29" s="3"/>
      <c r="N29" s="3"/>
      <c r="O29" s="3"/>
      <c r="P29" s="3"/>
      <c r="Q29" s="3"/>
      <c r="R29" s="3"/>
      <c r="S29" s="3"/>
      <c r="T29" s="3"/>
      <c r="U29" s="3"/>
      <c r="V29" s="64"/>
      <c r="W29" s="65"/>
      <c r="X29" s="65"/>
      <c r="Y29" s="65"/>
      <c r="Z29" s="65"/>
      <c r="AA29" s="66"/>
      <c r="AB29" s="66"/>
      <c r="AC29" s="66"/>
      <c r="AD29" s="66"/>
      <c r="AE29" s="3"/>
      <c r="AF29" s="3"/>
      <c r="AG29" s="3"/>
    </row>
    <row r="30" spans="1:34" x14ac:dyDescent="0.25">
      <c r="A30" s="2"/>
      <c r="B30" s="3"/>
      <c r="C30" s="3"/>
      <c r="D30" s="3"/>
      <c r="E30" s="4"/>
      <c r="F30" s="3"/>
      <c r="G30" s="3"/>
      <c r="H30" s="3"/>
      <c r="I30" s="3"/>
      <c r="K30" s="3"/>
      <c r="L30" s="3"/>
      <c r="M30" s="3"/>
      <c r="N30" s="3"/>
      <c r="O30" s="3"/>
      <c r="P30" s="3"/>
      <c r="Q30" s="3"/>
      <c r="R30" s="3"/>
      <c r="S30" s="3"/>
      <c r="T30" s="3"/>
      <c r="U30" s="3"/>
      <c r="V30" s="64"/>
      <c r="W30" s="65"/>
      <c r="X30" s="65"/>
      <c r="Y30" s="65"/>
      <c r="Z30" s="65"/>
      <c r="AA30" s="66"/>
      <c r="AB30" s="66"/>
      <c r="AC30" s="66"/>
      <c r="AD30" s="66"/>
      <c r="AE30" s="3"/>
      <c r="AF30" s="3"/>
      <c r="AG30" s="3"/>
    </row>
    <row r="31" spans="1:34" x14ac:dyDescent="0.25">
      <c r="A31" s="2"/>
      <c r="B31" s="3"/>
      <c r="C31" s="3"/>
      <c r="D31" s="3"/>
      <c r="E31" s="4"/>
      <c r="F31" s="3"/>
      <c r="G31" s="3"/>
      <c r="H31" s="3"/>
      <c r="I31" s="3"/>
      <c r="K31" s="3"/>
      <c r="L31" s="3"/>
      <c r="M31" s="3"/>
      <c r="N31" s="3"/>
      <c r="O31" s="3"/>
      <c r="P31" s="3"/>
      <c r="Q31" s="3"/>
      <c r="R31" s="3"/>
      <c r="S31" s="3"/>
      <c r="T31" s="3"/>
      <c r="U31" s="3"/>
      <c r="V31" s="64"/>
      <c r="W31" s="65"/>
      <c r="X31" s="65"/>
      <c r="Y31" s="65"/>
      <c r="Z31" s="65"/>
      <c r="AA31" s="66"/>
      <c r="AB31" s="66"/>
      <c r="AC31" s="66"/>
      <c r="AD31" s="66"/>
      <c r="AE31" s="3"/>
      <c r="AF31" s="3"/>
      <c r="AG31" s="3"/>
    </row>
    <row r="32" spans="1:34" ht="19.5" thickBot="1" x14ac:dyDescent="0.3">
      <c r="A32" s="71" t="s">
        <v>95</v>
      </c>
      <c r="B32" s="3"/>
      <c r="C32" s="60"/>
      <c r="D32" s="12"/>
      <c r="E32" s="12"/>
      <c r="F32" s="3"/>
      <c r="G32" s="3"/>
      <c r="H32" s="3"/>
      <c r="I32" s="3"/>
      <c r="J32" s="96"/>
      <c r="K32" s="3"/>
      <c r="L32" s="3"/>
      <c r="M32" s="3"/>
      <c r="N32" s="3"/>
      <c r="O32" s="3"/>
      <c r="P32" s="3"/>
      <c r="Q32" s="3"/>
      <c r="R32" s="61"/>
      <c r="S32" s="61"/>
      <c r="T32" s="61"/>
      <c r="U32" s="61"/>
      <c r="V32" s="61"/>
      <c r="W32" s="61"/>
      <c r="X32" s="61"/>
      <c r="Y32" s="61"/>
      <c r="Z32" s="61"/>
      <c r="AA32" s="61"/>
      <c r="AB32" s="61"/>
      <c r="AC32" s="3"/>
      <c r="AD32" s="61"/>
      <c r="AE32" s="62"/>
      <c r="AF32" s="62"/>
      <c r="AG32" s="63"/>
    </row>
    <row r="33" spans="1:33" ht="21" x14ac:dyDescent="0.25">
      <c r="A33" s="132" t="s">
        <v>96</v>
      </c>
      <c r="B33" s="132"/>
      <c r="C33" s="60"/>
      <c r="D33" s="72"/>
      <c r="E33" s="12"/>
      <c r="F33" s="3"/>
      <c r="G33" s="3"/>
      <c r="H33" s="3"/>
      <c r="I33" s="3"/>
      <c r="J33" s="96"/>
      <c r="K33" s="3"/>
      <c r="L33" s="3"/>
      <c r="M33" s="3"/>
      <c r="N33" s="3"/>
      <c r="O33" s="3"/>
      <c r="P33" s="3"/>
      <c r="Q33" s="3"/>
      <c r="R33" s="61"/>
      <c r="S33" s="61"/>
      <c r="T33" s="61"/>
      <c r="U33" s="61"/>
      <c r="V33" s="61"/>
      <c r="W33" s="61"/>
      <c r="X33" s="61"/>
      <c r="Y33" s="61"/>
      <c r="Z33" s="61"/>
      <c r="AA33" s="61"/>
      <c r="AB33" s="61"/>
      <c r="AC33" s="3"/>
      <c r="AD33" s="61"/>
      <c r="AE33" s="62"/>
      <c r="AF33" s="62"/>
      <c r="AG33" s="63"/>
    </row>
    <row r="34" spans="1:33" x14ac:dyDescent="0.25">
      <c r="A34" s="114" t="s">
        <v>97</v>
      </c>
      <c r="B34" s="114"/>
      <c r="C34" s="60"/>
      <c r="D34" s="73"/>
      <c r="E34" s="12"/>
      <c r="F34" s="3"/>
      <c r="G34" s="3"/>
      <c r="H34" s="3"/>
      <c r="I34" s="3"/>
      <c r="J34" s="96"/>
      <c r="K34" s="3"/>
      <c r="L34" s="3"/>
      <c r="M34" s="3"/>
      <c r="N34" s="3"/>
      <c r="O34" s="3"/>
      <c r="P34" s="3"/>
      <c r="Q34" s="3"/>
      <c r="R34" s="61"/>
      <c r="S34" s="61"/>
      <c r="T34" s="61"/>
      <c r="U34" s="61"/>
      <c r="V34" s="61"/>
      <c r="W34" s="61"/>
      <c r="X34" s="61"/>
      <c r="Y34" s="61"/>
      <c r="Z34" s="61"/>
      <c r="AA34" s="61"/>
      <c r="AB34" s="61"/>
      <c r="AC34" s="3"/>
      <c r="AD34" s="61"/>
      <c r="AE34" s="62"/>
      <c r="AF34" s="62"/>
      <c r="AG34" s="63"/>
    </row>
    <row r="35" spans="1:33" ht="21.75" thickBot="1" x14ac:dyDescent="0.3">
      <c r="A35" s="132" t="s">
        <v>98</v>
      </c>
      <c r="B35" s="132"/>
      <c r="C35" s="60"/>
      <c r="D35" s="74"/>
      <c r="E35" s="12"/>
      <c r="F35" s="3"/>
      <c r="G35" s="3"/>
      <c r="H35" s="3"/>
      <c r="I35" s="3"/>
      <c r="J35" s="96"/>
      <c r="K35" s="3"/>
      <c r="L35" s="3"/>
      <c r="M35" s="3"/>
      <c r="N35" s="3"/>
      <c r="O35" s="3"/>
      <c r="P35" s="3"/>
      <c r="Q35" s="3"/>
      <c r="R35" s="61"/>
      <c r="S35" s="61"/>
      <c r="T35" s="61"/>
      <c r="U35" s="61"/>
      <c r="V35" s="61"/>
      <c r="W35" s="61"/>
      <c r="X35" s="61"/>
      <c r="Y35" s="61"/>
      <c r="Z35" s="61"/>
      <c r="AA35" s="61"/>
      <c r="AB35" s="61"/>
      <c r="AC35" s="3"/>
      <c r="AD35" s="61"/>
      <c r="AE35" s="62"/>
      <c r="AF35" s="62"/>
      <c r="AG35" s="63"/>
    </row>
    <row r="36" spans="1:33" x14ac:dyDescent="0.25">
      <c r="A36" s="114" t="s">
        <v>99</v>
      </c>
      <c r="B36" s="114"/>
      <c r="C36" s="60"/>
      <c r="D36" s="75"/>
      <c r="E36" s="12"/>
      <c r="F36" s="3"/>
      <c r="G36" s="3"/>
      <c r="H36" s="3"/>
      <c r="I36" s="3"/>
      <c r="J36" s="96"/>
      <c r="K36" s="3"/>
      <c r="L36" s="3"/>
      <c r="M36" s="3"/>
      <c r="N36" s="3"/>
      <c r="O36" s="3"/>
      <c r="P36" s="3"/>
      <c r="Q36" s="3"/>
      <c r="R36" s="61"/>
      <c r="S36" s="61"/>
      <c r="T36" s="61"/>
      <c r="U36" s="61"/>
      <c r="V36" s="61"/>
      <c r="W36" s="61"/>
      <c r="X36" s="61"/>
      <c r="Y36" s="61"/>
      <c r="Z36" s="61"/>
      <c r="AA36" s="61"/>
      <c r="AB36" s="61"/>
      <c r="AC36" s="3"/>
      <c r="AD36" s="61"/>
      <c r="AE36" s="62"/>
      <c r="AF36" s="62"/>
      <c r="AG36" s="63"/>
    </row>
    <row r="37" spans="1:33" x14ac:dyDescent="0.25">
      <c r="A37" s="114" t="s">
        <v>100</v>
      </c>
      <c r="B37" s="114"/>
      <c r="C37" s="60"/>
      <c r="D37" s="76"/>
      <c r="E37" s="12"/>
      <c r="F37" s="3"/>
      <c r="G37" s="3"/>
      <c r="H37" s="3"/>
      <c r="I37" s="3"/>
      <c r="J37" s="96"/>
      <c r="K37" s="3"/>
      <c r="L37" s="3"/>
      <c r="M37" s="3"/>
      <c r="N37" s="3"/>
      <c r="O37" s="3"/>
      <c r="P37" s="3"/>
      <c r="Q37" s="3"/>
      <c r="R37" s="77"/>
      <c r="S37" s="77"/>
      <c r="T37" s="77"/>
      <c r="U37" s="77"/>
      <c r="V37" s="77"/>
      <c r="W37" s="77"/>
      <c r="X37" s="77"/>
      <c r="Y37" s="77"/>
      <c r="Z37" s="77"/>
      <c r="AA37" s="77"/>
      <c r="AB37" s="77"/>
      <c r="AC37" s="3"/>
      <c r="AD37" s="61"/>
      <c r="AE37" s="78"/>
      <c r="AF37" s="62"/>
      <c r="AG37" s="63"/>
    </row>
    <row r="38" spans="1:33" x14ac:dyDescent="0.25">
      <c r="A38" s="11"/>
      <c r="B38" s="11"/>
      <c r="C38" s="60"/>
      <c r="D38" s="12"/>
      <c r="E38" s="12"/>
      <c r="F38" s="3"/>
      <c r="G38" s="3"/>
      <c r="H38" s="3"/>
      <c r="I38" s="3"/>
      <c r="J38" s="96"/>
      <c r="K38" s="3"/>
      <c r="L38" s="3"/>
      <c r="M38" s="3"/>
      <c r="N38" s="3"/>
      <c r="O38" s="3"/>
      <c r="P38" s="3"/>
      <c r="Q38" s="3"/>
      <c r="R38" s="77"/>
      <c r="S38" s="77"/>
      <c r="T38" s="77"/>
      <c r="U38" s="77"/>
      <c r="V38" s="77"/>
      <c r="W38" s="77"/>
      <c r="X38" s="77"/>
      <c r="Y38" s="77"/>
      <c r="Z38" s="77"/>
      <c r="AA38" s="77"/>
      <c r="AB38" s="77"/>
      <c r="AC38" s="3"/>
      <c r="AD38" s="61"/>
      <c r="AE38" s="78"/>
      <c r="AF38" s="62"/>
      <c r="AG38" s="63"/>
    </row>
    <row r="39" spans="1:33" x14ac:dyDescent="0.25">
      <c r="A39" s="11"/>
      <c r="B39" s="11"/>
      <c r="C39" s="60"/>
      <c r="D39" s="12"/>
      <c r="E39" s="12"/>
      <c r="F39" s="3"/>
      <c r="G39" s="3"/>
      <c r="H39" s="3"/>
      <c r="I39" s="3"/>
      <c r="J39" s="96"/>
      <c r="K39" s="3"/>
      <c r="L39" s="3"/>
      <c r="M39" s="3"/>
      <c r="N39" s="3"/>
      <c r="O39" s="3"/>
      <c r="P39" s="3"/>
      <c r="Q39" s="3"/>
      <c r="R39" s="77"/>
      <c r="S39" s="77"/>
      <c r="T39" s="77"/>
      <c r="U39" s="77"/>
      <c r="V39" s="77"/>
      <c r="W39" s="77"/>
      <c r="X39" s="77"/>
      <c r="Y39" s="77"/>
      <c r="Z39" s="77"/>
      <c r="AA39" s="77"/>
      <c r="AB39" s="77"/>
      <c r="AC39" s="3"/>
      <c r="AD39" s="61"/>
      <c r="AE39" s="78"/>
      <c r="AF39" s="62"/>
      <c r="AG39" s="63"/>
    </row>
    <row r="40" spans="1:33" x14ac:dyDescent="0.25">
      <c r="A40" s="11"/>
      <c r="B40" s="11"/>
      <c r="C40" s="60"/>
      <c r="D40" s="12"/>
      <c r="E40" s="12"/>
      <c r="F40" s="3"/>
      <c r="G40" s="3"/>
      <c r="H40" s="3"/>
      <c r="I40" s="3"/>
      <c r="J40" s="96"/>
      <c r="K40" s="3"/>
      <c r="L40" s="3"/>
      <c r="M40" s="3"/>
      <c r="N40" s="3"/>
      <c r="O40" s="3"/>
      <c r="P40" s="3"/>
      <c r="Q40" s="3"/>
      <c r="R40" s="77"/>
      <c r="S40" s="77"/>
      <c r="T40" s="77"/>
      <c r="U40" s="77"/>
      <c r="V40" s="77"/>
      <c r="W40" s="77"/>
      <c r="X40" s="77"/>
      <c r="Y40" s="77"/>
      <c r="Z40" s="77"/>
      <c r="AA40" s="77"/>
      <c r="AB40" s="77"/>
      <c r="AC40" s="3"/>
      <c r="AD40" s="61"/>
      <c r="AE40" s="78"/>
      <c r="AF40" s="62"/>
      <c r="AG40" s="63"/>
    </row>
    <row r="41" spans="1:33" x14ac:dyDescent="0.25">
      <c r="A41" s="133" t="s">
        <v>101</v>
      </c>
      <c r="B41" s="79" t="s">
        <v>102</v>
      </c>
      <c r="C41" s="134" t="s">
        <v>103</v>
      </c>
      <c r="D41" s="80" t="s">
        <v>104</v>
      </c>
      <c r="E41" s="135" t="s">
        <v>105</v>
      </c>
      <c r="F41" s="136" t="s">
        <v>106</v>
      </c>
      <c r="G41" s="136"/>
      <c r="H41" s="136"/>
      <c r="I41" s="136"/>
      <c r="J41" s="136"/>
      <c r="K41" s="136"/>
      <c r="L41" s="136"/>
      <c r="M41" s="136"/>
      <c r="N41" s="3"/>
      <c r="O41" s="3"/>
      <c r="P41" s="3"/>
      <c r="Q41" s="3"/>
      <c r="R41" s="61"/>
      <c r="S41" s="61"/>
      <c r="T41" s="61"/>
      <c r="U41" s="61"/>
      <c r="V41" s="61"/>
      <c r="W41" s="61"/>
      <c r="X41" s="61"/>
      <c r="Y41" s="61"/>
      <c r="Z41" s="61"/>
      <c r="AA41" s="61"/>
      <c r="AB41" s="61"/>
      <c r="AC41" s="3"/>
      <c r="AD41" s="61"/>
      <c r="AE41" s="62"/>
      <c r="AF41" s="62"/>
      <c r="AG41" s="63"/>
    </row>
    <row r="42" spans="1:33" x14ac:dyDescent="0.25">
      <c r="A42" s="133"/>
      <c r="B42" s="79" t="s">
        <v>107</v>
      </c>
      <c r="C42" s="134"/>
      <c r="D42" s="80" t="s">
        <v>108</v>
      </c>
      <c r="E42" s="135"/>
      <c r="F42" s="136" t="s">
        <v>109</v>
      </c>
      <c r="G42" s="136"/>
      <c r="H42" s="136"/>
      <c r="I42" s="136"/>
      <c r="J42" s="136"/>
      <c r="K42" s="136"/>
      <c r="L42" s="136"/>
      <c r="M42" s="136"/>
      <c r="N42" s="3"/>
      <c r="O42" s="3"/>
      <c r="P42" s="3"/>
      <c r="Q42" s="3"/>
      <c r="R42" s="61"/>
      <c r="S42" s="61"/>
      <c r="T42" s="61"/>
      <c r="U42" s="61"/>
      <c r="V42" s="61"/>
      <c r="W42" s="61"/>
      <c r="X42" s="61"/>
      <c r="Y42" s="61"/>
      <c r="Z42" s="61"/>
      <c r="AA42" s="61"/>
      <c r="AB42" s="61"/>
      <c r="AC42" s="3"/>
      <c r="AD42" s="61"/>
      <c r="AE42" s="62"/>
      <c r="AF42" s="62"/>
      <c r="AG42" s="63"/>
    </row>
  </sheetData>
  <mergeCells count="25">
    <mergeCell ref="A37:B37"/>
    <mergeCell ref="A41:A42"/>
    <mergeCell ref="C41:C42"/>
    <mergeCell ref="E41:E42"/>
    <mergeCell ref="F41:M41"/>
    <mergeCell ref="F42:M42"/>
    <mergeCell ref="A36:B36"/>
    <mergeCell ref="A8:A9"/>
    <mergeCell ref="B8:B9"/>
    <mergeCell ref="A10:A13"/>
    <mergeCell ref="B10:B13"/>
    <mergeCell ref="A14:A17"/>
    <mergeCell ref="B14:B17"/>
    <mergeCell ref="A21:B21"/>
    <mergeCell ref="A22:B22"/>
    <mergeCell ref="A33:B33"/>
    <mergeCell ref="A34:B34"/>
    <mergeCell ref="A35:B35"/>
    <mergeCell ref="A1:A4"/>
    <mergeCell ref="B1:AF4"/>
    <mergeCell ref="K6:R6"/>
    <mergeCell ref="S6:Z6"/>
    <mergeCell ref="AA6:AB6"/>
    <mergeCell ref="AC6:AD6"/>
    <mergeCell ref="AE6:AG6"/>
  </mergeCells>
  <conditionalFormatting sqref="R9">
    <cfRule type="cellIs" dxfId="21" priority="21" operator="lessThanOrEqual">
      <formula>0.083</formula>
    </cfRule>
    <cfRule type="cellIs" dxfId="20" priority="22" operator="between">
      <formula>0.083</formula>
      <formula>0.17</formula>
    </cfRule>
    <cfRule type="cellIs" dxfId="19" priority="23" operator="greaterThanOrEqual">
      <formula>0.171</formula>
    </cfRule>
  </conditionalFormatting>
  <conditionalFormatting sqref="R9">
    <cfRule type="cellIs" dxfId="18" priority="20" operator="lessThan">
      <formula>"0.33"</formula>
    </cfRule>
  </conditionalFormatting>
  <conditionalFormatting sqref="Z9">
    <cfRule type="cellIs" dxfId="17" priority="17" operator="lessThanOrEqual">
      <formula>0.083</formula>
    </cfRule>
    <cfRule type="cellIs" dxfId="16" priority="18" operator="between">
      <formula>0.083</formula>
      <formula>0.17</formula>
    </cfRule>
    <cfRule type="cellIs" dxfId="15" priority="19" operator="greaterThanOrEqual">
      <formula>0.171</formula>
    </cfRule>
  </conditionalFormatting>
  <conditionalFormatting sqref="Z9">
    <cfRule type="cellIs" dxfId="14" priority="16" operator="lessThan">
      <formula>"0.33"</formula>
    </cfRule>
  </conditionalFormatting>
  <conditionalFormatting sqref="AB8">
    <cfRule type="cellIs" dxfId="13" priority="13" operator="lessThanOrEqual">
      <formula>0.083</formula>
    </cfRule>
    <cfRule type="cellIs" dxfId="12" priority="14" operator="between">
      <formula>0.083</formula>
      <formula>0.17</formula>
    </cfRule>
    <cfRule type="cellIs" dxfId="11" priority="15" operator="greaterThanOrEqual">
      <formula>0.171</formula>
    </cfRule>
  </conditionalFormatting>
  <conditionalFormatting sqref="R8">
    <cfRule type="cellIs" priority="12" operator="greaterThan">
      <formula>0.41</formula>
    </cfRule>
  </conditionalFormatting>
  <conditionalFormatting sqref="R22">
    <cfRule type="cellIs" dxfId="10" priority="11" operator="greaterThan">
      <formula>0.21</formula>
    </cfRule>
  </conditionalFormatting>
  <conditionalFormatting sqref="AB21">
    <cfRule type="cellIs" dxfId="9" priority="10" operator="lessThan">
      <formula>0.2</formula>
    </cfRule>
  </conditionalFormatting>
  <conditionalFormatting sqref="AB22">
    <cfRule type="cellIs" dxfId="8" priority="9" operator="lessThan">
      <formula>0.4</formula>
    </cfRule>
  </conditionalFormatting>
  <conditionalFormatting sqref="Z22">
    <cfRule type="cellIs" dxfId="7" priority="8" operator="lessThan">
      <formula>0.4</formula>
    </cfRule>
  </conditionalFormatting>
  <conditionalFormatting sqref="R20">
    <cfRule type="cellIs" dxfId="6" priority="7" operator="lessThan">
      <formula>50</formula>
    </cfRule>
  </conditionalFormatting>
  <conditionalFormatting sqref="Z20">
    <cfRule type="cellIs" dxfId="5" priority="6" operator="lessThan">
      <formula>50</formula>
    </cfRule>
  </conditionalFormatting>
  <conditionalFormatting sqref="AB20">
    <cfRule type="cellIs" dxfId="4" priority="5" operator="lessThan">
      <formula>50</formula>
    </cfRule>
  </conditionalFormatting>
  <conditionalFormatting sqref="Z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Z10">
    <cfRule type="cellIs" dxfId="0" priority="1" operator="lessThan">
      <formula>"0.33"</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Johana Maria Toro Torres</cp:lastModifiedBy>
  <dcterms:created xsi:type="dcterms:W3CDTF">2021-06-04T18:58:02Z</dcterms:created>
  <dcterms:modified xsi:type="dcterms:W3CDTF">2021-10-14T15:33:02Z</dcterms:modified>
</cp:coreProperties>
</file>