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ISVIMED\PA - PI\2022\PA 2022\PA Noviembre\"/>
    </mc:Choice>
  </mc:AlternateContent>
  <xr:revisionPtr revIDLastSave="0" documentId="13_ncr:1_{5B9586FD-DA74-410B-8AB1-C7C97C4956A2}" xr6:coauthVersionLast="47" xr6:coauthVersionMax="47" xr10:uidLastSave="{00000000-0000-0000-0000-000000000000}"/>
  <bookViews>
    <workbookView xWindow="-108" yWindow="-108" windowWidth="23256" windowHeight="12456" xr2:uid="{00000000-000D-0000-FFFF-FFFF00000000}"/>
  </bookViews>
  <sheets>
    <sheet name="Plan de Accion " sheetId="1" r:id="rId1"/>
    <sheet name="Resumen" sheetId="5" state="hidden" r:id="rId2"/>
  </sheets>
  <externalReferences>
    <externalReference r:id="rId3"/>
  </externalReferences>
  <definedNames>
    <definedName name="_xlnm._FilterDatabase" localSheetId="0" hidden="1">'Plan de Accion '!$A$15:$AG$30</definedName>
    <definedName name="Años_préstamo">[1]amortization!$C$10</definedName>
    <definedName name="_xlnm.Print_Area" localSheetId="0">'Plan de Accion '!$A$9:$Z$50</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81029"/>
</workbook>
</file>

<file path=xl/calcChain.xml><?xml version="1.0" encoding="utf-8"?>
<calcChain xmlns="http://schemas.openxmlformats.org/spreadsheetml/2006/main">
  <c r="N20" i="1" l="1"/>
  <c r="N31" i="1"/>
  <c r="AB31" i="1"/>
  <c r="V20" i="1"/>
  <c r="V21" i="1"/>
  <c r="V22" i="1"/>
  <c r="V23" i="1"/>
  <c r="V24" i="1"/>
  <c r="V25" i="1"/>
  <c r="V26" i="1"/>
  <c r="V27" i="1"/>
  <c r="V28" i="1"/>
  <c r="V29" i="1"/>
  <c r="V30" i="1"/>
  <c r="V31" i="1"/>
  <c r="W31" i="1" s="1"/>
  <c r="V19" i="1"/>
  <c r="V18" i="1"/>
  <c r="V17" i="1"/>
  <c r="V16" i="1"/>
  <c r="AB30" i="1"/>
  <c r="AB29" i="1"/>
  <c r="AB28" i="1"/>
  <c r="AB24" i="1"/>
  <c r="AB19" i="1"/>
  <c r="AB16" i="1"/>
  <c r="N17" i="1" l="1"/>
  <c r="O17" i="1" s="1"/>
  <c r="N29" i="1"/>
  <c r="N28" i="1"/>
  <c r="N27" i="1"/>
  <c r="N26" i="1"/>
  <c r="N25" i="1"/>
  <c r="X25" i="1" s="1"/>
  <c r="N24" i="1"/>
  <c r="X24" i="1" s="1"/>
  <c r="N23" i="1"/>
  <c r="N22" i="1"/>
  <c r="N21" i="1"/>
  <c r="N19" i="1"/>
  <c r="N30" i="1"/>
  <c r="N18" i="1"/>
  <c r="N16" i="1"/>
  <c r="O16" i="1" s="1"/>
  <c r="W25" i="1"/>
  <c r="O25" i="1" l="1"/>
  <c r="Y25" i="1" s="1"/>
  <c r="W23" i="1" l="1"/>
  <c r="X19" i="1"/>
  <c r="W26" i="1"/>
  <c r="W29" i="1" l="1"/>
  <c r="O29" i="1"/>
  <c r="W30" i="1"/>
  <c r="W24" i="1"/>
  <c r="W18" i="1"/>
  <c r="O18" i="1"/>
  <c r="W16" i="1"/>
  <c r="X22" i="1"/>
  <c r="W17" i="1"/>
  <c r="W21" i="1"/>
  <c r="O21" i="1"/>
  <c r="O19" i="1"/>
  <c r="W19" i="1"/>
  <c r="O28" i="1"/>
  <c r="W28" i="1"/>
  <c r="O27" i="1"/>
  <c r="O26" i="1"/>
  <c r="Y26" i="1" s="1"/>
  <c r="O22" i="1"/>
  <c r="X20"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X26" i="1" l="1"/>
  <c r="C74" i="5"/>
  <c r="O23" i="1"/>
  <c r="Y23" i="1" s="1"/>
  <c r="X23" i="1"/>
  <c r="O30" i="1"/>
  <c r="Y30" i="1" s="1"/>
  <c r="X30" i="1"/>
  <c r="X29" i="1"/>
  <c r="B59" i="5"/>
  <c r="B60" i="5" s="1"/>
  <c r="W22" i="1"/>
  <c r="Y22" i="1" s="1"/>
  <c r="X28" i="1"/>
  <c r="X27" i="1"/>
  <c r="X17" i="1"/>
  <c r="Y28" i="1"/>
  <c r="X16" i="1"/>
  <c r="W27" i="1"/>
  <c r="Y27" i="1" s="1"/>
  <c r="Y17" i="1"/>
  <c r="Y19" i="1"/>
  <c r="X21" i="1"/>
  <c r="O24" i="1"/>
  <c r="Y24" i="1" s="1"/>
  <c r="C86" i="5"/>
  <c r="X18" i="1"/>
  <c r="Y18" i="1"/>
  <c r="C48" i="5"/>
  <c r="Y21" i="1"/>
  <c r="Y29" i="1"/>
  <c r="D25" i="5"/>
  <c r="B62" i="5" l="1"/>
  <c r="B61" i="5"/>
  <c r="O31" i="1" l="1"/>
  <c r="Y31" i="1" s="1"/>
  <c r="X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123</author>
  </authors>
  <commentList>
    <comment ref="G24" authorId="0" shapeId="0" xr:uid="{02E8D4ED-C5B0-47DE-ABBD-97E33F3A97AC}">
      <text>
        <r>
          <rPr>
            <b/>
            <sz val="9"/>
            <color indexed="81"/>
            <rFont val="Tahoma"/>
            <family val="2"/>
          </rPr>
          <t>SE CORRIGE 1142 POR 1267 SEGÚN ARCHIVO "FORMULACIONPA2022DEFINITIVO"</t>
        </r>
      </text>
    </comment>
    <comment ref="U24" authorId="1" shapeId="0" xr:uid="{00000000-0006-0000-0000-000001000000}">
      <text>
        <r>
          <rPr>
            <b/>
            <sz val="9"/>
            <color indexed="81"/>
            <rFont val="Tahoma"/>
            <family val="2"/>
          </rPr>
          <t>123:</t>
        </r>
        <r>
          <rPr>
            <sz val="9"/>
            <color indexed="81"/>
            <rFont val="Tahoma"/>
            <family val="2"/>
          </rPr>
          <t xml:space="preserve">
Corresponde a 696 con POAI más 15 con PP21</t>
        </r>
      </text>
    </comment>
    <comment ref="U27" authorId="1" shapeId="0" xr:uid="{00000000-0006-0000-0000-000002000000}">
      <text>
        <r>
          <rPr>
            <b/>
            <sz val="9"/>
            <color indexed="81"/>
            <rFont val="Tahoma"/>
            <family val="2"/>
          </rPr>
          <t>Corresponde a 579 POAI más 57 con PP21</t>
        </r>
      </text>
    </comment>
  </commentList>
</comments>
</file>

<file path=xl/sharedStrings.xml><?xml version="1.0" encoding="utf-8"?>
<sst xmlns="http://schemas.openxmlformats.org/spreadsheetml/2006/main" count="302" uniqueCount="246">
  <si>
    <t>Nombre Indicador</t>
  </si>
  <si>
    <t>Unidad</t>
  </si>
  <si>
    <t>Responsable</t>
  </si>
  <si>
    <t>Observaciones de seguimiento</t>
  </si>
  <si>
    <t>Código Indicador</t>
  </si>
  <si>
    <t>Observaciones a la Meta</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</si>
  <si>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</si>
  <si>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</si>
  <si>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</si>
  <si>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</si>
  <si>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</si>
  <si>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</si>
  <si>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</si>
  <si>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</si>
  <si>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</si>
  <si>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</si>
  <si>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</si>
  <si>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</si>
  <si>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</si>
  <si>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</si>
  <si>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</si>
  <si>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</si>
  <si>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</si>
  <si>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</si>
  <si>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</si>
  <si>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</si>
  <si>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</si>
  <si>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</si>
  <si>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</si>
  <si>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</si>
  <si>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</si>
  <si>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</si>
  <si>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</si>
  <si>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</si>
  <si>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</si>
  <si>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</si>
  <si>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</si>
  <si>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</si>
  <si>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</si>
  <si>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</si>
  <si>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</si>
  <si>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</si>
  <si>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</si>
  <si>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</si>
  <si>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</si>
  <si>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</si>
  <si>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</si>
  <si>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</si>
  <si>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</si>
  <si>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</si>
  <si>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</si>
  <si>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</si>
  <si>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</si>
  <si>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</si>
  <si>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</si>
  <si>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</si>
  <si>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</si>
  <si>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</si>
  <si>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</si>
  <si>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</si>
  <si>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</si>
  <si>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</si>
  <si>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</si>
  <si>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</si>
  <si>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</si>
  <si>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</si>
  <si>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</si>
  <si>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</si>
  <si>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</si>
  <si>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</si>
  <si>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</si>
  <si>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</si>
  <si>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</si>
  <si>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</si>
  <si>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</si>
  <si>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</si>
  <si>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</si>
  <si>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</si>
  <si>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</si>
  <si>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</si>
  <si>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</si>
  <si>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</si>
  <si>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</si>
  <si>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</si>
  <si>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</si>
  <si>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</si>
  <si>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</si>
  <si>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</si>
  <si>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</si>
  <si>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</si>
  <si>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</si>
  <si>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</si>
  <si>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</si>
  <si>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</si>
  <si>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</si>
  <si>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</si>
  <si>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</si>
  <si>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</si>
  <si>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</si>
  <si>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</si>
  <si>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</si>
  <si>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</si>
  <si>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</si>
  <si>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</si>
  <si>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</si>
  <si>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</si>
  <si>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</si>
  <si>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</si>
  <si>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</si>
  <si>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</si>
  <si>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</si>
  <si>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</si>
  <si>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</si>
  <si>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</si>
  <si>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</si>
  <si>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</si>
  <si>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</si>
  <si>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</si>
  <si>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</si>
  <si>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</si>
  <si>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</si>
  <si>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</si>
  <si>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</si>
  <si>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</si>
  <si>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</si>
  <si>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</si>
  <si>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</si>
  <si>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</si>
  <si>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</si>
  <si>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</si>
  <si>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</si>
  <si>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</si>
  <si>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</si>
  <si>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</si>
  <si>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</si>
  <si>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</si>
  <si>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</si>
  <si>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</si>
  <si>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</si>
  <si>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</si>
  <si>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</si>
  <si>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</si>
  <si>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</si>
  <si>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</si>
  <si>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</si>
  <si>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</si>
  <si>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</si>
  <si>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</si>
  <si>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</si>
  <si>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</si>
  <si>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</si>
  <si>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</si>
  <si>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</si>
  <si>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</si>
  <si>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</si>
  <si>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</si>
  <si>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</si>
  <si>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</si>
  <si>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</si>
  <si>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r>
      <t xml:space="preserve">CÓDIGO: </t>
    </r>
    <r>
      <rPr>
        <sz val="10"/>
        <color theme="1"/>
        <rFont val="Calibri"/>
        <family val="2"/>
        <scheme val="minor"/>
      </rPr>
      <t>F-GE-17</t>
    </r>
  </si>
  <si>
    <r>
      <t xml:space="preserve">PÁGINA: </t>
    </r>
    <r>
      <rPr>
        <sz val="10"/>
        <color theme="1"/>
        <rFont val="Calibri"/>
        <family val="2"/>
        <scheme val="minor"/>
      </rPr>
      <t>1 de 1</t>
    </r>
  </si>
  <si>
    <r>
      <t xml:space="preserve">VERSIÓN: </t>
    </r>
    <r>
      <rPr>
        <sz val="10"/>
        <color theme="1"/>
        <rFont val="Calibri"/>
        <family val="2"/>
        <scheme val="minor"/>
      </rPr>
      <t>02</t>
    </r>
  </si>
  <si>
    <r>
      <t xml:space="preserve">FECHA: </t>
    </r>
    <r>
      <rPr>
        <sz val="10"/>
        <color theme="1"/>
        <rFont val="Calibri"/>
        <family val="2"/>
        <scheme val="minor"/>
      </rPr>
      <t>07/10/2019</t>
    </r>
  </si>
  <si>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</si>
  <si>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</si>
  <si>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</si>
  <si>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</si>
  <si>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</si>
  <si>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</si>
  <si>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</si>
  <si>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</si>
  <si>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</si>
  <si>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</si>
  <si>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</si>
  <si>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</si>
  <si>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</si>
  <si>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</si>
  <si>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</si>
  <si>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</si>
  <si>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</si>
  <si>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</si>
  <si>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</si>
  <si>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</si>
  <si>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</si>
  <si>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</si>
  <si>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</si>
  <si>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</si>
  <si>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</si>
  <si>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</si>
  <si>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</si>
  <si>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</si>
  <si>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</si>
  <si>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</si>
  <si>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Subdirección Planeación               Julián Henao</t>
  </si>
  <si>
    <t>CLAUDIA MARIA RODRIGUEZ LONDOÑO</t>
  </si>
  <si>
    <t>SUBDIRECCION POBLACIONAL -                     JAZMIN ASTRID VASQUEZ VASQUEZ</t>
  </si>
  <si>
    <t>Subdirección Jurídica.             Fabian Ochoa Peña</t>
  </si>
  <si>
    <t>Subdirección Planeación               Bibiana Osorio Londoño</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</si>
  <si>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</si>
  <si>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</si>
  <si>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</si>
  <si>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</si>
  <si>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</si>
  <si>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</si>
  <si>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</si>
  <si>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</si>
  <si>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</si>
  <si>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</si>
  <si>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</si>
  <si>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</si>
  <si>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Subdirección Planeación.        GUILLER ALEXIS ALVAREZ MORENO</t>
  </si>
  <si>
    <t>IV02AD</t>
  </si>
  <si>
    <t>IV03AF</t>
  </si>
  <si>
    <t>Valor Estadistico</t>
  </si>
  <si>
    <t>IV02AC</t>
  </si>
  <si>
    <t>IV03AE</t>
  </si>
  <si>
    <t>IV04AF</t>
  </si>
  <si>
    <t>IV05AC</t>
  </si>
  <si>
    <t>IV06AH</t>
  </si>
  <si>
    <t>N/A</t>
  </si>
  <si>
    <t>3.4.5.18</t>
  </si>
  <si>
    <r>
      <t>PLAN DE ACCIÓN</t>
    </r>
    <r>
      <rPr>
        <b/>
        <sz val="24"/>
        <color theme="0" tint="-0.34998626667073579"/>
        <rFont val="Calibri"/>
        <family val="2"/>
        <scheme val="minor"/>
      </rPr>
      <t xml:space="preserve"> 2022</t>
    </r>
  </si>
  <si>
    <t>Meta  2022</t>
  </si>
  <si>
    <t>Consolidado Año 2022</t>
  </si>
  <si>
    <t>John Mario Saldarriaga</t>
  </si>
  <si>
    <t>Vivienda de interés mejorada</t>
  </si>
  <si>
    <t>IV09BA</t>
  </si>
  <si>
    <t>22PP99-MEJORAMIENTO DE VIVIENDA MEDELLÍN</t>
  </si>
  <si>
    <t xml:space="preserve">Subdirector de Planeación </t>
  </si>
  <si>
    <r>
      <rPr>
        <b/>
        <sz val="9"/>
        <rFont val="Calibri"/>
        <family val="2"/>
        <scheme val="minor"/>
      </rPr>
      <t xml:space="preserve">ENERO:  </t>
    </r>
    <r>
      <rPr>
        <sz val="9"/>
        <rFont val="Calibri"/>
        <family val="2"/>
        <scheme val="minor"/>
      </rPr>
      <t xml:space="preserve">PARA EL MES DE ENERO, SE CUENTA CON UN TOTAL DE 2.748 HOGARES ACTIVOS EN EL PROYECTO DE ARRENDAMIENTO TEMPORAL, Y UN CONSOLIDADO PARA PAGOS DEL SUBSIDIO MUNICIPAL DE ARRENDAMIENTO TEMPORAL DE 67.580. </t>
    </r>
    <r>
      <rPr>
        <b/>
        <sz val="9"/>
        <rFont val="Calibri"/>
        <family val="2"/>
        <scheme val="minor"/>
      </rPr>
      <t xml:space="preserve">FEBRERO: </t>
    </r>
    <r>
      <rPr>
        <sz val="9"/>
        <rFont val="Calibri"/>
        <family val="2"/>
        <scheme val="minor"/>
      </rPr>
      <t xml:space="preserve">SE CUENTA CON UN TOTAL DE 2.753 HOGARES ACTIVOS EN EL PROYECTO DE ARRENDAMIENTO TEMPORAL Y UN CONSOLIDADO PARA PAGOS DEL SUBSIDIO MUNICIPAL DE ARRENDAMIENTO TEMPORAL DE 70.333. </t>
    </r>
    <r>
      <rPr>
        <b/>
        <sz val="9"/>
        <rFont val="Calibri"/>
        <family val="2"/>
        <scheme val="minor"/>
      </rPr>
      <t xml:space="preserve">MARZO: </t>
    </r>
    <r>
      <rPr>
        <sz val="9"/>
        <rFont val="Calibri"/>
        <family val="2"/>
        <scheme val="minor"/>
      </rPr>
      <t xml:space="preserve">SE CUENTA CON UN TOTAL DE 2.738 HOGARES ACTIVOS EN EL PROYECTO DE ARRENDAMIENTO TEMPORAL Y UN CONSOLIDADO PARA PAGOS DEL SUBSIDIO MUNICIPAL DE ARRENDAMIENTO TEMPORAL DE 73.071. </t>
    </r>
    <r>
      <rPr>
        <b/>
        <sz val="9"/>
        <rFont val="Calibri"/>
        <family val="2"/>
        <scheme val="minor"/>
      </rPr>
      <t xml:space="preserve">ABRIL: </t>
    </r>
    <r>
      <rPr>
        <sz val="9"/>
        <rFont val="Calibri"/>
        <family val="2"/>
        <scheme val="minor"/>
      </rPr>
      <t xml:space="preserve">SE CUENTA CON UN TOTAL DE 2.736 HOGARES ACTIVOS EN EL PROYECTO DE ARRENDAMIENTO TEMPORAL Y UN CONSOLIDADO PARA PAGOS DEL SUBSIDIO MUNICIPAL DE ARRENDAMIENTO TEMPORAL DE 75.807. </t>
    </r>
    <r>
      <rPr>
        <b/>
        <sz val="9"/>
        <rFont val="Calibri"/>
        <family val="2"/>
        <scheme val="minor"/>
      </rPr>
      <t xml:space="preserve">MAYO: </t>
    </r>
    <r>
      <rPr>
        <sz val="9"/>
        <rFont val="Calibri"/>
        <family val="2"/>
        <scheme val="minor"/>
      </rPr>
      <t xml:space="preserve">SE CUENTA CON UN TOTAL DE 2.710 HOGARES ACTIVOS BENEFICIARIOS DEL SUBSIDIO MUNICIPAL DE ARRENDAMIENTO TEMPORAL Y UN CONSOLIDADO DE ESTE BENFICIO DE 78.517. </t>
    </r>
    <r>
      <rPr>
        <b/>
        <sz val="9"/>
        <rFont val="Calibri"/>
        <family val="2"/>
        <scheme val="minor"/>
      </rPr>
      <t xml:space="preserve">JUNIO: </t>
    </r>
    <r>
      <rPr>
        <sz val="9"/>
        <rFont val="Calibri"/>
        <family val="2"/>
        <scheme val="minor"/>
      </rPr>
      <t xml:space="preserve">SE CUENTA CON UN TOTAL DE 2.714 HOGARES ACTIVOS BENEFICIARIOS DEL SUBSIDIO MUNICIPAL DE ARRENDAMIENTO TEMPORAL, PARA UN CONSOLIDADO DE ESTE BENEFICIO DE 81.231. </t>
    </r>
    <r>
      <rPr>
        <b/>
        <sz val="9"/>
        <rFont val="Calibri"/>
        <family val="2"/>
        <scheme val="minor"/>
      </rPr>
      <t xml:space="preserve">JULIO: </t>
    </r>
    <r>
      <rPr>
        <sz val="9"/>
        <rFont val="Calibri"/>
        <family val="2"/>
        <scheme val="minor"/>
      </rPr>
      <t xml:space="preserve">PARA EL MES DE JUNIO, SE CUENTA CON UN TOTAL DE 2.713 HOGARES ACTIVOS BENEFICIARIOS DEL SUBSIDIO MUNICIPAL DE ARRENDAMIENTO TEMPORAL, PARA UN CONSOLIDADO DE ESTE BENEFICIO DE 83.944. </t>
    </r>
    <r>
      <rPr>
        <b/>
        <sz val="9"/>
        <rFont val="Calibri"/>
        <family val="2"/>
        <scheme val="minor"/>
      </rPr>
      <t xml:space="preserve">AGOSTO: </t>
    </r>
    <r>
      <rPr>
        <sz val="9"/>
        <rFont val="Calibri"/>
        <family val="2"/>
        <scheme val="minor"/>
      </rPr>
      <t xml:space="preserve">SE CUENTA CON UN TOTAL DE 2.718 HOGARES ACTIVOS BENEFICIARIOS DEL SUBSIDIO MUNICIPAL DE ARRENDAMIENTO TEMPORAL, PARA UN CONSOLIDADO DE ESTE BENEFICIO DE 86.662. </t>
    </r>
    <r>
      <rPr>
        <b/>
        <sz val="9"/>
        <rFont val="Calibri"/>
        <family val="2"/>
        <scheme val="minor"/>
      </rPr>
      <t xml:space="preserve">SEPTIEMBRE: </t>
    </r>
    <r>
      <rPr>
        <sz val="9"/>
        <rFont val="Calibri"/>
        <family val="2"/>
        <scheme val="minor"/>
      </rPr>
      <t xml:space="preserve">SE CUENTA CON UN TOTAL DE 2.717 HOGARES ACTIVOS BENEFICIARIOS DEL SUBSIDIO MUNICIPAL DE ARRENDAMIENTO TEMPORAL, PARA UN CONSOLIDADO DE ESTE BENEFICIO DE 89379. </t>
    </r>
    <r>
      <rPr>
        <b/>
        <sz val="9"/>
        <rFont val="Calibri"/>
        <family val="2"/>
        <scheme val="minor"/>
      </rPr>
      <t>OCTUBRE:</t>
    </r>
    <r>
      <rPr>
        <sz val="9"/>
        <rFont val="Calibri"/>
        <family val="2"/>
        <scheme val="minor"/>
      </rPr>
      <t xml:space="preserve"> SE CUENTA CON UN TOTAL DE 2.725 HOGARES ACTIVOS BENEFICIARIOS DEL SUBSIDIO MUNICIPAL DE ARRENDAMIENTO TEMPORAL, PARA UN CONSOLIDADO DE ESTE BENEFICIO DE 92.104. </t>
    </r>
    <r>
      <rPr>
        <b/>
        <sz val="9"/>
        <rFont val="Calibri"/>
        <family val="2"/>
        <scheme val="minor"/>
      </rPr>
      <t xml:space="preserve">NOVIEMBRE: </t>
    </r>
    <r>
      <rPr>
        <sz val="9"/>
        <rFont val="Calibri"/>
        <family val="2"/>
        <scheme val="minor"/>
      </rPr>
      <t>SE CUENTA CON UN TOTAL DE 2.729 HOGARES ACTIVOS BENEFICIARIOS DEL SUBSIDIO MUNICIPAL DE ARRENDAMIENTO TEMPORAL, PARA UN CONSOLIDADO DE ESTE BENEFICIO DE 94.833.</t>
    </r>
  </si>
  <si>
    <r>
      <rPr>
        <b/>
        <sz val="9"/>
        <rFont val="Calibri"/>
        <family val="2"/>
        <scheme val="minor"/>
      </rPr>
      <t xml:space="preserve">ENERO: </t>
    </r>
    <r>
      <rPr>
        <sz val="9"/>
        <rFont val="Calibri"/>
        <family val="2"/>
        <scheme val="minor"/>
      </rPr>
      <t xml:space="preserve">PARA EL MES DE ENERO NO SE ADELANTARON ACTIVIDADES. </t>
    </r>
    <r>
      <rPr>
        <b/>
        <sz val="9"/>
        <rFont val="Calibri"/>
        <family val="2"/>
        <scheme val="minor"/>
      </rPr>
      <t xml:space="preserve">FEBRERO: </t>
    </r>
    <r>
      <rPr>
        <sz val="9"/>
        <rFont val="Calibri"/>
        <family val="2"/>
        <scheme val="minor"/>
      </rPr>
      <t xml:space="preserve">DE 7070 ACTIVIDADES ESTABLECIDAS PARA LA ANUALIDAD, DURANTE EL MES DE FEBRERO SE REALIZARON 568 ACTIVIDADES DE ACOMPAÑAMIENTO SOCIAL CON LOS HOGARES BENEFICIARIOS DEL ISVIMED, ESPECÍFICAMENTE, DEL PROYECTO ARRENDAMIENTO TEMPORAL, VIVIENDA NUEVA Y ACOMPAÑAMIENTO SOCIAL A COPROPIEDADES. </t>
    </r>
    <r>
      <rPr>
        <b/>
        <sz val="9"/>
        <rFont val="Calibri"/>
        <family val="2"/>
        <scheme val="minor"/>
      </rPr>
      <t xml:space="preserve">MARZO: </t>
    </r>
    <r>
      <rPr>
        <sz val="9"/>
        <rFont val="Calibri"/>
        <family val="2"/>
        <scheme val="minor"/>
      </rPr>
      <t xml:space="preserve">SE REALIZARON 940 ACTIVIDADES DE ACOMPAÑAMIENTO SOCIAL CON LOS HOGARES BENEFICIARIOS DEL ISVIMED, ESPECÍFICAMENTE, DEL PROYECTO ARRENDAMIENTO TEMPORAL, VIVIENDA NUEVA, MODELO DE INTERVENCIÓN SOCIAL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t>
    </r>
    <r>
      <rPr>
        <b/>
        <sz val="9"/>
        <rFont val="Calibri"/>
        <family val="2"/>
        <scheme val="minor"/>
      </rPr>
      <t xml:space="preserve">ABRIL: </t>
    </r>
    <r>
      <rPr>
        <sz val="9"/>
        <rFont val="Calibri"/>
        <family val="2"/>
        <scheme val="minor"/>
      </rPr>
      <t xml:space="preserve">SE REALIZARON 646 ACTIVIDADES DE ACOMPAÑAMIENTO SOCIAL CON LOS HOGARES BENEFICIARIOS DEL ISVIMED, ESPECÍFICAMENTE, DEL PROYECTO ARRENDAMIENTO TEMPORAL, VIVIENDA NUEVA, MODELO DE INTERVENCIÓN SOCIAL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t>
    </r>
    <r>
      <rPr>
        <b/>
        <sz val="9"/>
        <rFont val="Calibri"/>
        <family val="2"/>
        <scheme val="minor"/>
      </rPr>
      <t xml:space="preserve">MAYO: </t>
    </r>
    <r>
      <rPr>
        <sz val="9"/>
        <rFont val="Calibri"/>
        <family val="2"/>
        <scheme val="minor"/>
      </rPr>
      <t xml:space="preserve">SE REALIZARON 1074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t>
    </r>
    <r>
      <rPr>
        <b/>
        <sz val="9"/>
        <rFont val="Calibri"/>
        <family val="2"/>
        <scheme val="minor"/>
      </rPr>
      <t xml:space="preserve">JUNIO: </t>
    </r>
    <r>
      <rPr>
        <sz val="9"/>
        <rFont val="Calibri"/>
        <family val="2"/>
        <scheme val="minor"/>
      </rPr>
      <t xml:space="preserve">SE REALIZARON 1298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t>
    </r>
    <r>
      <rPr>
        <b/>
        <sz val="9"/>
        <rFont val="Calibri"/>
        <family val="2"/>
        <scheme val="minor"/>
      </rPr>
      <t xml:space="preserve">JULIO: </t>
    </r>
    <r>
      <rPr>
        <sz val="9"/>
        <rFont val="Calibri"/>
        <family val="2"/>
        <scheme val="minor"/>
      </rPr>
      <t xml:space="preserve">SE REALIZARON 1127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t>
    </r>
    <r>
      <rPr>
        <b/>
        <sz val="9"/>
        <rFont val="Calibri"/>
        <family val="2"/>
        <scheme val="minor"/>
      </rPr>
      <t>AGOSTO:</t>
    </r>
    <r>
      <rPr>
        <sz val="9"/>
        <rFont val="Calibri"/>
        <family val="2"/>
        <scheme val="minor"/>
      </rPr>
      <t xml:space="preserve"> SE REALIZARON 1331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IMPORTANTE ACLARAR QUE AL MES DE AGOSTO SE LLEVA UN TOTAL DE 8.705 ACTIVIDADES DE ACOMPAÑAMIEMTO SOCIAL LO QUE SIGNIFICA QUE SE SUPERO LA META ESTABLECIDA PARA ESTE AÑO. </t>
    </r>
    <r>
      <rPr>
        <b/>
        <sz val="9"/>
        <rFont val="Calibri"/>
        <family val="2"/>
        <scheme val="minor"/>
      </rPr>
      <t xml:space="preserve">SEPTIEMBRE: </t>
    </r>
    <r>
      <rPr>
        <sz val="9"/>
        <rFont val="Calibri"/>
        <family val="2"/>
        <scheme val="minor"/>
      </rPr>
      <t xml:space="preserve">DE 7070 ACTIVIDADES ESTABLECIDAS PARA LA ANUALIDAD, DURANTE EL MES DE SEPTIEMBRE SE REALIZARON 709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IMPORTANTE ACLARAR QUE AL MES DE SEPTIEMBRE SE LLEVA UN TOTAL DE 9.414 ACTIVIDADES DE ACOMPAÑAMIEMTO SOCIAL LO QUE SIGNIFICA QUE SE SUPERO LA META ESTABLECIDA PARA ESTE AÑO. </t>
    </r>
    <r>
      <rPr>
        <b/>
        <sz val="9"/>
        <rFont val="Calibri"/>
        <family val="2"/>
        <scheme val="minor"/>
      </rPr>
      <t xml:space="preserve">OCTUBRE: </t>
    </r>
    <r>
      <rPr>
        <sz val="9"/>
        <rFont val="Calibri"/>
        <family val="2"/>
        <scheme val="minor"/>
      </rPr>
      <t xml:space="preserve">SE REALIZARON 559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ES IMPORTANTE ACLARAR QUE AL MES DE OCTUBRE SE LLEVA UN TOTAL DE 9.973. ACTIVIDADES DE ACOMPAÑAMIEMTO SOCIAL LO QUE SIGNIFICA QUE SE SUPERO LA META ESTABLECIDA PARA ESTE AÑO. </t>
    </r>
    <r>
      <rPr>
        <b/>
        <sz val="9"/>
        <rFont val="Calibri"/>
        <family val="2"/>
        <scheme val="minor"/>
      </rPr>
      <t xml:space="preserve">NOVIEMBRE: </t>
    </r>
    <r>
      <rPr>
        <sz val="9"/>
        <rFont val="Calibri"/>
        <family val="2"/>
        <scheme val="minor"/>
      </rPr>
      <t>NO SE REPORTA AVANCE.</t>
    </r>
  </si>
  <si>
    <r>
      <rPr>
        <b/>
        <sz val="9"/>
        <rFont val="Calibri"/>
        <family val="2"/>
        <scheme val="minor"/>
      </rPr>
      <t xml:space="preserve">ENERO: </t>
    </r>
    <r>
      <rPr>
        <sz val="9"/>
        <rFont val="Calibri"/>
        <family val="2"/>
        <scheme val="minor"/>
      </rPr>
      <t xml:space="preserve">EN EL MES DE ENERO DE 2022, SE REALIZÓ LA ASIGNACIÓN DE 2 SUBSIDIOS MUNICIPALES PARA ADQUISICIÓN DE VIVIENDA USADA DE REPOSICIÓN, A 2 HOGARES PERTENECIENTES A POBLACIÓN SUJETO DE REASENTAMIENTO POR OBRAS DE INTERÉS GENERAL - MEJORAMIENTO INTEGRAL DE BARRIOS M.I.B. TRECE DE NOVIEMBRE Y CONEXIÓN VIAL NORTE; DE CONFORMIDAD CON EL ARCHIVO ADJUNTO, LOS CUALES CUMPLIERON CON LOS REQUISITOS ESTABLECIDOS EN EL DECRETO MUNICIPAL 1053 DE 2020. </t>
    </r>
    <r>
      <rPr>
        <b/>
        <sz val="9"/>
        <rFont val="Calibri"/>
        <family val="2"/>
        <scheme val="minor"/>
      </rPr>
      <t>FEBRERO:</t>
    </r>
    <r>
      <rPr>
        <sz val="9"/>
        <rFont val="Calibri"/>
        <family val="2"/>
        <scheme val="minor"/>
      </rPr>
      <t xml:space="preserve"> SE REALIZÓ LA ASIGNACIÓN DE 9 SUBSIDIOS MUNICIPALES PARA ADQUISICIÓN DE VIVIENDA USADA DE REPOSICIÓN, A 9 HOGARES PERTENECIENTES A POBLACIÓN SUJETO DE REASENTAMIENTO POR OBRAS DE INTERÉS GENERAL. </t>
    </r>
    <r>
      <rPr>
        <b/>
        <sz val="9"/>
        <rFont val="Calibri"/>
        <family val="2"/>
        <scheme val="minor"/>
      </rPr>
      <t>MARZO:</t>
    </r>
    <r>
      <rPr>
        <sz val="9"/>
        <rFont val="Calibri"/>
        <family val="2"/>
        <scheme val="minor"/>
      </rPr>
      <t xml:space="preserve"> SE REALIZÓ LA ASIGNACIÓN DE 24 SUBSIDIOS MUNICIPALES PARA ADQUISICIÓN DE VIVIENDA NUEVA EN EL PROYECTO HABITACIONAL ATARDECER DE SAN ANTONIO Y PARA ADQUISICIÓN DE VIVIENDA USADA DE REPOSICIÓN, A 24 HOGARES PERTENECIENTES A POBLACIÓN SUJETO DE REASENTAMIENTO POR DESASTRE Y POBLACIÓN SUJETO DE REASENTAMIENTO POR OBRAS DE INTERÉS GENERAL. </t>
    </r>
    <r>
      <rPr>
        <b/>
        <sz val="9"/>
        <rFont val="Calibri"/>
        <family val="2"/>
        <scheme val="minor"/>
      </rPr>
      <t>ABRIL:</t>
    </r>
    <r>
      <rPr>
        <sz val="9"/>
        <rFont val="Calibri"/>
        <family val="2"/>
        <scheme val="minor"/>
      </rPr>
      <t xml:space="preserve"> SE REALIZÓ LA ASIGNACIÓN DE 1 SUBSIDIO MUNICIPAL PARA ADQUISICIÓN DE VIVIENDA USADA DE REPOSICIÓN A 1 HOGAR PERTENECIENTE A POBLACIÓN SUJETO DE REASENTAMIENTO POR OBRAS DE INTERÉS GENERAL. </t>
    </r>
    <r>
      <rPr>
        <b/>
        <sz val="9"/>
        <rFont val="Calibri"/>
        <family val="2"/>
        <scheme val="minor"/>
      </rPr>
      <t>MAYO:</t>
    </r>
    <r>
      <rPr>
        <sz val="9"/>
        <rFont val="Calibri"/>
        <family val="2"/>
        <scheme val="minor"/>
      </rPr>
      <t xml:space="preserve"> NO SE REALIZÓ LA ASIGNACIÓN DE NINGÚN SUBSIDIO PARA ADQUISICIÓN DE VIVIENDA NUEVA Y/O USADA A POBLACIÓN EN DÉFICIT CUANTITATIVO DE VIVIENDA.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SE REALIZÓ LA ASIGNACIÓN DE 9 SUBSIDIOS MUNICIPALES PARA ADQUISICIÓN DE VIVIENDA NUEVA EN LOS PROYECTOS HABITACIONALES DE ATARDECER DE SAN ANTONIO Y VENTTO I, A POBLACIÓN SUJETO DE REASENTAMIENTO POR DESASTRE O POR ESTAR UBICADA EN ZONA DE ALTO RIESGO NO MITIGABLE. </t>
    </r>
    <r>
      <rPr>
        <b/>
        <sz val="9"/>
        <rFont val="Calibri"/>
        <family val="2"/>
        <scheme val="minor"/>
      </rPr>
      <t>JULIO:</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10 EXPEDIENTES DE HOGARES POSTULADOS, PERTENECIENTES A POBLACIÓN REASENTADA POR DESASTRE Y REASENTADA POR OBRA PÚBLICA O DE INTERÉS GENERAL QUE FUERON REMITIDOS A LA SUBDIRECCIÓN JURÍDICA, Y AL RESPECTO, SE PROYECTARON LOS ACTOS ADMINISTRATIVOS DE ASIGNACIÓN DE SMV PARA CADA UNO DE ELLOS, PROYECTADOS POR PARTE DE LOS PROFESIONALES DE APOYO A LA GESTIÓN DE LA LÍNEA DE ACCIÓN DE ASIGNACIÓN DE SUBSIDIOS, LOS CUALES FUERON REVISADOS Y CORREGIDOS Y SE ENCUENTRAN EN TRÁMITE DE APROBACIÓN DE LA SUBDIRECTORA JURÍDICA Y FIRMA DEL DIRECTOR, PARA SER REPORTADOS EN EL MES DE AGOSTO DE 2022 CON SU RESPECTIVA NUMERACIÓN. </t>
    </r>
    <r>
      <rPr>
        <b/>
        <sz val="9"/>
        <rFont val="Calibri"/>
        <family val="2"/>
        <scheme val="minor"/>
      </rPr>
      <t xml:space="preserve">AGOSTO: </t>
    </r>
    <r>
      <rPr>
        <sz val="9"/>
        <rFont val="Calibri"/>
        <family val="2"/>
        <scheme val="minor"/>
      </rPr>
      <t xml:space="preserve"> SE REALIZÓ LA ASIGNACIÓN DE 5 SUBSIDIOS MUNICIPALES PARA ADQUISICIÓN DE VIVIENDA USADA DE REPOSICIÓN, A POBLACIÓN SUJETO DE REASENTAMIENTO POR OBRA PÚBLICA O DE INTERÉS GENERAL. </t>
    </r>
    <r>
      <rPr>
        <b/>
        <sz val="9"/>
        <rFont val="Calibri"/>
        <family val="2"/>
        <scheme val="minor"/>
      </rPr>
      <t xml:space="preserve">SEPTIEMBRE: </t>
    </r>
    <r>
      <rPr>
        <sz val="9"/>
        <rFont val="Calibri"/>
        <family val="2"/>
        <scheme val="minor"/>
      </rPr>
      <t xml:space="preserve">SE REALIZÓ LA ASIGNACIÓN DE 6 SUBSIDIOS MUNICIPALES PARA ADQUISICIÓN DE VIVIENDA USADA DE REPOSICIÓN, A 6 HOGARES POBLACIÓN SUJETO DE REASENTAMIENTO POR OBRA PÚBLICA O DE INTERÉS GENERAL Y POBLACIÓN SUJETO DE REASENTAMIENTO POR HABITAR ZONAS DE ALTO RIESGO NO MITIGABLE O AFECTADAS POR DESASTRE NATURAL, ANTROPOGÉNICO O POR CALAMIDAD. </t>
    </r>
    <r>
      <rPr>
        <b/>
        <sz val="9"/>
        <rFont val="Calibri"/>
        <family val="2"/>
        <scheme val="minor"/>
      </rPr>
      <t xml:space="preserve">OCTUBRE: </t>
    </r>
    <r>
      <rPr>
        <sz val="9"/>
        <rFont val="Calibri"/>
        <family val="2"/>
        <scheme val="minor"/>
      </rPr>
      <t xml:space="preserve">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NO OBSTANTE, SE ACLARA QUE, A LA FECHA SE ESTÁ EN PROCESO DE REVISIÓN JURÍDICA DE CUMPLIMIENTO DE REQUISITOS, DE 59 EXPEDIENTES DE HOGARES POSTULADOS AL SUBSIDIO DISTRITAL DE VIVIENDA PARA ADQUISICIÓN DE VIVIENDA NUEVA EN EL PROYECTO HABITACIONAL EL TRIUNFO, CUYO REPORTE SE HARÁ EN EL PERIODO DEL MES DE NOVIEMBRE. </t>
    </r>
    <r>
      <rPr>
        <b/>
        <sz val="9"/>
        <rFont val="Calibri"/>
        <family val="2"/>
        <scheme val="minor"/>
      </rPr>
      <t>NOVIEMBRE: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DE VIVIENDA. NO OBSTANTE, SE ACLARA QUE, A LA FECHA SE ESTÁ EN PROCESO DE CORRECCIÓN Y SUBSANACIÓN DE 59 ACTOS ADMINISTRATIVOS Y/O EXPEDIENTES DE HOGARES POSTULADOS AL SUBSIDIO DISTRITAL DE VIVIENDA PARA ADQUISICIÓN DE VIVIENDA NUEVA EN EL PROYECTO HABITACIONAL EL TRIUNFO, CUYO REPORTE SE HARÁ EN EL PERIODO DEL MES DE DICIEMBRE.</t>
    </r>
  </si>
  <si>
    <r>
      <rPr>
        <b/>
        <sz val="9"/>
        <rFont val="Calibri"/>
        <family val="2"/>
        <scheme val="minor"/>
      </rPr>
      <t>ENERO:</t>
    </r>
    <r>
      <rPr>
        <sz val="9"/>
        <rFont val="Calibri"/>
        <family val="2"/>
        <scheme val="minor"/>
      </rPr>
      <t xml:space="preserve"> DEL TOTAL DE ASIGNACIONES DE SUBSIDIO MUNICIPAL PARA ADQUISICIÓN DE VIVIENDA USADA DE REPOSICIÓN A LOS HOGARES QUE TUVIERON LUGAR EN EL MES DE ENERO DE 2022, NINGUNO DE ELLOS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FEBRERO: </t>
    </r>
    <r>
      <rPr>
        <sz val="9"/>
        <rFont val="Calibri"/>
        <family val="2"/>
        <scheme val="minor"/>
      </rPr>
      <t xml:space="preserve">NINGUN HOGAR APLICÓ EN SUELO RURAL EN NINGUNO DE LOS 5 DE CORREGIMIENTOS DE MEDELLÍN, NO HA SIDO REMITIDO NINGÚN EXPEDIENTE A LA SUBDIRECCIÓN JURÍDICA QUE ESTÉ UBICADO EN DICHO SUELO. </t>
    </r>
    <r>
      <rPr>
        <b/>
        <sz val="9"/>
        <rFont val="Calibri"/>
        <family val="2"/>
        <scheme val="minor"/>
      </rPr>
      <t>MARZO:</t>
    </r>
    <r>
      <rPr>
        <sz val="9"/>
        <rFont val="Calibri"/>
        <family val="2"/>
        <scheme val="minor"/>
      </rPr>
      <t xml:space="preserve">  NINGUNO DE LOS HOGARES ESTÁ APLICADO EN SUELO RURAL EN NINGUNO DE LOS 5 DE CORREGIMIENTOS DE MEDELLÍN, DEBIDO A QUE NO HA SIDO REMITIDO NINGÚN EXPEDIENTE A LA SUBDIRECCIÓN JURÍDICA QUE ESTÉ UBICADO EN DICHO SUELO. </t>
    </r>
    <r>
      <rPr>
        <b/>
        <sz val="9"/>
        <rFont val="Calibri"/>
        <family val="2"/>
        <scheme val="minor"/>
      </rPr>
      <t>ABRIL:</t>
    </r>
    <r>
      <rPr>
        <sz val="9"/>
        <rFont val="Calibri"/>
        <family val="2"/>
        <scheme val="minor"/>
      </rPr>
      <t xml:space="preserve"> DEL TOTAL DE ASIGNACIONES DE SUBSIDIO MUNICIPAL PARA ADQUISICIÓN DE VIVIENDA USADA DE REPOSICIÓN A LOS HOGARES QUE TUVIERON LUGAR EN EL MES DE ABRIL DE 2022, NINGUNO DE ELLOS ESTÁ APLICADO EN SUELO RURAL EN NINGUNO DE LOS 5 DE CORREGIMIENTOS DE MEDELLÍN, DEBIDO A QUE NO HA SIDO REMITIDO NINGÚN EXPEDIENTE DE NINGÚN HOGAR A LA SUBDIRECCIÓN JURIDICA, PARA ADQUISICIÓN DE VIVIENDA UE ESTÉ UBICADA EN DICHO SUELO. </t>
    </r>
    <r>
      <rPr>
        <b/>
        <sz val="9"/>
        <rFont val="Calibri"/>
        <family val="2"/>
        <scheme val="minor"/>
      </rPr>
      <t>MAYO:</t>
    </r>
    <r>
      <rPr>
        <sz val="9"/>
        <rFont val="Calibri"/>
        <family val="2"/>
        <scheme val="minor"/>
      </rPr>
      <t xml:space="preserve"> 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JUNIO: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JULIO: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AGOSTO: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NUEVA O USADA UBICADA EN SUELO RURAL. </t>
    </r>
    <r>
      <rPr>
        <b/>
        <sz val="9"/>
        <rFont val="Calibri"/>
        <family val="2"/>
        <scheme val="minor"/>
      </rPr>
      <t xml:space="preserve">SEPTIEMBRE: </t>
    </r>
    <r>
      <rPr>
        <sz val="9"/>
        <rFont val="Calibri"/>
        <family val="2"/>
        <scheme val="minor"/>
      </rPr>
      <t xml:space="preserve">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OCTUBRE: </t>
    </r>
    <r>
      <rPr>
        <sz val="9"/>
        <rFont val="Calibri"/>
        <family val="2"/>
        <scheme val="minor"/>
      </rPr>
      <t xml:space="preserve">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NOVIEMBRE: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</si>
  <si>
    <r>
      <rPr>
        <b/>
        <sz val="9"/>
        <rFont val="Calibri"/>
        <family val="2"/>
        <scheme val="minor"/>
      </rPr>
      <t>ENERO:</t>
    </r>
    <r>
      <rPr>
        <sz val="9"/>
        <rFont val="Calibri"/>
        <family val="2"/>
        <scheme val="minor"/>
      </rPr>
      <t xml:space="preserve"> DEL TOTAL DE LAS ASIGNACIONES DE SUBSIDIO MUNICIPAL DE VIVIENDA USADA DE REPOSICIÓN QUE TUVIERON LUGAR EN EL MES DE ENERO DE 2022, SE REALIZÓ LA ASIGNACIÓN DE 1 SUBSIDIO PARA ADQUISICIÓN DE VIVIENDA A 1 HOGAR QUE TIENE LA CALIDAD O ESTÁ CARACTERIZADO COMO POBLACIÓN CON ENFOQUE DIFERENCIAL, DE CONFORMIDAD CON LA INFORMACIÓN REPORTADA EN EL SISTEMA DE INFORMACIÓN INSTITUCIONAL SIFI; DICHO HOGAR TIENE LA CALIDAD DE CABEZA DE HOGAR; DE CONFORMIDAD CON EL ARCHIVO ADJUNTO. </t>
    </r>
    <r>
      <rPr>
        <b/>
        <sz val="9"/>
        <rFont val="Calibri"/>
        <family val="2"/>
        <scheme val="minor"/>
      </rPr>
      <t>FEBRERO:</t>
    </r>
    <r>
      <rPr>
        <sz val="9"/>
        <rFont val="Calibri"/>
        <family val="2"/>
        <scheme val="minor"/>
      </rPr>
      <t xml:space="preserve"> SE REALIZÓ LA ASIGNACIÓN DE 3 SUBSIDIOS MUNICIPALES PARA ADQUISICIÓN DE VIVIENDA USADA DE REPOSICIÓN, DICHOS HOGARES TIENEN LA CALIDAD DE CABEZAS DE HOGAR Y VÍCTIMA DEL CONFLICTO ARMADO. </t>
    </r>
    <r>
      <rPr>
        <b/>
        <sz val="9"/>
        <rFont val="Calibri"/>
        <family val="2"/>
        <scheme val="minor"/>
      </rPr>
      <t>MARZO:</t>
    </r>
    <r>
      <rPr>
        <sz val="9"/>
        <rFont val="Calibri"/>
        <family val="2"/>
        <scheme val="minor"/>
      </rPr>
      <t xml:space="preserve"> SE REALIZÓ LA ASIGNACIÓN DE 11 SUBSIDIOS MUNICIPALES PARA ADQUISICIÓN DE VIVIENDA NUEVA EN LOS PROYECTOS HABITACIONALES DE ATARDECER DE SAN ANTONIO Y AIRES DE ORIENTE; Y PARA ADQUISICIÓN DE VIVIENDA USADA DE REPOSICIÓN, A 11 HOGARES QUE TIENEN LA CALIDAD O ESTÁN CARACTERIZADOS COMO POBLACIÓN CON ENFOQUE DIFERENCIAL. </t>
    </r>
    <r>
      <rPr>
        <b/>
        <sz val="9"/>
        <rFont val="Calibri"/>
        <family val="2"/>
        <scheme val="minor"/>
      </rPr>
      <t>ABRIL:</t>
    </r>
    <r>
      <rPr>
        <sz val="9"/>
        <rFont val="Calibri"/>
        <family val="2"/>
        <scheme val="minor"/>
      </rPr>
      <t xml:space="preserve"> SE REALIZÓ LA ASIGNACIÓN DE 2 SUBSIDIOS MUNICIPALES PARA ADQUISICIÓN DE VIVIENDA USADA DE REPOSICIÓN A 2 HOGARES QUE TIENEN LA CALIDAD DE CABEZAS DE HOGAR.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CON ENFOQUE DIFERENCIAL.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EN LOS PROYECTOS HABITACIONALES DE URBANIZACIÓN EL SOCORRO Y URBANIZACIÓN ALTOS DE CALASANZ ETAPA 1 SUBETAPA 2-1, SI BIEN LOS BENEFICIARIOS SÍ TIENEN LA CARACTERIZACIÓN DE VÍCTIMAS DE DESPLAZAMIENTO FORZADO, NO SE REPORTAN EN DICHO INDICADOR PUESTO QUE PERTENECEN AL PROGRAMA NACIONAL DE VIVIENDA GRATUITA, Y EN CONSECUENCIA, A DICHOS PROYECTOS HABITACIONALES QUE NO CORRESPONDEN AL PLAN DE DESARROLLO MUNICIPAL 2020-2023. NO OBSTANTE, EN EL PERIODO DE AGOSTO SE REPORTARÁN AQUELLOS QUE TENGAN ALGÚN ENFOQUE DIFERENCIAL, QUE PERTENEZCAN AL PLAN DE DESARROLLO VIGENTE Y QUE CUMPLAN CON LOS REQUISITOS ESTABLECIDOS EN EL DECRETO MUNICIPAL 1053 DE 2020 PARA SER BENEFICIARIOS DE SUBSIDIO. </t>
    </r>
    <r>
      <rPr>
        <b/>
        <sz val="9"/>
        <rFont val="Calibri"/>
        <family val="2"/>
        <scheme val="minor"/>
      </rPr>
      <t xml:space="preserve">AGOSTO: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QUE TIENEN LA CALIDAD O ESTÁN CARACTERIZADOS COMO POBLACIÓN CON ENFOQUE DIFERENCIAL, DE CONFORMIDAD CON LA INFORMACIÓN REPORTADA POR PARTE DE LA SUBDIRECCION POBLACIONAL DEL INSTITUTO; DICHOS HOGARES TIENEN LA CALIDAD DE CABEZAS DE HOGAR O VÍCTIMAS DE DESPLAZAMIENTO FORZADO. </t>
    </r>
    <r>
      <rPr>
        <b/>
        <sz val="9"/>
        <rFont val="Calibri"/>
        <family val="2"/>
        <scheme val="minor"/>
      </rPr>
      <t xml:space="preserve">SEPTIEMBRE: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Y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SUBDIRECCION POBLACIONAL DEL INSTITUTO; DICHOS HOGARES TIENEN LA CALIDAD DE MADRES CABEZAS DE HOGAR, CON DISCAPACIDAD FÍSICA Y ADULTO MAYOR. </t>
    </r>
    <r>
      <rPr>
        <b/>
        <sz val="9"/>
        <rFont val="Calibri"/>
        <family val="2"/>
        <scheme val="minor"/>
      </rPr>
      <t xml:space="preserve">OCTUBRE: </t>
    </r>
    <r>
      <rPr>
        <sz val="9"/>
        <rFont val="Calibri"/>
        <family val="2"/>
        <scheme val="minor"/>
      </rPr>
      <t xml:space="preserve">SE REALIZÓ LA ASIGNACIÓN DE 1 SUBSIDIO DISTRITAL PARA ADQUISICIÓN DE VIVIENDA USADA DE REPOSICIÓN, A 1 HOGAR PERTENECIENTE A POBLACIÓN SUJETO DE REASENTAMIENTO POR OBRA PÚBLICA O DE INTERÉS GENERAL, QUE TIENE LA CALIDAD O ESTÁ CARACTERIZADO COMO POBLACIÓN CON ENFOQUE DIFERENCIAL. </t>
    </r>
    <r>
      <rPr>
        <b/>
        <sz val="9"/>
        <rFont val="Calibri"/>
        <family val="2"/>
        <scheme val="minor"/>
      </rPr>
      <t xml:space="preserve">NOVIEMBRE: </t>
    </r>
    <r>
      <rPr>
        <sz val="9"/>
        <rFont val="Calibri"/>
        <family val="2"/>
        <scheme val="minor"/>
      </rPr>
      <t>SE REALIZÓ LA ASIGNACIÓN DE 2 SUBSIDIOS DISTRITALES PARA ADQUISICIÓN DE VIVIENDA USADA DE REPOSICIÓN, A 2 HOGARES PERTENECIENTES A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 CABEZA DE HOGAR Y POBLACIÓN CON DISCAPACIDAD FÍSICA.</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</si>
  <si>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ADELANTARON ACTIVIDADES. </t>
    </r>
    <r>
      <rPr>
        <b/>
        <sz val="9"/>
        <rFont val="Calibri"/>
        <family val="2"/>
        <scheme val="minor"/>
      </rPr>
      <t>MARZO:</t>
    </r>
    <r>
      <rPr>
        <sz val="9"/>
        <rFont val="Calibri"/>
        <family val="2"/>
        <scheme val="minor"/>
      </rPr>
      <t xml:space="preserve"> NO SE ADELANTARON ACTIVIDADES. </t>
    </r>
    <r>
      <rPr>
        <b/>
        <sz val="9"/>
        <rFont val="Calibri"/>
        <family val="2"/>
        <scheme val="minor"/>
      </rPr>
      <t>ABRIL:</t>
    </r>
    <r>
      <rPr>
        <sz val="9"/>
        <rFont val="Calibri"/>
        <family val="2"/>
        <scheme val="minor"/>
      </rPr>
      <t xml:space="preserve"> NO SE ADELANTARON ACTIVIDADES. </t>
    </r>
    <r>
      <rPr>
        <b/>
        <sz val="9"/>
        <rFont val="Calibri"/>
        <family val="2"/>
        <scheme val="minor"/>
      </rPr>
      <t>MAYO:</t>
    </r>
    <r>
      <rPr>
        <sz val="9"/>
        <rFont val="Calibri"/>
        <family val="2"/>
        <scheme val="minor"/>
      </rPr>
      <t xml:space="preserve"> NO SE ADELANTARON ACTIVIDADES.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EL REPORTE DEL SEGUNDO SEMESTRE SE TIENE PROGRAMADO PARA EL MES DE DICIEMBRE. </t>
    </r>
    <r>
      <rPr>
        <b/>
        <sz val="9"/>
        <rFont val="Calibri"/>
        <family val="2"/>
        <scheme val="minor"/>
      </rPr>
      <t xml:space="preserve">AGOSTO: </t>
    </r>
    <r>
      <rPr>
        <sz val="9"/>
        <rFont val="Calibri"/>
        <family val="2"/>
        <scheme val="minor"/>
      </rPr>
      <t xml:space="preserve">EL REPORTE DEL SEGUNDO SEMESTRE SE TIENE PROGRAMADO PARA EL MES DE DICIEMBRE. </t>
    </r>
    <r>
      <rPr>
        <b/>
        <sz val="9"/>
        <rFont val="Calibri"/>
        <family val="2"/>
        <scheme val="minor"/>
      </rPr>
      <t>SEPTIEMBRE:</t>
    </r>
    <r>
      <rPr>
        <sz val="9"/>
        <rFont val="Calibri"/>
        <family val="2"/>
        <scheme val="minor"/>
      </rPr>
      <t xml:space="preserve"> EL REPORTE DEL SEGUNDO SEMESTRE SE TIENE PROGRAMADO PARA EL MES DE DICIEMBRE.</t>
    </r>
    <r>
      <rPr>
        <b/>
        <sz val="9"/>
        <rFont val="Calibri"/>
        <family val="2"/>
        <scheme val="minor"/>
      </rPr>
      <t xml:space="preserve"> OCTUBRE</t>
    </r>
    <r>
      <rPr>
        <sz val="9"/>
        <rFont val="Calibri"/>
        <family val="2"/>
        <scheme val="minor"/>
      </rPr>
      <t xml:space="preserve">: EL REPORTE DEL SEGUNDO SEMESTRE SE TIENE PROGRAMADO PARA EL MES DE DICIEMBRE. </t>
    </r>
    <r>
      <rPr>
        <b/>
        <sz val="9"/>
        <rFont val="Calibri"/>
        <family val="2"/>
        <scheme val="minor"/>
      </rPr>
      <t>NOVIEMBRE:</t>
    </r>
    <r>
      <rPr>
        <sz val="9"/>
        <rFont val="Calibri"/>
        <family val="2"/>
        <scheme val="minor"/>
      </rPr>
      <t xml:space="preserve"> EL REPORTE DEL SEGUNDO SEMESTRE SE TIENE PROGRAMADO PARA EL MES DE DICIEMBRE.</t>
    </r>
  </si>
  <si>
    <r>
      <rPr>
        <b/>
        <sz val="9"/>
        <rFont val="Calibri"/>
        <family val="2"/>
        <scheme val="minor"/>
      </rPr>
      <t>ENERO: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FEBRERO:</t>
    </r>
    <r>
      <rPr>
        <sz val="9"/>
        <rFont val="Calibri"/>
        <family val="2"/>
        <scheme val="minor"/>
      </rPr>
      <t xml:space="preserve"> NO SE GENERÓ ASIGNACIONES, YA QUE LAS RESOLUCIONES QUE APUNTAN A ESTE INDICADOR SE ENCUENTRAN EN REVISIÓN TÉCNICO, SOCIAL Y JURÍDICA. </t>
    </r>
    <r>
      <rPr>
        <b/>
        <sz val="9"/>
        <rFont val="Calibri"/>
        <family val="2"/>
        <scheme val="minor"/>
      </rPr>
      <t>MARZO:</t>
    </r>
    <r>
      <rPr>
        <sz val="9"/>
        <rFont val="Calibri"/>
        <family val="2"/>
        <scheme val="minor"/>
      </rPr>
      <t xml:space="preserve"> FUERON ASIGANOS 715 SUSBSIDIOS AL INDICADOR HOGARES BENEFICIADOS CON MEJORAMIENTO DE VIVIENDA DE LAS RESOLUCIONES 90, 91, 108, 110, 111, 112, 113 Y 121 VIGENCIA 2022, PRESUPUESTO POAI. </t>
    </r>
    <r>
      <rPr>
        <b/>
        <sz val="9"/>
        <rFont val="Calibri"/>
        <family val="2"/>
        <scheme val="minor"/>
      </rPr>
      <t>ABRIL:</t>
    </r>
    <r>
      <rPr>
        <sz val="9"/>
        <rFont val="Calibri"/>
        <family val="2"/>
        <scheme val="minor"/>
      </rPr>
      <t xml:space="preserve"> NO FUERON ASIGNADOS SUBSIDIOS PARA MEJORAMIENTO DE VIVIENDA. </t>
    </r>
    <r>
      <rPr>
        <b/>
        <sz val="9"/>
        <rFont val="Calibri"/>
        <family val="2"/>
        <scheme val="minor"/>
      </rPr>
      <t>MAYO:</t>
    </r>
    <r>
      <rPr>
        <sz val="9"/>
        <rFont val="Calibri"/>
        <family val="2"/>
        <scheme val="minor"/>
      </rPr>
      <t xml:space="preserve"> NO FUERON ASIGNADOS SUBSIDIOS AL INDICADOR MEJORAMIENTO DE VIVIENDA ASIGNADOS. </t>
    </r>
    <r>
      <rPr>
        <b/>
        <sz val="9"/>
        <rFont val="Calibri"/>
        <family val="2"/>
        <scheme val="minor"/>
      </rPr>
      <t xml:space="preserve">JUNIO: </t>
    </r>
    <r>
      <rPr>
        <sz val="9"/>
        <rFont val="Calibri"/>
        <family val="2"/>
        <scheme val="minor"/>
      </rPr>
      <t xml:space="preserve">NO FUERON ASIGNADOS SUBSIDIOS. </t>
    </r>
    <r>
      <rPr>
        <b/>
        <sz val="9"/>
        <rFont val="Calibri"/>
        <family val="2"/>
        <scheme val="minor"/>
      </rPr>
      <t xml:space="preserve">JULIO: </t>
    </r>
    <r>
      <rPr>
        <sz val="9"/>
        <rFont val="Calibri"/>
        <family val="2"/>
        <scheme val="minor"/>
      </rPr>
      <t xml:space="preserve">NO FUERON ASIGANDOS SUBSIDIOS AL INDICADOR: NÚMERO SUBSIDIOS PARA MEJORAMIENTO DE VIVIENDA ASIGNADOS. </t>
    </r>
    <r>
      <rPr>
        <b/>
        <sz val="9"/>
        <rFont val="Calibri"/>
        <family val="2"/>
        <scheme val="minor"/>
      </rPr>
      <t xml:space="preserve">AGOSTO: </t>
    </r>
    <r>
      <rPr>
        <sz val="9"/>
        <rFont val="Calibri"/>
        <family val="2"/>
        <scheme val="minor"/>
      </rPr>
      <t xml:space="preserve">NO FUERON ASIGANDOS SUBSIDIOS AL INDICADOR: NÚMERO SUBSIDIOS PARA MEJORAMIENTO DE VIVIENDA ASIGNADOS. </t>
    </r>
    <r>
      <rPr>
        <b/>
        <sz val="9"/>
        <rFont val="Calibri"/>
        <family val="2"/>
        <scheme val="minor"/>
      </rPr>
      <t xml:space="preserve">SEPTIEMBRE: </t>
    </r>
    <r>
      <rPr>
        <sz val="9"/>
        <rFont val="Calibri"/>
        <family val="2"/>
        <scheme val="minor"/>
      </rPr>
      <t xml:space="preserve">NO FUERON ASIGANDOS ROLUCIONES AL INDICADOR: NÚMERO DE SUBSIDIOS PARA MEJORAMIENTO DE VIVIENDA ASIGNADOS, YA QUE AUN NO SE CUENTA CON LOS RECURSOS. </t>
    </r>
    <r>
      <rPr>
        <b/>
        <sz val="9"/>
        <rFont val="Calibri"/>
        <family val="2"/>
        <scheme val="minor"/>
      </rPr>
      <t xml:space="preserve">OCTUBRE: </t>
    </r>
    <r>
      <rPr>
        <sz val="9"/>
        <rFont val="Calibri"/>
        <family val="2"/>
        <scheme val="minor"/>
      </rPr>
      <t xml:space="preserve">NO FUERON ASIGANDOS RESOLUCIONES AL INDICADOR: NÚMERO DE SUBSIDIOS PARA MEJORAMIENTO DE VIVIENDA ASIGNADOS, YA QUE AUN NO SE CUENTA CON LOS RECURSOS. </t>
    </r>
    <r>
      <rPr>
        <b/>
        <sz val="9"/>
        <rFont val="Calibri"/>
        <family val="2"/>
        <scheme val="minor"/>
      </rPr>
      <t xml:space="preserve">NOVIEMBRE: </t>
    </r>
    <r>
      <rPr>
        <sz val="9"/>
        <rFont val="Calibri"/>
        <family val="2"/>
        <scheme val="minor"/>
      </rPr>
      <t>FUE ASIGANADO UN (1) SUBSIDIO DE MEJORMAIENTO DE VIVIENDA DE LA INVITACIÓN INVITACIÓN 6 DE 2020, OPERADOR SERPROAN PRESUPUESTO POAI.</t>
    </r>
  </si>
  <si>
    <r>
      <rPr>
        <b/>
        <sz val="9"/>
        <rFont val="Calibri"/>
        <family val="2"/>
        <scheme val="minor"/>
      </rPr>
      <t>ENERO:</t>
    </r>
    <r>
      <rPr>
        <sz val="9"/>
        <rFont val="Calibri"/>
        <family val="2"/>
        <scheme val="minor"/>
      </rPr>
      <t xml:space="preserve"> PARA EL MES DE ENERO, NO SE CUENTA CON FLUJO DE CAJA PARA EXPEDIR RESOLUCIONES NUEVAS DE ASIGNACIÓN DE SUBSIDIOS PARA MEJORAMIENTO DE VIVIENDA ASIGNADOS EN LOS CORREGIMIENTOS. </t>
    </r>
    <r>
      <rPr>
        <b/>
        <sz val="9"/>
        <rFont val="Calibri"/>
        <family val="2"/>
        <scheme val="minor"/>
      </rPr>
      <t>FEBRERO:</t>
    </r>
    <r>
      <rPr>
        <sz val="9"/>
        <rFont val="Calibri"/>
        <family val="2"/>
        <scheme val="minor"/>
      </rPr>
      <t xml:space="preserve"> NO FUERON ASIGNADOS SUBSIDIOS PARA MEJORAMIENTO DE VIVIENDA EN CORREGIMIENTOS. MARZO: FUERON ASIGNADOS AL INDICADOR HOGARES BENEFICIADOS CON MEJORAMIENTO DE VIVIENDA EN LA ZONA RURAL 10 SUBSIDOS, DE LAS RESOLUCIONES 110-2022 EN COMUNA 60 Y 121-2022 EN COMUNAS 70 Y 60 PRESUPUESTO POAI. </t>
    </r>
    <r>
      <rPr>
        <b/>
        <sz val="9"/>
        <rFont val="Calibri"/>
        <family val="2"/>
        <scheme val="minor"/>
      </rPr>
      <t>ABRIL:</t>
    </r>
    <r>
      <rPr>
        <sz val="9"/>
        <rFont val="Calibri"/>
        <family val="2"/>
        <scheme val="minor"/>
      </rPr>
      <t xml:space="preserve"> NO FUERON SIGNADOS SUBSIDIOS PARA MEJORAMIENTO DE VIVIENDA ASIGNADOS EN LOS CORREGIMIENTOS. </t>
    </r>
    <r>
      <rPr>
        <b/>
        <sz val="9"/>
        <rFont val="Calibri"/>
        <family val="2"/>
        <scheme val="minor"/>
      </rPr>
      <t>MAYO:</t>
    </r>
    <r>
      <rPr>
        <sz val="9"/>
        <rFont val="Calibri"/>
        <family val="2"/>
        <scheme val="minor"/>
      </rPr>
      <t xml:space="preserve"> NO FUERON ASIGNADOS SUBSIDIOS AL INDICADOR MEJORAMIENTO DE VIVIENDA ASIGNADOS EN LOS CORREGIMIENTOS. </t>
    </r>
    <r>
      <rPr>
        <b/>
        <sz val="9"/>
        <rFont val="Calibri"/>
        <family val="2"/>
        <scheme val="minor"/>
      </rPr>
      <t xml:space="preserve">JUNIO: </t>
    </r>
    <r>
      <rPr>
        <sz val="9"/>
        <rFont val="Calibri"/>
        <family val="2"/>
        <scheme val="minor"/>
      </rPr>
      <t xml:space="preserve">NO FUERON ASIGNADOS SUBSIDIOS AL INDICADOR MEJORAMIENTO DE VIVIENDA ASIGNADOS EN LOS CORREGIMIENTOS. </t>
    </r>
    <r>
      <rPr>
        <b/>
        <sz val="9"/>
        <rFont val="Calibri"/>
        <family val="2"/>
        <scheme val="minor"/>
      </rPr>
      <t xml:space="preserve">JULIO: </t>
    </r>
    <r>
      <rPr>
        <sz val="9"/>
        <rFont val="Calibri"/>
        <family val="2"/>
        <scheme val="minor"/>
      </rPr>
      <t xml:space="preserve">NO FUERON ASIGNADOS SUBSIDIOS AL INDICADOR: SUBSIDIOS PARA MEJORAMIENTO DE VIVIENDA ASIGNADOS EN LOS CORREGIMIENTOS. </t>
    </r>
    <r>
      <rPr>
        <b/>
        <sz val="9"/>
        <rFont val="Calibri"/>
        <family val="2"/>
        <scheme val="minor"/>
      </rPr>
      <t xml:space="preserve">AGOSTO: </t>
    </r>
    <r>
      <rPr>
        <sz val="9"/>
        <rFont val="Calibri"/>
        <family val="2"/>
        <scheme val="minor"/>
      </rPr>
      <t xml:space="preserve">NO FUERON ASIGNADOS SUBSIDIOS AL INDICADOR: SUBSIDIOS PARA MEJORAMIENTO DE VIVIENDA ASIGNADOS EN LOS CORREGIMIENTOS.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OCTUBRE: </t>
    </r>
    <r>
      <rPr>
        <sz val="9"/>
        <rFont val="Calibri"/>
        <family val="2"/>
        <scheme val="minor"/>
      </rPr>
      <t xml:space="preserve">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</si>
  <si>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ENERO:</t>
    </r>
    <r>
      <rPr>
        <sz val="9"/>
        <rFont val="Calibri"/>
        <family val="2"/>
        <scheme val="minor"/>
      </rPr>
      <t xml:space="preserve">  PARA EL MES DE ENERO, NO SE CUENTA CON FLUJO DE CAJA PARA EXPEDIR RESOLUCIONES NUEVAS DE ASIGNACIÓN DE SUBSIDIOS PARA MEJORAMIENTO DE VIVIENDA ASIGNADOS PARA FAMILIAS CON ALGÚN MIEMBRO DEL HOGAR DISCAPACITADO Y/O CON MOVILIDAD REDUCIDA. </t>
    </r>
    <r>
      <rPr>
        <b/>
        <sz val="9"/>
        <rFont val="Calibri"/>
        <family val="2"/>
        <scheme val="minor"/>
      </rPr>
      <t>FEBRERO:</t>
    </r>
    <r>
      <rPr>
        <sz val="9"/>
        <rFont val="Calibri"/>
        <family val="2"/>
        <scheme val="minor"/>
      </rPr>
      <t xml:space="preserve"> FUERON ASIGNADOS 370 SUBSIDIOS, PRESUPUESTO POAI. RES. 64 DE 285 BENEFICIARIOS Y RES. 69 DE 85 BENEFICIARIOS. </t>
    </r>
    <r>
      <rPr>
        <b/>
        <sz val="9"/>
        <rFont val="Calibri"/>
        <family val="2"/>
        <scheme val="minor"/>
      </rPr>
      <t>MARZO:</t>
    </r>
    <r>
      <rPr>
        <sz val="9"/>
        <rFont val="Calibri"/>
        <family val="2"/>
        <scheme val="minor"/>
      </rPr>
      <t xml:space="preserve"> NO FUERON ASIGNADOS SUBSIDIOS DE VIVIENDA. </t>
    </r>
    <r>
      <rPr>
        <b/>
        <sz val="9"/>
        <rFont val="Calibri"/>
        <family val="2"/>
        <scheme val="minor"/>
      </rPr>
      <t>ABRIL:</t>
    </r>
    <r>
      <rPr>
        <sz val="9"/>
        <rFont val="Calibri"/>
        <family val="2"/>
        <scheme val="minor"/>
      </rPr>
      <t xml:space="preserve"> NO FUERON ASIGNADOS SUBSIDIOS DE VIVIENDA. </t>
    </r>
    <r>
      <rPr>
        <b/>
        <sz val="9"/>
        <rFont val="Calibri"/>
        <family val="2"/>
        <scheme val="minor"/>
      </rPr>
      <t>MAYO:</t>
    </r>
    <r>
      <rPr>
        <sz val="9"/>
        <rFont val="Calibri"/>
        <family val="2"/>
        <scheme val="minor"/>
      </rPr>
      <t xml:space="preserve"> NO FUERON ASIGNADOS SUBSIDIOS AL INDICADOR MEJORAMIENTO DE VIVIENDA ASIGNADOS PARA FAMILIAS CON ALGÚN MIEMBRO DEL HOGAR DISCAPACITADO Y/O CON MOVILIDAD REDUCIDA. </t>
    </r>
    <r>
      <rPr>
        <b/>
        <sz val="9"/>
        <rFont val="Calibri"/>
        <family val="2"/>
        <scheme val="minor"/>
      </rPr>
      <t xml:space="preserve">JUNO: </t>
    </r>
    <r>
      <rPr>
        <sz val="9"/>
        <rFont val="Calibri"/>
        <family val="2"/>
        <scheme val="minor"/>
      </rPr>
      <t xml:space="preserve">NO FUERON ASIGNADOS SUBSIDIOS AL INDICADOR MEJORAMIENTO DE VIVIENDA ASIGNADOS PARA FAMILIAS CON ALGÚN MIEMBRO DEL HOGAR DISCAPACITADO Y/O CON MOVILIDAD REDUCIDA. </t>
    </r>
    <r>
      <rPr>
        <b/>
        <sz val="9"/>
        <rFont val="Calibri"/>
        <family val="2"/>
        <scheme val="minor"/>
      </rPr>
      <t xml:space="preserve">JULIO: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 xml:space="preserve">AGOSTO: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SEPTIEMBRE:</t>
    </r>
    <r>
      <rPr>
        <sz val="9"/>
        <rFont val="Calibri"/>
        <family val="2"/>
        <scheme val="minor"/>
      </rPr>
      <t xml:space="preserve">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OCTUBRE: </t>
    </r>
    <r>
      <rPr>
        <sz val="9"/>
        <rFont val="Calibri"/>
        <family val="2"/>
        <scheme val="minor"/>
      </rPr>
      <t xml:space="preserve">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</si>
  <si>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 xml:space="preserve">ENERO: </t>
    </r>
    <r>
      <rPr>
        <sz val="9"/>
        <rFont val="Calibri"/>
        <family val="2"/>
        <scheme val="minor"/>
      </rPr>
      <t xml:space="preserve"> PARA EL MES DE ENERO, NO SE CUENTA CON FLUJO DE CAJA PARA ASIGNAR SUBSIDIOS PARA MEJORAMIENTO DE VIVIENDA ASIGNADOS PARA FAMILIAS CON INTEGRANTES JÓVENES CON HASTA 28 AÑOS Y 364 DÍAS DE EDAD. </t>
    </r>
    <r>
      <rPr>
        <b/>
        <sz val="9"/>
        <rFont val="Calibri"/>
        <family val="2"/>
        <scheme val="minor"/>
      </rPr>
      <t>FEBRERO:</t>
    </r>
    <r>
      <rPr>
        <sz val="9"/>
        <rFont val="Calibri"/>
        <family val="2"/>
        <scheme val="minor"/>
      </rPr>
      <t xml:space="preserve"> FUERON ASIGNADOS 270 SUBSIDIOS, PRESUPUESTO POAI. RES. 65 DE 270 BENEFICIARIOS. </t>
    </r>
    <r>
      <rPr>
        <b/>
        <sz val="9"/>
        <rFont val="Calibri"/>
        <family val="2"/>
        <scheme val="minor"/>
      </rPr>
      <t>MARZO:</t>
    </r>
    <r>
      <rPr>
        <sz val="9"/>
        <rFont val="Calibri"/>
        <family val="2"/>
        <scheme val="minor"/>
      </rPr>
      <t xml:space="preserve"> FUERON ASIGNADOS AL INDICADOR HOGARES BENEFICIADOS CON MEJORAMIENTO DE VIVIENDA - JÓVENES 130 SUBSIDIOS CORRESPONDIENTE A LA RESOLUCIÓN 99-2022 PRESUPUESTO POAI. </t>
    </r>
    <r>
      <rPr>
        <b/>
        <sz val="9"/>
        <rFont val="Calibri"/>
        <family val="2"/>
        <scheme val="minor"/>
      </rPr>
      <t>ABRIL:</t>
    </r>
    <r>
      <rPr>
        <sz val="9"/>
        <rFont val="Calibri"/>
        <family val="2"/>
        <scheme val="minor"/>
      </rPr>
      <t xml:space="preserve"> NO FUERON ASIGANDOS SUBSIDIOS PARA MEJORAMIENTO DE VIVIENDA ASIGNADOS PARA FAMILIAS CON INTEGRANTES JÓVENES CON HASTA 28 AÑOS Y 364 DÍAS DE EDAD. </t>
    </r>
    <r>
      <rPr>
        <b/>
        <sz val="9"/>
        <rFont val="Calibri"/>
        <family val="2"/>
        <scheme val="minor"/>
      </rPr>
      <t>MAYO:</t>
    </r>
    <r>
      <rPr>
        <sz val="9"/>
        <rFont val="Calibri"/>
        <family val="2"/>
        <scheme val="minor"/>
      </rPr>
      <t xml:space="preserve"> NO FUERON ASIGNADOS SUBSIDIOS AL INDICADOR MEJORAMIENTO DE VIVIENDA ASIGNADOS PARA FAMILIAS CON INTEGRANTES JÓVENES CON HASTA 28 AÑOS Y 364 DÍAS DE EDAD. </t>
    </r>
    <r>
      <rPr>
        <b/>
        <sz val="9"/>
        <rFont val="Calibri"/>
        <family val="2"/>
        <scheme val="minor"/>
      </rPr>
      <t xml:space="preserve">JUNIO: </t>
    </r>
    <r>
      <rPr>
        <sz val="9"/>
        <rFont val="Calibri"/>
        <family val="2"/>
        <scheme val="minor"/>
      </rPr>
      <t xml:space="preserve">NO FUERON ASIGNADOS SUBSIDIOS AL INDICADOR MEJORAMIENTO DE VIVIENDA ASIGNADOS PARA FAMILIAS CON INTEGRANTES JÓVENES CON HASTA 28 AÑOS Y 364 DÍAS DE EDAD. </t>
    </r>
    <r>
      <rPr>
        <b/>
        <sz val="9"/>
        <rFont val="Calibri"/>
        <family val="2"/>
        <scheme val="minor"/>
      </rPr>
      <t xml:space="preserve">JULIO: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AGOSTO: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OCTUBRE: </t>
    </r>
    <r>
      <rPr>
        <sz val="9"/>
        <rFont val="Calibri"/>
        <family val="2"/>
        <scheme val="minor"/>
      </rPr>
      <t xml:space="preserve">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</si>
  <si>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ENERO:</t>
    </r>
    <r>
      <rPr>
        <sz val="9"/>
        <rFont val="Calibri"/>
        <family val="2"/>
        <scheme val="minor"/>
      </rPr>
      <t xml:space="preserve">  DURANTE ESTE PERIODO LA EDU INFORMÓ QUE SE ENCUENTRA REALIZANDO EL PROCESO DE CONTRATACIÓN PARA LA EJECUCIÓN DE LAS ACTIVIDADES DE OBRA DEL PROYECTO MIB QUE SE DESARROLLA EN EL BARRIO TRECE DE NOVIEMBRE CONFORME LAS OBLIGACIONES CONTRACTUALES, SIN EMBARGO, MANIFESTÓ LA NECESIDAD DE SUSPENDER EL CONTRATO PARA NO CONSUMIR EL PLAZO DEL MISMO, EL CUAL ES DE 5 MESES A PARTIR DE LA FIRMA DEL ACTA DE INICIO, POR TANTO DESDE EL ISVIMED SE SOLICITÓ SE PRESENTARÁ FORMALMENTE DICHA PETICIÓN PARA PROCEDER CON LO PERTINENTE, DADO QUE A LA FECHA LA EDU NO HA PRESENTADO LA MISMA, SE REITERÓ NUEVAMENTE A TRAVÉS DE CORREO ELECTRÓNICO DEL 22 DE ENERO DEL PRESENTE AÑO LA NECESIDAD DE FORMALIZAR LA SOLICITUD DE SUSPENSIÓN. </t>
    </r>
    <r>
      <rPr>
        <b/>
        <sz val="9"/>
        <rFont val="Calibri"/>
        <family val="2"/>
        <scheme val="minor"/>
      </rPr>
      <t>FEBRERO:</t>
    </r>
    <r>
      <rPr>
        <sz val="9"/>
        <rFont val="Calibri"/>
        <family val="2"/>
        <scheme val="minor"/>
      </rPr>
      <t xml:space="preserve"> SE CONTINÚA ESPERANDO RESPUESTA POR PARTE DE LA EDU A LAS PETICIONES QUE DESDE EL ISVIMED SE HAN INTERPUESTO. CON EL RADICADO S 775 DEL 10 DE FEBRERO DE 2022 EL INSTITUTO SOLICITÓ A LA EDU QUE PRESENTARÁ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MARZO:</t>
    </r>
    <r>
      <rPr>
        <sz val="9"/>
        <rFont val="Calibri"/>
        <family val="2"/>
        <scheme val="minor"/>
      </rPr>
      <t xml:space="preserve"> SE CONTINÚA ESPERANDO RESPUESTA POR PARTE DE LA EDU A LAS PETICIONES QUE DESDE EL ISVIMED SE HAN INTERPUESTO. POR PARTE DE LA DIRECCIÓN DEL ISVIMED CON RADICADO S 1888 DEL 22 DE MARZO DE 2022 DIRIGIDA AL GERENTE DE LA EDU, SE REITERA LAS PETICIONES ANTERIORES, COMO EL EL RADICADO S 775 DEL 10 DE FEBRERO DE 2022, ENTRE OTRAS, EN LOS CUALES EL INSTITUTO SOLICITA A LA EDU SE PRESENTEN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ABRIL:</t>
    </r>
    <r>
      <rPr>
        <sz val="9"/>
        <rFont val="Calibri"/>
        <family val="2"/>
        <scheme val="minor"/>
      </rPr>
      <t xml:space="preserve"> SE ENCUENTRA EN TRÁMITE LA SUSPENSIÓN DEL CONTRATO INTERADMINISTRATIVO 570 DE 2021, CELEBRADO ENTRE EL ISVIMED Y LA EDU. INTERNAMENTE, SE PRESENTÓ DICHA NECESIDAD EN MESA ESTRUCTURADORA INTERDISCIPLINARIA Y EN COMITÉ DE CONTRATACIÓN N°14 DEL 5 DE MAYO DE 2022, PARA EVITAR LA PÉRDIDA DE VIGENCIA DEL CONTRATO. ASIMISMO, EL 5 DE MAYO DE 2022 LA EMPRESA DE DESARROLLO URBANO-EDU REMITE OFICIO CON RADICADO EXTERNO 100.1.- 20223002426, SOLICITANDO LA SUSPENSIÓN DEL CONTRATO INTERADMINISTRATIVO, TODA VEZ QUE, DEBIDO A DIFICULTADES CON EL CONTRATISTA ANTERIOR, ACTUALMENTE SE ADELANTA UN PROCESO DE REESTRUCTURACIÓN Y NUEVA CONTRATACIÓN DE OBRA PARA ESTE TERRITORIO, BARRIO TRECE DE NOVIEMBRE, SECTOR LA PRIMAVERA. UNA VEZ SE CULMINE EL NUEVO PROCESO DE CONTRATACIÓN, HECHO QUE DEBERÁ SER INFORMADO POR LA EDU, SE RETOMARÁN LAS ACTIVIDADES OBJETO DE ESTE CONTRATO. </t>
    </r>
    <r>
      <rPr>
        <b/>
        <sz val="9"/>
        <rFont val="Calibri"/>
        <family val="2"/>
        <scheme val="minor"/>
      </rPr>
      <t>MAYO:</t>
    </r>
    <r>
      <rPr>
        <sz val="9"/>
        <rFont val="Calibri"/>
        <family val="2"/>
        <scheme val="minor"/>
      </rPr>
      <t xml:space="preserve"> EL CONTRATO INTERADMINISTRATIVO 570 DE 2021, CELEBRADO ENTRE EL ISVIMED Y LA EDU, SE SUSPENDIÓ EL 5 DE MAYO DE 2022 MEDIANTE ACTA DE SUSPENSIÓN DEBIDAMENTE FIRMADA ENTRE LAS PARTES, LA CUAL SE ADJUNTA COMO SOPORTE, A SU VEZ SE ADELANTÓ EL PROCESO CORRESPONDIENTE EN EL SECOP II. PREVIAMENTE A ESTO, SE PRESENTÓ INTERNAMENTE EN EL ISVIMED ESTA NECESIDAD EN MESA ESTRUCTURADORA INTERDISCIPLINARIA Y EN COMITÉ DE CONTRATACIÓN N°14 DEL 5 DE MAYO DE 2022, PARA EVITAR LA PÉRDIDA DE VIGENCIA DEL CONTRATO Y ASIMISMO, LA EMPRESA DE DESARROLLO URBANO-EDU REMITIÓ OFICIO CON RADICADO EXTERNO 100.1.- 20223002426, SOLICITANDO LA SUSPENSIÓN DEL CONTRATO INTERADMINISTRATIVO, DEBIDO A DIFICULTADES CON EL CONTRATISTA ANTERIOR, POR LO QUE ACTUALMENTE LA EDU ADELANTA PROCESO DE REESTRUCTURACIÓN Y NUEVA CONTRATACIÓN DE OBRA PARA ESTE TERRITORIO, (BARRIO TRECE DE NOVIEMBRE, SECTOR LA PRIMAVERA). UNA VEZ SE CULMINE EL NUEVO PROCESO DE CONTRATACIÓN, LA EDU DEBERÁ INFORMAR OPORTUNAMENTE PARA RETOMAR LAS ACTIVIDADES OBJETO DE ESTE CONTRATO. </t>
    </r>
    <r>
      <rPr>
        <b/>
        <sz val="9"/>
        <rFont val="Calibri"/>
        <family val="2"/>
        <scheme val="minor"/>
      </rPr>
      <t xml:space="preserve">JUNIO: </t>
    </r>
    <r>
      <rPr>
        <sz val="9"/>
        <rFont val="Calibri"/>
        <family val="2"/>
        <scheme val="minor"/>
      </rPr>
      <t xml:space="preserve">NO SE PRESENTAN AVANCES. </t>
    </r>
    <r>
      <rPr>
        <b/>
        <sz val="9"/>
        <rFont val="Calibri"/>
        <family val="2"/>
        <scheme val="minor"/>
      </rPr>
      <t>JULIO:</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30 DE JULIO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AGOSTO: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31 DE AGOSTO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SEPTIEMBRE: </t>
    </r>
    <r>
      <rPr>
        <sz val="9"/>
        <rFont val="Calibri"/>
        <family val="2"/>
        <scheme val="minor"/>
      </rPr>
      <t xml:space="preserve">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 xml:space="preserve">OCTUBRE: </t>
    </r>
    <r>
      <rPr>
        <sz val="9"/>
        <rFont val="Calibri"/>
        <family val="2"/>
        <scheme val="minor"/>
      </rPr>
      <t xml:space="preserve">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 xml:space="preserve">NOVIEMBRE: </t>
    </r>
    <r>
      <rPr>
        <sz val="9"/>
        <rFont val="Calibri"/>
        <family val="2"/>
        <scheme val="minor"/>
      </rPr>
      <t>EN RELACIÓN AL CONTRATO INTERADMINISTRATIVO 570 DE 2021, CELEBRADO ENTRE EL ISVIMED Y LA EDU, CON RELACIÓN AL PROGRAMA DE MEJORAMIENTO INTEGRAL DE BARRIOS-MIB, NO HAY NOVEDADES AL RESPECTO, CONTINUA EN LAS MISMAS CONDICIONES DEL MES ANTERIOR.</t>
    </r>
  </si>
  <si>
    <r>
      <rPr>
        <b/>
        <sz val="9"/>
        <rFont val="Calibri"/>
        <family val="2"/>
        <scheme val="minor"/>
      </rPr>
      <t>ENERO:</t>
    </r>
    <r>
      <rPr>
        <sz val="9"/>
        <rFont val="Calibri"/>
        <family val="2"/>
        <scheme val="minor"/>
      </rPr>
      <t xml:space="preserve">  EN EL MES DE ENERO NO SE OBTUVIERON RESOLUCIONES DE RECONOCIMIENTO EDIFICACIONES, SE ATENDIERON ACTAS DE OBSERVACIONES EN LA CURADURÍA SEGUNDA DE 19 CBML - 42 U/V, PENDIENTES DE RESOLUCIÓN Y DE RADICAR MAS EXPEDIENTES. </t>
    </r>
    <r>
      <rPr>
        <b/>
        <sz val="9"/>
        <rFont val="Calibri"/>
        <family val="2"/>
        <scheme val="minor"/>
      </rPr>
      <t>FEBRERO:</t>
    </r>
    <r>
      <rPr>
        <sz val="9"/>
        <rFont val="Calibri"/>
        <family val="2"/>
        <scheme val="minor"/>
      </rPr>
      <t xml:space="preserve"> 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b/>
        <sz val="9"/>
        <rFont val="Calibri"/>
        <family val="2"/>
        <scheme val="minor"/>
      </rPr>
      <t>MARZO:</t>
    </r>
    <r>
      <rPr>
        <sz val="9"/>
        <rFont val="Calibri"/>
        <family val="2"/>
        <scheme val="minor"/>
      </rPr>
      <t xml:space="preserve"> NO SE OBTUVIERON RESOLUCIONES DE RECONOCIMIENTO EDIFICACIONES, SE RADICARON 73 CBML, 148 UNIDADES DE VIVIENDA EN LA CURADURIA SEGUNDA Y EN LA CURADURIA CERO 32 CBML, 64 UNIDADES DE VIVIENDA, PARA UN TOTAL DE RADICADOS DE 105 CBML, 212 UNIDADES DE VIVIENDA. </t>
    </r>
    <r>
      <rPr>
        <b/>
        <sz val="9"/>
        <rFont val="Calibri"/>
        <family val="2"/>
        <scheme val="minor"/>
      </rPr>
      <t>ABRIL:</t>
    </r>
    <r>
      <rPr>
        <sz val="9"/>
        <rFont val="Calibri"/>
        <family val="2"/>
        <scheme val="minor"/>
      </rPr>
      <t xml:space="preserve"> NO SE OBTUVIERON RESOLUCIONES DE RECONOCIMIENTO EDIFICACIONES, SE RADICARON 49 CBML, 95 UNIDADES DE VIVIENDA EN LA CURADURIA SEGUNDA Y EN LA CURADURIA CERO 12 CBML, 27 UNIDADES DE VIVIENDA, PARA UN TOTAL DE RADICADOS DE 61 CBML, 122 UNIDADES DE VIVIENDA. </t>
    </r>
    <r>
      <rPr>
        <b/>
        <sz val="9"/>
        <rFont val="Calibri"/>
        <family val="2"/>
        <scheme val="minor"/>
      </rPr>
      <t>MAYO:</t>
    </r>
    <r>
      <rPr>
        <sz val="9"/>
        <rFont val="Calibri"/>
        <family val="2"/>
        <scheme val="minor"/>
      </rPr>
      <t xml:space="preserve"> NO SE OBTUVIERON RESOLUCIONES DE RECONOCIMIENTO EDIFICACIONES, SE RADICARON 48 CBML, 98 UNIDADES DE VIVIENDA EN LA CURADURIA SEGUNDA Y EN LA CURADURIA CERO 14 CBML, 25 UNIDADES DE VIVIENDA, PARA UN TOTAL DE RADICADOS DE 62 CBML, 123 UNIDADES DE VIVIENDA. </t>
    </r>
    <r>
      <rPr>
        <b/>
        <sz val="9"/>
        <rFont val="Calibri"/>
        <family val="2"/>
        <scheme val="minor"/>
      </rPr>
      <t xml:space="preserve">JUNIO: </t>
    </r>
    <r>
      <rPr>
        <sz val="9"/>
        <rFont val="Calibri"/>
        <family val="2"/>
        <scheme val="minor"/>
      </rPr>
      <t>NO SE OBTUVIERON RESOLUCIONES DE RECONOCIMIENTO EDIFICACIONES, SE RADICARON 56 CBML, 103 UNIDADES DE VIVIENDA EN LA CURADURIA SEGUNDA.</t>
    </r>
    <r>
      <rPr>
        <b/>
        <sz val="9"/>
        <rFont val="Calibri"/>
        <family val="2"/>
        <scheme val="minor"/>
      </rPr>
      <t>JULIO:</t>
    </r>
    <r>
      <rPr>
        <sz val="9"/>
        <rFont val="Calibri"/>
        <family val="2"/>
        <scheme val="minor"/>
      </rPr>
      <t xml:space="preserve">SE RECIBIERON RESOLUCIONES DE 53 CBML, 104 UNIDADES DE VIVIENDA DE LA CURADURIA CERO Y DE LA CURADURIA SEGUNDA SE RECIBIERON RESOLUCIONES DE 66 CBML, 133 UNIDADES DE VIVIENDA PARA UN TOTAL DE 119 CBML, 237 UNIDADES DE VIVIENDA. </t>
    </r>
    <r>
      <rPr>
        <b/>
        <sz val="9"/>
        <rFont val="Calibri"/>
        <family val="2"/>
        <scheme val="minor"/>
      </rPr>
      <t xml:space="preserve">AGOSTO: </t>
    </r>
    <r>
      <rPr>
        <sz val="9"/>
        <rFont val="Calibri"/>
        <family val="2"/>
        <scheme val="minor"/>
      </rPr>
      <t xml:space="preserve">NO SE OBTUVIERON RESOLUCIONES DE RECONOCIMIENTO EDIFICACIONES, SE RADICARON 45 CBML, 82 UNIDADES DE VIVIENDA EN LA CURADURIA SEGUNDA Y EN LA CURADURIA CERO 30 CBML, 68 UNIDADES DE VIVIENDA, PARA UN TOTAL DE RADICADOS DE 75 CBML, 150 UNIDADES DE VIVIENDA. </t>
    </r>
    <r>
      <rPr>
        <b/>
        <sz val="9"/>
        <rFont val="Calibri"/>
        <family val="2"/>
        <scheme val="minor"/>
      </rPr>
      <t xml:space="preserve">SEPTIEMBRE: </t>
    </r>
    <r>
      <rPr>
        <sz val="9"/>
        <rFont val="Calibri"/>
        <family val="2"/>
        <scheme val="minor"/>
      </rPr>
      <t xml:space="preserve">SE RECIBIERON RESOLUCIONES DE 21 CBML, 42 UNIDADES DE VIVIENDA DE LA CURADURIA CERO Y DE LA CURADURIA SEGUNDA SE RECIBIERON RESOLUCIONES DE 102 CBML, 207 UNIDADES DE VIVIENDA PARA UN TOTAL DE 123 CBML, 249 UNIDADES DE VIVIENDA. </t>
    </r>
    <r>
      <rPr>
        <b/>
        <sz val="9"/>
        <rFont val="Calibri"/>
        <family val="2"/>
        <scheme val="minor"/>
      </rPr>
      <t xml:space="preserve">OCTUBRE: </t>
    </r>
    <r>
      <rPr>
        <sz val="9"/>
        <rFont val="Calibri"/>
        <family val="2"/>
        <scheme val="minor"/>
      </rPr>
      <t xml:space="preserve">SE RECIBIERON RESOLUCIONES DE 26 CBML, 60 UNIDADES DE VIVIENDA DE LA CURADURIA CERO Y DE LA CURADURIA SEGUNDA SE RECIBIERON RESOLUCIONES DE 52 CBML, 112 UNIDADES DE VIVIENDA PARA UN TOTAL DE 78 CBML, 172 UNIDADES DE VIVIENDA. </t>
    </r>
    <r>
      <rPr>
        <b/>
        <sz val="9"/>
        <rFont val="Calibri"/>
        <family val="2"/>
        <scheme val="minor"/>
      </rPr>
      <t xml:space="preserve">NOVIEMBRE: </t>
    </r>
    <r>
      <rPr>
        <sz val="9"/>
        <rFont val="Calibri"/>
        <family val="2"/>
        <scheme val="minor"/>
      </rPr>
      <t>SE RECIBIERON RESOLUCIONES DE 10 CBML, 20 UNIDADES DE VIVIENDA DE LA CURADURIA CERO Y DE LA CURADURIA SEGUNDA SE RECIBIERON RESOLUCIONES DE 44 CBML, 83 UNIDADES DE VIVIENDA PARA UN TOTAL DE 54 CBML, 103 UNIDADES DE VIVIENDA.</t>
    </r>
  </si>
  <si>
    <r>
      <rPr>
        <b/>
        <sz val="9"/>
        <rFont val="Calibri"/>
        <family val="2"/>
        <scheme val="minor"/>
      </rPr>
      <t xml:space="preserve">ENERO: </t>
    </r>
    <r>
      <rPr>
        <sz val="9"/>
        <rFont val="Calibri"/>
        <family val="2"/>
        <scheme val="minor"/>
      </rPr>
      <t xml:space="preserve">SE REPORTA UN TOTAL DE 7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Calibri"/>
        <family val="2"/>
        <scheme val="minor"/>
      </rPr>
      <t>FEBRERO:</t>
    </r>
    <r>
      <rPr>
        <sz val="9"/>
        <rFont val="Calibri"/>
        <family val="2"/>
        <scheme val="minor"/>
      </rPr>
      <t xml:space="preserve"> SE REPORTA UN TOTAL DE 5 UNIDADES PREDIALES CEDIDAS Y REGISTRADAS EFECTIVAMENTE CORRESPONDIENTES A 2 RESOLUCIONES. </t>
    </r>
    <r>
      <rPr>
        <b/>
        <sz val="9"/>
        <rFont val="Calibri"/>
        <family val="2"/>
        <scheme val="minor"/>
      </rPr>
      <t>MARZO:</t>
    </r>
    <r>
      <rPr>
        <sz val="9"/>
        <rFont val="Calibri"/>
        <family val="2"/>
        <scheme val="minor"/>
      </rPr>
      <t xml:space="preserve"> SE REPORTA UN TOTAL DE 4 UNIDADES PREDIALES CEDIDAS Y REGISTRADAS EFECTIVAMENTE A LOS BENEFICIARIOS DEL PROGRAMA DE TITULACIÓN DE BIENES FISCALES URBANOS CORRESPONDIENTES A 2 RESOLUCIONES. </t>
    </r>
    <r>
      <rPr>
        <b/>
        <sz val="9"/>
        <rFont val="Calibri"/>
        <family val="2"/>
        <scheme val="minor"/>
      </rPr>
      <t>ABRIL:</t>
    </r>
    <r>
      <rPr>
        <sz val="9"/>
        <rFont val="Calibri"/>
        <family val="2"/>
        <scheme val="minor"/>
      </rPr>
      <t xml:space="preserve"> REPORTAMOS UN TOTAL DE 7 UNIDADES PREDIALES CEDIDAS Y REGISTRADAS EFECTIVAMENTE A LOS BENEFICIARIOS DEL PROGRAMA DE TITULACIÓN DE BIENES FISCALES URBANOS CORRESPONDIENTES A 2 RESOLUCIONES. </t>
    </r>
    <r>
      <rPr>
        <b/>
        <sz val="9"/>
        <rFont val="Calibri"/>
        <family val="2"/>
        <scheme val="minor"/>
      </rPr>
      <t>MAYO:</t>
    </r>
    <r>
      <rPr>
        <sz val="9"/>
        <rFont val="Calibri"/>
        <family val="2"/>
        <scheme val="minor"/>
      </rPr>
      <t xml:space="preserve"> REPORTAMOS UN TOTAL DE 9 UNIDADES PREDIALES CEDIDAS Y REGISTRADAS EFECTIVAMENTE A LOS BENEFICIARIOS DEL PROGRAMA DE TITULACIÓN DE BIENES FISCALES URBANOS CORRESPONDIENTES A 3 RESOLUCIONES. </t>
    </r>
    <r>
      <rPr>
        <b/>
        <sz val="9"/>
        <rFont val="Calibri"/>
        <family val="2"/>
        <scheme val="minor"/>
      </rPr>
      <t xml:space="preserve">JUNIO: </t>
    </r>
    <r>
      <rPr>
        <sz val="9"/>
        <rFont val="Calibri"/>
        <family val="2"/>
        <scheme val="minor"/>
      </rPr>
      <t xml:space="preserve">REPORTAMOS UN TOTAL DE 28 UNIDADES PREDIALES CEDIDAS Y REGISTRADAS EFECTIVAMENTE A LOS BENEFICIARIOS DEL PROGRAMA DE TITULACIÓN DE BIENES FISCALES URBANOS CORRESPONDIENTES A 10 RESOLUCIONES. </t>
    </r>
    <r>
      <rPr>
        <b/>
        <sz val="9"/>
        <rFont val="Calibri"/>
        <family val="2"/>
        <scheme val="minor"/>
      </rPr>
      <t xml:space="preserve">JULIO: </t>
    </r>
    <r>
      <rPr>
        <sz val="9"/>
        <rFont val="Calibri"/>
        <family val="2"/>
        <scheme val="minor"/>
      </rPr>
      <t xml:space="preserve">REPORTAMOS UN TOTAL DE 31 UNIDADES PREDIALES CEDIDAS Y REGISTRADAS EFECTIVAMENTE A LOS BENEFICIARIOS DEL PROGRAMA DE TITULACIÓN DE BIENES FISCALES URBANOS CORRESPONDIENTES A 11 RESOLUCIONES,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REPORTAMOS UN TOTAL DE 36 UNIDADES PREDIALES CEDIDAS Y REGISTRADAS EFECTIVAMENTE A LOS BENEFICIARIOS DEL PROGRAMA DE TITULACIÓN DE BIENES FISCALES URBANOS CORRESPONDIENTES A 11 RESOLUCIONES. </t>
    </r>
    <r>
      <rPr>
        <b/>
        <sz val="9"/>
        <rFont val="Calibri"/>
        <family val="2"/>
        <scheme val="minor"/>
      </rPr>
      <t xml:space="preserve">SEPTIEMBRE: </t>
    </r>
    <r>
      <rPr>
        <sz val="9"/>
        <rFont val="Calibri"/>
        <family val="2"/>
        <scheme val="minor"/>
      </rPr>
      <t xml:space="preserve">REPORTAMOS UN TOTAL DE 35 UNIDADES PREDIALES CEDIDAS Y REGISTRADAS EFECTIVAMENTE A LOS BENEFICIARIOS DEL PROGRAMA DE TITULACIÓN DE BIENES FISCALES URBANOS CORRESPONDIENTES A 12 RESOLUCIONES, DICHA INFORMACIÓN SE ENCUENTRA CONSOLIDADA EN EL FORMATO DE GEORREFERENCIACIÓN QUE SE ADJUNTA EN ESTE REGISTRO. </t>
    </r>
    <r>
      <rPr>
        <b/>
        <sz val="9"/>
        <rFont val="Calibri"/>
        <family val="2"/>
        <scheme val="minor"/>
      </rPr>
      <t xml:space="preserve">OCTUBRE: </t>
    </r>
    <r>
      <rPr>
        <sz val="9"/>
        <rFont val="Calibri"/>
        <family val="2"/>
        <scheme val="minor"/>
      </rPr>
      <t xml:space="preserve">REPORTAMOS UN TOTAL DE 16 UNIDADES PREDIALES CEDIDAS Y REGISTRADAS EFECTIVAMENTE A LOS BENEFICIARIOS DEL PROGRAMA DE TITULACIÓN DE BIENES FISCALES URBANOS CORRESPONDIENTES A 7 RESOLUCIONES. </t>
    </r>
    <r>
      <rPr>
        <b/>
        <sz val="9"/>
        <rFont val="Calibri"/>
        <family val="2"/>
        <scheme val="minor"/>
      </rPr>
      <t xml:space="preserve">NOVIEMBRE: </t>
    </r>
    <r>
      <rPr>
        <sz val="9"/>
        <rFont val="Calibri"/>
        <family val="2"/>
        <scheme val="minor"/>
      </rPr>
      <t>REPORTAMOS UN TOTAL DE 28 UNIDADES PREDIALES CEDIDAS Y REGISTRADAS EFECTIVAMENTE A LOS BENEFICIARIOS DEL PROGRAMA DE TITULACIÓN DE BIENES FISCALES URBANOS CORRESPONDIENTES A 12 RESOLUCIONES.</t>
    </r>
  </si>
  <si>
    <r>
      <rPr>
        <b/>
        <sz val="9"/>
        <rFont val="Calibri"/>
        <family val="2"/>
        <scheme val="minor"/>
      </rPr>
      <t xml:space="preserve">JULIO: </t>
    </r>
    <r>
      <rPr>
        <sz val="9"/>
        <rFont val="Calibri"/>
        <family val="2"/>
        <scheme val="minor"/>
      </rPr>
      <t xml:space="preserve">EN EL MES DE JULIO NO FUERON ASIGNADOS SUBSIDIOS QUE APORTEN AL INDICADOR SUBSIDIOS PARA MEJORAMIENTO DE VIVIENDA ASIGNADOS POR PL Y PP. </t>
    </r>
    <r>
      <rPr>
        <b/>
        <sz val="9"/>
        <rFont val="Calibri"/>
        <family val="2"/>
        <scheme val="minor"/>
      </rPr>
      <t xml:space="preserve">AGOSTO: </t>
    </r>
    <r>
      <rPr>
        <sz val="9"/>
        <rFont val="Calibri"/>
        <family val="2"/>
        <scheme val="minor"/>
      </rPr>
      <t xml:space="preserve">NO FUERON ASIGNADOS SUBSIDIOS QUE APORTEN AL INDICADOR SUBSIDIOS PARA MEJORAMIENTO DE VIVIENDA ASIGNADOS POR PL Y PP.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POR PL Y PP, YA QUE AÚN NO HAN DESTINADO RECURSOS PARA ASIGNAR SUBSIDIOS. </t>
    </r>
    <r>
      <rPr>
        <b/>
        <sz val="9"/>
        <rFont val="Calibri"/>
        <family val="2"/>
        <scheme val="minor"/>
      </rPr>
      <t xml:space="preserve">OCTUBRE: </t>
    </r>
    <r>
      <rPr>
        <sz val="9"/>
        <rFont val="Calibri"/>
        <family val="2"/>
        <scheme val="minor"/>
      </rPr>
      <t xml:space="preserve">NO SE REALIZÓ ASIGNACIÓN DE SUBSIDIOS, POR LO TANTO, NO HAY RESOLUCIONES PARA REPORTAR EL INDICADOR: NÚMERO DE SUBSIDIOS PARA MEJORAMIENTO DE VIVIENDA ASIGNADOS POR PL Y PP,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POR PL Y PP, YA QUE AÚN NO HAN DESTINADO RECURSOS PARA ASIGNAR SUBSIDIOS.</t>
    </r>
  </si>
  <si>
    <r>
      <t>SEGUIMIENTO CON CORTE A (NOVIEMBRE 30</t>
    </r>
    <r>
      <rPr>
        <b/>
        <sz val="24"/>
        <color theme="0" tint="-0.34998626667073579"/>
        <rFont val="Calibri"/>
        <family val="2"/>
        <scheme val="minor"/>
      </rPr>
      <t>)</t>
    </r>
  </si>
  <si>
    <r>
      <t xml:space="preserve">ENERO: </t>
    </r>
    <r>
      <rPr>
        <sz val="9"/>
        <rFont val="Calibri"/>
        <family val="2"/>
        <scheme val="minor"/>
      </rPr>
      <t xml:space="preserve">PARA EL MES DE ENERO NO SE ADELANTARON ACTIVIDADES, EL CRONOGRAMA INICIA EN FEBRERO. </t>
    </r>
    <r>
      <rPr>
        <b/>
        <sz val="9"/>
        <rFont val="Calibri"/>
        <family val="2"/>
        <scheme val="minor"/>
      </rPr>
      <t xml:space="preserve">FEBRERO: </t>
    </r>
    <r>
      <rPr>
        <sz val="9"/>
        <rFont val="Calibri"/>
        <family val="2"/>
        <scheme val="minor"/>
      </rPr>
      <t>SE REALIZARON 6 REUNIONES CON LAS MESAS DE LAS COMUNAS 3, 4, 5, 8, 10 Y 15 DONDE SE SIGUE CONSOLIDANDO EL PROCESO DE PLAN DE TRABAJO Y CRONOGRAMA EN CADA UNA DE LAS MESAS. SE REALIZA EL PRIMER ENCUENTRO CON LA MESA MUNICIPAL DE VIVIENDA Y HÁBITAT EL DÍA 22 DE FEBRERO, LA ASISTENCIA NO FUE LA ESPERADA SIN EMBARGO SE LOGRÓ RECOPILAR INFORMACIÓN FUNDAMENTAL PARA ESTABLECER UN PLAN DE TRABAJO. NO SE PUDO REALIZAR REUNIÓN CON LAS COMISIONES TÉCNICAS YA QUE SE ESTÁ A LA ESPERA DE LINEAMIENTOS PARA CONTINUAR ACTIVANDO EL PROCESO.</t>
    </r>
    <r>
      <rPr>
        <b/>
        <sz val="9"/>
        <rFont val="Calibri"/>
        <family val="2"/>
        <scheme val="minor"/>
      </rPr>
      <t xml:space="preserve"> MARZO: </t>
    </r>
    <r>
      <rPr>
        <sz val="9"/>
        <rFont val="Calibri"/>
        <family val="2"/>
        <scheme val="minor"/>
      </rPr>
      <t>SE REALIZARON TRES REUNIONES CON LA SECRETARIA TÉCNICA, EN LAS CUALES SE LLEVÓ A CABO EL SEGUIMIENTO A LAS INSTANCIAS DEL CONSEJO CONSULTIVO, SE IMPLEMENTARON ESTRATEGIAS PARA DINAMIZAR Y PONER EN FUNCIONAMIENTO EL MISMO, SE PLANEÓ EL ENCUENTRO CON EL CTCI Y EL ENCUENTRO CON LAS COMISIONES TÉCNICAS. SE INSTALA EL CTCI QUEDANDO COMO COMPROMISO LA CREACIÓN DEL PLAN DE TRABAJO PARA EL CCMPH, SE LLEVÓ A CABO LA REUNIÓN CON LAS DOS COMISIONES TÉCNICAS, SE LOGRA COORDINAR LA ACTUALIZACIÓN Y GENERACIÓN DE INFORMACIÓN PARA EL CCMPH. SE REALIZARON 6 REUNIONES DE MESAS CON LA COMUNA 1, 3, 4, 10, 12 Y 70, ADEMÁS DE UN RECORRIDO EN PALMITAS PARA CONOCER LA SITUACIÓN DE LA VEREDA LA ALDEA.</t>
    </r>
    <r>
      <rPr>
        <b/>
        <sz val="9"/>
        <rFont val="Calibri"/>
        <family val="2"/>
        <scheme val="minor"/>
      </rPr>
      <t xml:space="preserve"> ABRIL: </t>
    </r>
    <r>
      <rPr>
        <sz val="9"/>
        <rFont val="Calibri"/>
        <family val="2"/>
        <scheme val="minor"/>
      </rPr>
      <t>SE REALIZARON TRES REUNIONES CON LA SECRETARIA TÉCNICA, EN LAS CUALES SE REALIZÓ EL SEGUIMIENTO A LAS INSTANCIAS DEL CONSEJO CONSULTIVO, SE IMPLEMENTARON ESTRATEGIAS PARA DINAMIZAR Y PONER EN FUNCIONAMIENTO EL MISMO, SE PLANEÓ EL ENCUENTRO CON EL CTCI Y EL ENCUENTRO CON LAS COMISIONES TÉCNICAS Y SE PLANEA LA INSTALACIÓN DEL CONSEJO CONSULTIVO MUNICIPAL DE POLÍTICA HABITACIONAL Y SE ESTRUCTURA EL PLAN DE TRABAJO QUE SERÁ PRESENTADO ANTE ESTE. SE REALIZARON 10 REUNIONES CON LAS MCVH CON LAS COMUNAS 1, 3, 4, 8, 11, 12, 50, 90, ADEMÁS DE UN ACOMPAÑAMIENTO A UNA FERIA QUE PROGRAMARON DESDE LA MESA EN LA COMUNA 12.</t>
    </r>
    <r>
      <rPr>
        <b/>
        <sz val="9"/>
        <rFont val="Calibri"/>
        <family val="2"/>
        <scheme val="minor"/>
      </rPr>
      <t xml:space="preserve"> MAYO: </t>
    </r>
    <r>
      <rPr>
        <sz val="9"/>
        <rFont val="Calibri"/>
        <family val="2"/>
        <scheme val="minor"/>
      </rPr>
      <t xml:space="preserve">SE REALIZARON: 4 REUNIONES CON LAS MCVH CON LAS COMUNAS 1,6,13,90. 1 MESA MUNICIPAL DE VIVIENDA Y HÁBITAT – MMVH. 2 SECRETARÍAS TÉCNICAS. *SE LOGRÓ LA INSTALACIÓN DEL CONSEJO CONSULTIVO MUNICIPAL DE POLÍTICA HABITACIONAL – CCMPH- EL 17 DE MAYO EN PLAZA MAYOR. </t>
    </r>
    <r>
      <rPr>
        <b/>
        <sz val="9"/>
        <rFont val="Calibri"/>
        <family val="2"/>
        <scheme val="minor"/>
      </rPr>
      <t>JUNIO:</t>
    </r>
    <r>
      <rPr>
        <sz val="9"/>
        <rFont val="Calibri"/>
        <family val="2"/>
        <scheme val="minor"/>
      </rPr>
      <t xml:space="preserve">SE REALIZARON LAS SIGUIENTES ACTIVIDADES CON LAS DIFERENTES INSTANCIAS DEL CCMPH: 16 REUNIONES CON LAS MCCVH EN LA 1, 2, 3,7, 8, 11, 12, 15,16, 50, 70,90. UNA REUNIÓN DE LA MMVH. REUNION CON LA JAL- MCVH DE LA C16. PRESENTACIÓN DEL PEHMED EN RADIO JAC SANTA MÓNICA C12. SE TRABAJO EN MIB EN CARPINELO DESDE LA MCVHC1. COMITÉ COORDINADOR AMPLIADO EN LA C8 CON PARTICIPACIÓN DE UNIVERSIDADES EXTRANJERAS. REUNIÓN SEMANAL DE LA SECRETARIA TÉCNICA. </t>
    </r>
    <r>
      <rPr>
        <b/>
        <sz val="9"/>
        <rFont val="Calibri"/>
        <family val="2"/>
        <scheme val="minor"/>
      </rPr>
      <t xml:space="preserve">JULIO: </t>
    </r>
    <r>
      <rPr>
        <sz val="9"/>
        <rFont val="Calibri"/>
        <family val="2"/>
        <scheme val="minor"/>
      </rPr>
      <t xml:space="preserve">SE REALIZARON LAS SIGUIENTES ACTIVIDADES CON LAS DIFERENTES INSTANCIAS DEL CCMPH: 11 REUNIONES CON LAS MCCVH EN LA 1,3,5,8,9,12,15,80,90. UNA REUNION CON LA COORDINACION DE LA MMVH Y UNA REUNIÓN DE LA MMVH. REUNION DE LA COMISIÓN TÉCNICA DE DESARROLLO INSTITUCIONAL Y MODELO DE GESTIÓN HABITACIONAL Y UNA DE LA COMISIÓN TÉCNICA DE COBERTURA Y CALIDAD HABITACIONAL. SE TRABAJO EN MIB EN CARPINELO DESDE LA MCVHC1 CON LOS TECNICOS DEL ISVIMED EN RECORRIDO CON LOS LIDERES Y LIDERESAS EN TERRITORIO. REUNIÓN DE LA SECRETARIA TÉCNICA. </t>
    </r>
    <r>
      <rPr>
        <b/>
        <sz val="9"/>
        <rFont val="Calibri"/>
        <family val="2"/>
        <scheme val="minor"/>
      </rPr>
      <t xml:space="preserve">AGOSTO: </t>
    </r>
    <r>
      <rPr>
        <sz val="9"/>
        <rFont val="Calibri"/>
        <family val="2"/>
        <scheme val="minor"/>
      </rPr>
      <t xml:space="preserve">SE REALIZARON 10 REUNIONES CON LAS MESAS DE VIVIENDA Y HÁBITAT DE LAS COMUNAS 1,2,3,8,12,13,16,90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t>
    </r>
    <r>
      <rPr>
        <b/>
        <sz val="9"/>
        <rFont val="Calibri"/>
        <family val="2"/>
        <scheme val="minor"/>
      </rPr>
      <t xml:space="preserve">SEPTIEMBRE: </t>
    </r>
    <r>
      <rPr>
        <sz val="9"/>
        <rFont val="Calibri"/>
        <family val="2"/>
        <scheme val="minor"/>
      </rPr>
      <t xml:space="preserve">SE REALIZARON REUNIONES CON LAS MESAS DE VIVIENDA Y HÁBITAT DE LAS COMUNAS 8 Y 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DONDE SE TRABAJA LO METODOLOGICO Y LOGISTICO DEL CCMPH. SE TRABAJA EN LA ORGANIZACION DE LA MATRIZ DE PROBLEMATICAS DEFINIDAS EN LAS COMUNIDADES. SE TRABAJO EN MIB EN CARPINELO DESDE LA MCVHC1 CON LOS TECNICOS DEL ISVIMED EN RECORRIDO CON LOS LIDERES Y LIDERESAS EN TERRITORIO. </t>
    </r>
    <r>
      <rPr>
        <b/>
        <sz val="9"/>
        <rFont val="Calibri"/>
        <family val="2"/>
        <scheme val="minor"/>
      </rPr>
      <t xml:space="preserve">OCTUBRE: </t>
    </r>
    <r>
      <rPr>
        <sz val="9"/>
        <rFont val="Calibri"/>
        <family val="2"/>
        <scheme val="minor"/>
      </rPr>
      <t xml:space="preserve">SE REALIZARON DOS REUNIONES CON LA MESA MUNICIPAL DE VIVIENDA, DOS REUNIONES DE LAS COMISIONES TÉCNICAS, UNA REUNIÓN DEL CCDPH, Y UNA REUNIÓN CON LA COORDINADORA DE LA MDVH. SE REALIZA UNA REUNIÓN DEL MIB DE CARPINELO CON LIDERES/AS DE LA MCVH1 Y DEL BARRIO COMO TAL. </t>
    </r>
    <r>
      <rPr>
        <b/>
        <sz val="9"/>
        <rFont val="Calibri"/>
        <family val="2"/>
        <scheme val="minor"/>
      </rPr>
      <t xml:space="preserve">NOVIEMBRE: </t>
    </r>
    <r>
      <rPr>
        <sz val="9"/>
        <rFont val="Calibri"/>
        <family val="2"/>
        <scheme val="minor"/>
      </rPr>
      <t>SE REALIZARON 13 REUNIONES CON LAS MCCVH O SUS LIDERES/AS EN LAS COMUNAS 1, 2, 3, 4, 5, 7, 9, 10, 12, 15, 16, 70 Y 90 EN TEMAS COMO EL FORTALECIMIENTO DE LAS MESAS Y ELECCIONES DE CARGOS, PARA ELLO SE APOYA EN LA CONVOCATORIA, CUANDO SE JAYA DECIDIDO CON LIDERES/AS, A DIFERENTES ACTORES PARA LA PARTICIPACION. SE ACOMPAÑA A LIDERES DE COMUNA 16 EN DOS JORNADAS DE INVITACIÓN A LIDERES/AS DE ORGANIZACIONES DE LA COMUNA ASAMBLEA DE ELECCIONES DE CARGOS. SE REALIZA UNA REUNION CON LIDERES/AS DEL TEMA DE VIVIENDA EN LA COMUNA 16 SOLICITADA PARA CONVERSAR DE LA MCVHDE LA BELEN. ADEMÁS, SE VIENE REALIZANDO REUNIÓN DE LA SECRETARÍA TÉCNICA DONDE SE TRABAJA LO METODOLOGICO Y LOGISTICO DEL CCMPH</t>
    </r>
  </si>
  <si>
    <r>
      <rPr>
        <b/>
        <sz val="9"/>
        <rFont val="Calibri"/>
        <family val="2"/>
        <scheme val="minor"/>
      </rPr>
      <t>ENERO:</t>
    </r>
    <r>
      <rPr>
        <sz val="9"/>
        <rFont val="Calibri"/>
        <family val="2"/>
        <scheme val="minor"/>
      </rPr>
      <t xml:space="preserve">  EN LA SEGUNDA SEMANA SE RECIBE EL INFORME FINAL DEL CONTRATO 504 DE 2021 DESDE EL OPERADOR EN FISICO Y DE MANERA VIRTUAL EN EL SIGUIENTE ENLACE HTTPS://DRIVE.GOOGLE.COM/DRIVE/FOLDERS/1GLC0HSLGLJ3QZRR9CZBFWKI0_F4N5VMD, EL CUAL FUE REVISADO, SE REALIZA UNA REUNIÓN PARA REALIZARLES ALGUNAS DEVOLUCIONES Y AJUSTES AL MISMO. ADEMAS DE SOLICITO VIRTUALMENTE EL APOYO DE DOS ABOGADOS DEL ISVIMED PARA EL AJUSTE DE LA RESOLUCION DEL COMITE INTERNO DE INQUILINATOS DE ISVIMED. </t>
    </r>
    <r>
      <rPr>
        <b/>
        <sz val="9"/>
        <rFont val="Calibri"/>
        <family val="2"/>
        <scheme val="minor"/>
      </rPr>
      <t>FEBRERO:</t>
    </r>
    <r>
      <rPr>
        <sz val="9"/>
        <rFont val="Calibri"/>
        <family val="2"/>
        <scheme val="minor"/>
      </rPr>
      <t xml:space="preserve"> SE CONSOLIDA INFORMACION DE SEGUIMIENTO AL PLAN DE LA POLÍTICA. SE PARTICIPA Y/O REALIZAN 9 REUNIONES: MESA 1-22 DE TRABAJO – CON LA SISFDH ACUERDOS PARA LIDERAR POLÍTICA – 2 REUNIONES UPB RESPUESTA E1044 – SE PRESENTA EL DIAGNOSTICO A LA MESA ESTRATÉGICA DEL CENTRO - REVISIÓN DE FUNCIONAMIENTO DEL MODULO DE INQUILINATOS – REVISIÓN DE MODIFICACION RESOLUCION 1481/ 2019 - MESA INSTITUCIONAL DE COMUNA 10 - INQUILINATOS COMPONENTE TÉCNICO. SE REALIZAN DOS ASESORIAS TÉCNICAS A DUEÑOS. SE ACOMPAÑA EL OPERATIVO DE INQUILINATOS LIDERADO POR SEGURIDAD Y CONVIVENCIA. SE INICIA CON LA EJECUCIÓN DEL CONTRATO 231/2022 CON PARTENON EN EL CUAL SE HAN DESARROLLADO 25 DIAGNÓSTICOS TÉCNICOS Y 75 CARACTERIZACIONES DE FAMILIAS HABITANTES DE INQUILINATOS. </t>
    </r>
    <r>
      <rPr>
        <b/>
        <sz val="9"/>
        <rFont val="Calibri"/>
        <family val="2"/>
        <scheme val="minor"/>
      </rPr>
      <t>MARZO:</t>
    </r>
    <r>
      <rPr>
        <sz val="9"/>
        <rFont val="Calibri"/>
        <family val="2"/>
        <scheme val="minor"/>
      </rPr>
      <t xml:space="preserve"> SE PARTICIPA Y/O REALIZAN 8 REUNIONES: 1 REUNION DE COMISIÓN DOS GARANTÍA DE DERECHOS, 3 REUNIONES COMISIÓN 1 CONTROL Y SEGUIMIENTO A INQUILINATOS, 1 REUNION CON PARTENON PARA SEGUIMIENTO A CONTRATO 231/2022, 1 REUNION CON EL DAP DE SEGUIMIENTO A LA POLÍTICA PUBLICA DE INQUILINATOS, 1 REUNION CON PARTICIPACION CIUDADANA TEMA ENCUADRE POLÍTICA PUBLICA DE INQUILINATOS Y UNA REUNION EN SERVICIOS Y SUMINISTROS POR PROBLEMÁTICA EN SAN LORENZO EN VIVIENDA COMPARTIDA Y EN EL CAJÓN. CONTINUA LA EJECUCIÓN DEL CONTRATO 231/2022 EN MARZO HICIERON 101 DIAGNÓSTICOS TÉCNICOS Y CARACTERIZACIONES DE 176 FAMILIAS HABITANTES DE INQUILINATOS. SE VISITA PROCESO ASESORÍA LICENCIAMIENTO GLORIA BEATRIZ PÉREZ CRA 48 #63A-122 PRADO CENTRO. </t>
    </r>
    <r>
      <rPr>
        <b/>
        <sz val="9"/>
        <rFont val="Calibri"/>
        <family val="2"/>
        <scheme val="minor"/>
      </rPr>
      <t>ABRIL:</t>
    </r>
    <r>
      <rPr>
        <sz val="9"/>
        <rFont val="Calibri"/>
        <family val="2"/>
        <scheme val="minor"/>
      </rPr>
      <t xml:space="preserve"> SE PARTICIPA Y/O REALIZAN 10 REUNIONES: 1 CON LA MESA DE TRABAJO PARA LOS INQUILINATOS-1 CON SISFDH Y AFD-1 CON PARTENON DE SEGUIMIENTO AL CONTRATO 231/2022-2 CON SECRECRETARIA DE SALUD, MEDELLIN ME CUIDA-1 DEL CONSEJO LOCAL DE GOBIERNO COMUNA 10-1 CON SEC. DE CULTURA CIUDADANA-2 PREPARATORIAS A LOS RECORRIDOS-1 CON SECRETARIA DE LAS MUJERES. SE CONTINUA LA EJECUCIÓN DEL CONTRATO 231/2022 EN ABRIL HICIERON 96 DIAGNÓSTICOS TÉCNICOS Y CARACTERIZACIONES DE 231 FAMILIAS HABITANTES DE INQUILINATOS. </t>
    </r>
    <r>
      <rPr>
        <b/>
        <sz val="9"/>
        <rFont val="Calibri"/>
        <family val="2"/>
        <scheme val="minor"/>
      </rPr>
      <t>MAYO:</t>
    </r>
    <r>
      <rPr>
        <sz val="9"/>
        <rFont val="Calibri"/>
        <family val="2"/>
        <scheme val="minor"/>
      </rPr>
      <t xml:space="preserve"> SE HAN REALIZADO SEIS RECORRIDOS DE INQUILINATOS, DESDE LA COMISIÓN 2 GARANTÍA DE DERECHOS DE LA MESA DE TRABAJO PARA LOS INQUILINATOS, EN LA COMUNA 10 EN LOS BARRIOS PRADO, BOMBONA, JESÚS NAZARENO, COLON, VILLA NUEVA. SE REALIZÓ ADEMÁS LA REUNIÓN CON LA COMISIÓN 2 EN LA BIBLIOTECA EPM. </t>
    </r>
    <r>
      <rPr>
        <b/>
        <sz val="9"/>
        <rFont val="Calibri"/>
        <family val="2"/>
        <scheme val="minor"/>
      </rPr>
      <t xml:space="preserve">JUNIO: </t>
    </r>
    <r>
      <rPr>
        <sz val="9"/>
        <rFont val="Calibri"/>
        <family val="2"/>
        <scheme val="minor"/>
      </rPr>
      <t xml:space="preserve">SE PARTICIPA Y/O REALIZAN 3 REUNIONES: LA TERCERA MESA DE TRABAJO PARA LOS INQUILINATOS DEL AÑO 2022-CON PARTENON DE REVISIÓN DE FORMATOS TÉCNICOS- CON DAP Y OMS PARA SISBENIZACION DE MIGRANTES DE INQUILINATOS. SE REALIZAN 4 RECORRIDOS VISITANDO 18 INQUILINATOS EN VILLANUEVA, COLON Y PRADO CENTRO, SE LLEVO LA OFERTA A APROXIMADAMENTE 100 PERSONAS HABITANTES DE INQUILINATOS DESDE EL DAGRD, MUJERES, EDUCACION Y MOVILIDAD. LA EJECUCIÓN DEL CONTRATO 231/2022 EN JUNION SE HACEN 111 DIAGNÓSTICOS TÉCNICOS EN INQUILINATOS DE LA COMUNA 4 DONDE SE CARACTERIZARON 180 HOGARES, DE ESTOS 30 DE ADMINISTRADORES/AS, INTEGRADOS POR 343 PERSONAS, SE HACEN DOS VISTAS DE PLANES DE MEJORA A INQUILINATOS. OTRAS GESTIONES: REENVIO DE OFICIO DE RESPUESTA DE LA SECRETARIA DE LA SALUD FRENTE AL CONTROL DE SANITARIO EN LOS INQUILINATOS, RESPUESTA A PETICION DE PARTENON, RESPUESTA A OFICIO DE CITACION DE CONTROL POLITICO E4169 Y RESPUESTA S5482. </t>
    </r>
    <r>
      <rPr>
        <b/>
        <sz val="9"/>
        <rFont val="Calibri"/>
        <family val="2"/>
        <scheme val="minor"/>
      </rPr>
      <t>JULIO:</t>
    </r>
    <r>
      <rPr>
        <sz val="9"/>
        <rFont val="Calibri"/>
        <family val="2"/>
        <scheme val="minor"/>
      </rPr>
      <t xml:space="preserve"> SE PARTICIPA Y/O REALIZAN 5 REUNIONES: 2 CON PARTENON DE SEGUIMIENTO AL CONTRATO 231 Y DEL TEMA FISICO ESPACIAL DE INQUILINATOS- 1 DE LA COMISIÓN DOS DE INQUILINATOS – 1 CON EL INDER – 1 PREVIA DE CONTROL POLITICO. SE REALIZAN 4 RECORRIDOS VISITANDO 10 INQUILINATOS EN COLON, PRADO Y SAN BENITO, SE LLEVO LA OFERTA A APROXIMADAMENTE 120 PERSONAS HABITANTES DE INQUILINATOS DESDE EL DAGRD, EDUCACION Y MOVILIDAD. LA EJECUCIÓN DEL CONTRATO 231/2022 EN JULION SE HACEN 36 DIAGNÓSTICOS TÉCNICOS EN INQUILINATOS DE LA COMUNA 4. SE PARTICIPO EN LA SESION ORDINARIA DE CONTROL POLITICA DE SITUACION ACTUAL DEL CENTRO DE LA CIUDAD DONDE SE NOS HABIA VINCULADO CON EL TEMA DE INQUILINATOS.   </t>
    </r>
    <r>
      <rPr>
        <b/>
        <sz val="9"/>
        <rFont val="Calibri"/>
        <family val="2"/>
        <scheme val="minor"/>
      </rPr>
      <t xml:space="preserve">AGOSTO: </t>
    </r>
    <r>
      <rPr>
        <sz val="9"/>
        <rFont val="Calibri"/>
        <family val="2"/>
        <scheme val="minor"/>
      </rPr>
      <t xml:space="preserve">SE REALIZÓ LA MESA DE TRABAJO DE LOS INQUILINATOS EL DÍA 23 DE AGOSTO DE 2022, SE REALIZÓ EL SIGUIENTE ORDEN DEL DÍA 1. SALUDO Y PRESENTACIÓN DE ASISTENTES 2. COMPROMISOS REUNIÓN ANTERIOR. 3. ELECCIÓN DE LA PERSONA QUE REPRESENTE EN EL CCMPH LA MTIM (METIM). 4. REGLAMENTO MTIM – INVITADOS PERMANENTES. 5. CONTINUACIÓN CON LA REFLEXIÓN DEL APORTE DE LAS DEPENDENCIAS EN LOS INQUILINATOS. 6. INFORME DE AVANCES PARTENON 7. VARIOS EL ACTA ESTÁ EN VALIDACIÓN INTERNA Y NO SE HA COMPARTIDO A LOS INTEGRANTES DE LA MESA DE OTRA PARTE EL OPERADOR DE INQUILINATOS EFECTUÓ EN EL INDICADOR HOGARES CARACTERIZADOS INQUILINATOS MES DE AGOSTO DE 2022 LA CIFRA DE 43. POR OTRA PARTE EN TANTO VISITAS TECNICAS IDENTIFICACIÓN DE INQUILINATOS MES DE AGOSTO VISITAS REALIZADAS 103. VISITAS EFECTIVAS PARA EL DIAGNÓSTICO 7= (6 COMUNA 10) (1 COMUNA 4). VISITAS NO VÁLIDAS PARA EL DIAGNÓSTICO 96 DURANTE ESTE PERIODO SE HA REALIZADO LA GESTIÓN DE LA FERIA DE INQUILINATOS EN ARTICULACIÓN CON LA SECRETARÍA DE CULTURA Y LA GERENCIA DEL CENTRO. LA ARTICULACIÓN BUSCA DESARROLLAR LA FERIA DE INQUILINATPOS CON CULTURA PARQUE EN EL DE BOLIVAR DE 10 AM A 3 PM Y OFERTA CULTURAL Y ARTISTICA DE 3PM A 5 PM. </t>
    </r>
    <r>
      <rPr>
        <b/>
        <sz val="9"/>
        <rFont val="Calibri"/>
        <family val="2"/>
        <scheme val="minor"/>
      </rPr>
      <t xml:space="preserve">SEPTIEMBRE: </t>
    </r>
    <r>
      <rPr>
        <sz val="9"/>
        <rFont val="Calibri"/>
        <family val="2"/>
        <scheme val="minor"/>
      </rPr>
      <t xml:space="preserve">11 REUNIONES CON COMISION DE INQUILINATOS – CON INDER – CON LA SECRETARIA DE PARTICIPACION CIUDADANA – CON UNIDAD DE NINEZ Y OTRAS ENTIDADES (PROBLEMATICAS NNA EN INQUILINATOS – SOCIALIZAR Y COMPLEMENTAR LOS INDICADORES DE GOBERNANZA MIGRATORIA - 2 REUNIONES CON PARTENON (PLAN DE MEJORA Y PONDERACION INQUILINATOS). - 2 PARA LOGISTICA FERIA DE SERVICIOS DE INQUILINATOS. -COMITE PRIMARIO LINEA PLANEACION SOCIAL Y EQUIPO DIRECTIVO DE ISVIMED. SE REALIZAN 2 RECORRIDOS VISITANDO 5 INQUILINATOS EN COLON Y VILLA NUEVA. - SE ENVIA EL ACTA A LAS PERSONAS PARTICIPES DE LA MESA DE TRABAJO PARA LOS INQUILINATOS. SE REALIZA CULTURA PARQUE BOLIVAR: AMOR Y CONVIVENCIA, LIDERADA POR LA SECRETARIA DE CULTURA, GERENCIA DEL CENTRO E ISVIMED DONDE SE LOGRARON EXCELENTES RESULTADOS Y LAS PERSONAS DE INQUILINATOS FUERON ATENDIDAS, SE RESALTA EL APOYO DE LAS ENTIDADES PARA COMPLEMENTAR LA CONVOCATORIA A LA POBLACION DE INQUILINATOS Y SUS DIFERENTES CANALES. VISITA INQUILINATO MARYORI MEJIA RUIZ. LA EJECUCION DEL CONTRATO 231/2022 EN AGOSTO SE HACEN 7 DIAGNOSTICOS TÉCNICOS Y CARACTERIZADAS 43 FAMILIAS. SE APOYO AL MIS EN LA RUTA POR LA VIVIENDA EN LAS DIFERENTES JORNADAS. </t>
    </r>
    <r>
      <rPr>
        <b/>
        <sz val="9"/>
        <rFont val="Calibri"/>
        <family val="2"/>
        <scheme val="minor"/>
      </rPr>
      <t xml:space="preserve">OCTUBRE: </t>
    </r>
    <r>
      <rPr>
        <sz val="9"/>
        <rFont val="Calibri"/>
        <family val="2"/>
        <scheme val="minor"/>
      </rPr>
      <t xml:space="preserve">SE REALIZAN 9 REUNIONES: UNA DE LA MESA DE TRABAJO PARA LOS INQUILINATOS-PARA LA LOGISTICA FERIA DE LA FERIA SERVICIOS DE INQUILINATOS-CON LA CORPORACIÓN PRIMAVERA-CON LA SECRETARÍA DE LAS MUJERES Y LA CORPORACIÓN EDUCATIVA COMBOS-CON LA SUBSECRETARIA DE DERECHOS HUMANOS- CON EL ICBF-SE PARTICIPA EN LA MESA MULTISECTORIAL- DOS REUNIONES DE PREPARACIÓN DE LOS RECORRIDOS. SE REALIZARON DOS RECORRIDOS PREPARATORIOS Y LOS DOS RECORRIDOS PROPIAMENTE DE ACERCAMIENTO DE LA OFERTA INSTITUCIONAL DONDE SE VITARON DOS INQUILINATOS DE LA COMUNA 10 Y 4 4N LA COMUNA 4 ATENDIENDO 39 PERSONAS CON LA SECRETARIA DE LAS MUJERES, DE EDUCACIÓN, DAGRD, UNIDAD DE NIÑEZ. SE DILIGENCIAN FORMATOS DE MEDELLIN ME CUIDA PARA SEGUIMIENTO A LOS INDICADORES. </t>
    </r>
    <r>
      <rPr>
        <b/>
        <sz val="9"/>
        <rFont val="Calibri"/>
        <family val="2"/>
        <scheme val="minor"/>
      </rPr>
      <t xml:space="preserve">NOVIEMBRE: </t>
    </r>
    <r>
      <rPr>
        <sz val="9"/>
        <rFont val="Calibri"/>
        <family val="2"/>
        <scheme val="minor"/>
      </rPr>
      <t>SE REALIZAN Y/O PARTICIPA EN 8 REUNIONES DONDE SE ABORA EL TEMA DE INQUILINATOS: 2 PREPARATORIAS DE LA FERIA DE LA FERIA SERVICIOS DE INQUILINATOS- 1 PARA LA SOCIALIZACIÓN DE LA SISTEMATIZACIÓN DE EXPERIENCIAS DEL PROYECTO CASA COMÚN: PROTECTORA Y DEFENSORA DE MIS DERECHOS DE LA CORPORACIÓN EDUCATIVA COMBOS - 2 PARA ORGANIZAR ENTREGA DE RELAGOS A NNA DE INQUILINATOS – 3 INTERNAS EN EL ISVIMED CON LA JURIDICA, MATRIZ DE RIESGO Y EQUIPO TECNICO PARA TRABAJAR PONDERACION. SE REALIZA FERIA PARA POBLACION DE INQUILINATOS COMUNA 4 EN EL CISAMF CON DIFERENTES OFERTAS PARA LA COMUNIDAD, SE HACE UNA CONVOCATORIA POR WHATSAPP, EN RECORRIDO PREVIO Y PEGA DE INVITACION Y EN MEGAFONEO EL MISMO DIA. SE ASESORA AL SEÑOR VICTOR ROJAS EN EL PROCESO DE LICENCIAMIENTO. SE REALIZAN 6 RECORRIDOS EN LOS INQUILINATOS UN CON SECRETARIA DE EDUCACION EN BOSTON Y OTRO PREVIO A ESTE ACOMPAÑAMIENTO, DOS EN PRADO CENTRO EN UNO SE ENTREGAN REGALOS A NNA Y DOS EN COMUNA CUATRO, ALGUNOS ACOMPAÑADOS POR UNIDAD DE NIÑEZ. SE RECIBE EL DOCUMENTO DE INFORME FINAL DEL OPERADOR DE INQUILINATOS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</si>
</sst>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 ;[Red]\(#,##0,,\);\-\ "/>
    <numFmt numFmtId="183" formatCode="0.0%"/>
  </numFmts>
  <fonts count="74"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9"/>
      <color indexed="81"/>
      <name val="Tahoma"/>
      <family val="2"/>
    </font>
    <font>
      <b/>
      <sz val="9"/>
      <color indexed="81"/>
      <name val="Tahoma"/>
      <family val="2"/>
    </font>
    <font>
      <sz val="12"/>
      <name val="Calibri"/>
      <family val="2"/>
    </font>
    <font>
      <sz val="10"/>
      <name val="Calibri"/>
      <family val="2"/>
    </font>
    <font>
      <sz val="9"/>
      <name val="Calibri"/>
      <family val="2"/>
    </font>
    <font>
      <sz val="14"/>
      <name val="Calibri"/>
      <family val="2"/>
      <scheme val="minor"/>
    </font>
    <font>
      <sz val="8"/>
      <name val="Calibri"/>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39">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cellStyleXfs>
  <cellXfs count="379">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0" fontId="5" fillId="3" borderId="0" xfId="0" applyFont="1" applyFill="1" applyAlignment="1">
      <alignment horizontal="center"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0" fontId="5" fillId="3" borderId="0" xfId="0" applyFont="1"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38" xfId="0" applyNumberFormat="1" applyFont="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70"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70" fillId="21" borderId="37" xfId="0" applyFont="1" applyFill="1" applyBorder="1" applyAlignment="1">
      <alignment horizontal="left" vertical="center" wrapText="1"/>
    </xf>
    <xf numFmtId="0" fontId="70" fillId="48" borderId="37" xfId="0" applyFont="1" applyFill="1" applyBorder="1" applyAlignment="1">
      <alignment horizontal="center" vertical="center" wrapText="1"/>
    </xf>
    <xf numFmtId="9" fontId="57" fillId="50" borderId="37" xfId="1"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3" fillId="0" borderId="36" xfId="0" applyFont="1" applyBorder="1" applyAlignment="1">
      <alignment horizontal="center" vertical="center" wrapText="1"/>
    </xf>
    <xf numFmtId="0" fontId="71" fillId="3" borderId="37" xfId="0" applyFont="1" applyFill="1" applyBorder="1" applyAlignment="1">
      <alignment horizontal="justify" vertical="center" wrapText="1"/>
    </xf>
    <xf numFmtId="1" fontId="70"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70" fillId="21" borderId="1" xfId="0" applyFont="1" applyFill="1" applyBorder="1" applyAlignment="1">
      <alignment horizontal="left" vertical="center" wrapText="1"/>
    </xf>
    <xf numFmtId="0" fontId="70" fillId="48" borderId="1" xfId="0" applyFont="1" applyFill="1" applyBorder="1" applyAlignment="1">
      <alignment horizontal="center" vertical="center" wrapText="1"/>
    </xf>
    <xf numFmtId="3" fontId="57" fillId="50" borderId="1" xfId="1" applyNumberFormat="1"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3" fillId="0" borderId="28" xfId="0" applyFont="1" applyBorder="1" applyAlignment="1">
      <alignment horizontal="center" vertical="center" wrapText="1"/>
    </xf>
    <xf numFmtId="0" fontId="71" fillId="3" borderId="1" xfId="0" applyFont="1" applyFill="1" applyBorder="1" applyAlignment="1">
      <alignment horizontal="justify" vertical="center" wrapText="1"/>
    </xf>
    <xf numFmtId="1" fontId="70"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70" fillId="21" borderId="44" xfId="0" applyFont="1" applyFill="1" applyBorder="1" applyAlignment="1">
      <alignment horizontal="left" vertical="center" wrapText="1"/>
    </xf>
    <xf numFmtId="0" fontId="70" fillId="48" borderId="44" xfId="0" applyFont="1" applyFill="1" applyBorder="1" applyAlignment="1">
      <alignment horizontal="center" vertical="center" wrapText="1"/>
    </xf>
    <xf numFmtId="9" fontId="57" fillId="50" borderId="44" xfId="1"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0" fontId="73" fillId="3" borderId="44" xfId="0" applyFont="1" applyFill="1" applyBorder="1" applyAlignment="1">
      <alignment horizontal="center" vertical="center" wrapText="1"/>
    </xf>
    <xf numFmtId="0" fontId="71" fillId="3" borderId="44" xfId="0" applyFont="1" applyFill="1" applyBorder="1" applyAlignment="1">
      <alignment horizontal="justify" vertical="center" wrapText="1"/>
    </xf>
    <xf numFmtId="3" fontId="57" fillId="50" borderId="37" xfId="1" applyNumberFormat="1"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3" fillId="3" borderId="37" xfId="0" applyFont="1" applyFill="1" applyBorder="1" applyAlignment="1">
      <alignment horizontal="center" vertical="center" wrapText="1"/>
    </xf>
    <xf numFmtId="1" fontId="57" fillId="50" borderId="1" xfId="1" applyNumberFormat="1"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3"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3" fillId="3" borderId="1" xfId="0" applyFont="1" applyFill="1" applyBorder="1" applyAlignment="1">
      <alignment horizontal="center" vertical="center" wrapText="1"/>
    </xf>
    <xf numFmtId="1" fontId="57" fillId="50" borderId="44" xfId="1" applyNumberFormat="1"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50" borderId="37"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3" fillId="0" borderId="37" xfId="0" applyFont="1" applyBorder="1" applyAlignment="1">
      <alignment horizontal="center" vertical="center" wrapText="1"/>
    </xf>
    <xf numFmtId="1" fontId="72" fillId="0" borderId="1" xfId="1" applyNumberFormat="1" applyFont="1" applyFill="1" applyBorder="1" applyAlignment="1" applyProtection="1">
      <alignment horizontal="center" vertical="center" wrapText="1"/>
    </xf>
    <xf numFmtId="0" fontId="73" fillId="0" borderId="1" xfId="0" applyFont="1" applyBorder="1" applyAlignment="1">
      <alignment horizontal="center" vertical="center" wrapText="1"/>
    </xf>
    <xf numFmtId="1" fontId="72" fillId="0" borderId="44" xfId="1" applyNumberFormat="1" applyFont="1" applyFill="1" applyBorder="1" applyAlignment="1" applyProtection="1">
      <alignment horizontal="center" vertical="center" wrapText="1"/>
    </xf>
    <xf numFmtId="0" fontId="73" fillId="0" borderId="44" xfId="0" applyFont="1" applyBorder="1" applyAlignment="1">
      <alignment horizontal="center" vertical="center" wrapText="1"/>
    </xf>
    <xf numFmtId="183" fontId="57" fillId="0" borderId="37" xfId="1" applyNumberFormat="1" applyFont="1" applyFill="1" applyBorder="1" applyAlignment="1">
      <alignment horizontal="center" vertical="center" wrapText="1"/>
    </xf>
    <xf numFmtId="183"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9"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70"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70" fillId="21" borderId="36" xfId="0" applyFont="1" applyFill="1" applyBorder="1" applyAlignment="1">
      <alignment horizontal="left" vertical="center" wrapText="1"/>
    </xf>
    <xf numFmtId="0" fontId="70"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71" fillId="3" borderId="36" xfId="0" applyFont="1" applyFill="1" applyBorder="1" applyAlignment="1">
      <alignment horizontal="justify" vertical="center" wrapText="1"/>
    </xf>
    <xf numFmtId="0" fontId="59" fillId="0" borderId="39" xfId="0" applyFont="1" applyBorder="1" applyAlignment="1">
      <alignment horizontal="justify" vertical="top" wrapText="1"/>
    </xf>
    <xf numFmtId="49" fontId="0" fillId="3" borderId="2" xfId="0" applyNumberFormat="1" applyFont="1" applyFill="1" applyBorder="1" applyAlignment="1">
      <alignment horizontal="center"/>
    </xf>
    <xf numFmtId="0" fontId="0" fillId="3" borderId="2" xfId="0" applyFont="1" applyFill="1" applyBorder="1"/>
    <xf numFmtId="0" fontId="11" fillId="3" borderId="2" xfId="0" applyFont="1" applyFill="1" applyBorder="1"/>
    <xf numFmtId="0" fontId="0" fillId="0" borderId="2" xfId="0" applyBorder="1"/>
    <xf numFmtId="0" fontId="11" fillId="3" borderId="2" xfId="0" applyFont="1" applyFill="1" applyBorder="1" applyAlignment="1">
      <alignment horizontal="left"/>
    </xf>
    <xf numFmtId="0" fontId="11" fillId="3" borderId="2" xfId="0" applyFont="1" applyFill="1" applyBorder="1" applyAlignment="1">
      <alignment horizontal="center"/>
    </xf>
    <xf numFmtId="0" fontId="0" fillId="3" borderId="2" xfId="0" applyFill="1" applyBorder="1"/>
    <xf numFmtId="0" fontId="58" fillId="3" borderId="2" xfId="0" applyFont="1" applyFill="1" applyBorder="1"/>
    <xf numFmtId="0" fontId="0" fillId="3" borderId="2" xfId="0" applyFill="1" applyBorder="1" applyAlignment="1">
      <alignment horizontal="center"/>
    </xf>
    <xf numFmtId="9" fontId="58" fillId="3" borderId="2" xfId="0" applyNumberFormat="1" applyFont="1" applyFill="1" applyBorder="1" applyAlignment="1">
      <alignment horizontal="center" vertical="center"/>
    </xf>
    <xf numFmtId="9" fontId="0" fillId="3" borderId="2" xfId="0" applyNumberFormat="1" applyFill="1" applyBorder="1" applyAlignment="1">
      <alignment horizontal="center" vertical="center"/>
    </xf>
    <xf numFmtId="170" fontId="0" fillId="3" borderId="2" xfId="0" applyNumberFormat="1" applyFill="1" applyBorder="1" applyAlignment="1"/>
    <xf numFmtId="0" fontId="1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0" fillId="3" borderId="2" xfId="0" applyFill="1" applyBorder="1" applyAlignment="1">
      <alignment horizontal="justify"/>
    </xf>
    <xf numFmtId="1" fontId="63" fillId="50" borderId="50" xfId="1" applyNumberFormat="1" applyFont="1" applyFill="1" applyBorder="1" applyAlignment="1">
      <alignment horizontal="center" vertical="center" wrapText="1"/>
    </xf>
    <xf numFmtId="0" fontId="69" fillId="21" borderId="44" xfId="0" applyFont="1" applyFill="1" applyBorder="1" applyAlignment="1">
      <alignment horizontal="left" vertical="center" wrapText="1"/>
    </xf>
    <xf numFmtId="0" fontId="57" fillId="50" borderId="44" xfId="0" applyFont="1" applyFill="1" applyBorder="1" applyAlignment="1">
      <alignment horizontal="center" vertical="center" wrapText="1"/>
    </xf>
    <xf numFmtId="0" fontId="57" fillId="0" borderId="44" xfId="0" applyFont="1" applyBorder="1" applyAlignment="1">
      <alignment horizontal="center" vertical="center" wrapText="1"/>
    </xf>
    <xf numFmtId="0" fontId="57" fillId="3" borderId="44" xfId="1" applyNumberFormat="1" applyFont="1" applyFill="1" applyBorder="1" applyAlignment="1">
      <alignment horizontal="center" vertical="center" wrapText="1"/>
    </xf>
    <xf numFmtId="9" fontId="57" fillId="6" borderId="44" xfId="1" applyNumberFormat="1" applyFont="1" applyFill="1" applyBorder="1" applyAlignment="1">
      <alignment horizontal="center" vertical="center" wrapText="1"/>
    </xf>
    <xf numFmtId="182" fontId="72" fillId="49" borderId="44" xfId="0" applyNumberFormat="1" applyFont="1" applyFill="1" applyBorder="1" applyAlignment="1">
      <alignment horizontal="center" vertical="center" wrapText="1"/>
    </xf>
    <xf numFmtId="10" fontId="57" fillId="45" borderId="44" xfId="1" applyNumberFormat="1" applyFont="1" applyFill="1" applyBorder="1" applyAlignment="1">
      <alignment horizontal="center" vertical="center" wrapText="1"/>
    </xf>
    <xf numFmtId="3" fontId="57" fillId="50" borderId="36" xfId="0"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82" fontId="57" fillId="49"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1" xfId="1" applyNumberFormat="1" applyFont="1" applyFill="1" applyBorder="1" applyAlignment="1">
      <alignment horizontal="center" vertical="center" wrapText="1"/>
    </xf>
    <xf numFmtId="0" fontId="69" fillId="21" borderId="37" xfId="0" applyFont="1" applyFill="1" applyBorder="1" applyAlignment="1">
      <alignment horizontal="left" vertical="center" wrapText="1"/>
    </xf>
    <xf numFmtId="0" fontId="57" fillId="50" borderId="37" xfId="0" applyFont="1" applyFill="1" applyBorder="1" applyAlignment="1">
      <alignment horizontal="center"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82" fontId="72" fillId="49" borderId="37" xfId="0"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70" fontId="57" fillId="3" borderId="52" xfId="0" applyNumberFormat="1" applyFont="1" applyFill="1" applyBorder="1" applyAlignment="1">
      <alignment horizontal="center" vertical="center" wrapText="1"/>
    </xf>
    <xf numFmtId="0" fontId="73" fillId="0" borderId="53" xfId="0" applyFont="1" applyBorder="1" applyAlignment="1">
      <alignment horizontal="center" vertical="center" wrapText="1"/>
    </xf>
    <xf numFmtId="1" fontId="63" fillId="50" borderId="42" xfId="1" applyNumberFormat="1" applyFont="1" applyFill="1" applyBorder="1" applyAlignment="1">
      <alignment horizontal="center" vertical="center" wrapText="1"/>
    </xf>
    <xf numFmtId="0" fontId="69" fillId="21" borderId="43" xfId="0" applyFont="1" applyFill="1" applyBorder="1" applyAlignment="1">
      <alignment horizontal="left" vertical="center" wrapText="1"/>
    </xf>
    <xf numFmtId="182" fontId="72" fillId="49" borderId="43" xfId="0"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183" fontId="71" fillId="3" borderId="37" xfId="1" applyNumberFormat="1" applyFont="1" applyFill="1" applyBorder="1" applyAlignment="1">
      <alignment horizontal="center" vertical="center" wrapText="1"/>
    </xf>
    <xf numFmtId="3" fontId="57" fillId="0" borderId="54" xfId="1" applyNumberFormat="1" applyFont="1" applyFill="1" applyBorder="1" applyAlignment="1">
      <alignment horizontal="center" vertical="center" wrapText="1"/>
    </xf>
    <xf numFmtId="9" fontId="57" fillId="45" borderId="54" xfId="1" applyNumberFormat="1" applyFont="1" applyFill="1" applyBorder="1" applyAlignment="1">
      <alignment horizontal="center" vertical="center" wrapText="1"/>
    </xf>
    <xf numFmtId="0" fontId="57" fillId="3" borderId="54" xfId="0" applyNumberFormat="1" applyFont="1" applyFill="1" applyBorder="1" applyAlignment="1">
      <alignment horizontal="center" vertical="center" wrapText="1"/>
    </xf>
    <xf numFmtId="3" fontId="57" fillId="3" borderId="54"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3" fontId="57" fillId="3" borderId="43" xfId="1" applyNumberFormat="1" applyFont="1" applyFill="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70" fillId="50" borderId="54" xfId="1" applyNumberFormat="1" applyFont="1" applyFill="1" applyBorder="1" applyAlignment="1">
      <alignment horizontal="center" vertical="center" wrapText="1"/>
    </xf>
    <xf numFmtId="1" fontId="57" fillId="48" borderId="54" xfId="1" applyNumberFormat="1" applyFont="1" applyFill="1" applyBorder="1" applyAlignment="1">
      <alignment horizontal="center" vertical="center" wrapText="1"/>
    </xf>
    <xf numFmtId="0" fontId="70" fillId="21" borderId="54" xfId="0" applyFont="1" applyFill="1" applyBorder="1" applyAlignment="1">
      <alignment horizontal="left" vertical="center" wrapText="1"/>
    </xf>
    <xf numFmtId="0" fontId="70" fillId="48" borderId="54" xfId="0" applyFont="1" applyFill="1" applyBorder="1" applyAlignment="1">
      <alignment horizontal="center" vertical="center" wrapText="1"/>
    </xf>
    <xf numFmtId="1" fontId="57" fillId="50" borderId="54" xfId="1" applyNumberFormat="1" applyFont="1" applyFill="1" applyBorder="1" applyAlignment="1">
      <alignment horizontal="center" vertical="center" wrapText="1"/>
    </xf>
    <xf numFmtId="0" fontId="73" fillId="3" borderId="3" xfId="0" applyFont="1" applyFill="1" applyBorder="1" applyAlignment="1">
      <alignment horizontal="center" vertical="center" wrapText="1"/>
    </xf>
    <xf numFmtId="0" fontId="71" fillId="3" borderId="54" xfId="0" applyFont="1" applyFill="1" applyBorder="1" applyAlignment="1">
      <alignment horizontal="justify" vertical="center" wrapText="1"/>
    </xf>
    <xf numFmtId="0" fontId="59" fillId="0" borderId="55" xfId="0" applyFont="1" applyBorder="1" applyAlignment="1">
      <alignment vertical="top" wrapText="1"/>
    </xf>
    <xf numFmtId="1" fontId="70"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70" fillId="21" borderId="43" xfId="0" applyFont="1" applyFill="1" applyBorder="1" applyAlignment="1">
      <alignment horizontal="left" vertical="center" wrapText="1"/>
    </xf>
    <xf numFmtId="0" fontId="70" fillId="48" borderId="43" xfId="0" applyFont="1" applyFill="1" applyBorder="1" applyAlignment="1">
      <alignment horizontal="center" vertical="center" wrapText="1"/>
    </xf>
    <xf numFmtId="0" fontId="57" fillId="50"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3" fillId="0" borderId="43" xfId="0" applyFont="1" applyBorder="1" applyAlignment="1">
      <alignment horizontal="center" vertical="center" wrapText="1"/>
    </xf>
    <xf numFmtId="0" fontId="71" fillId="3" borderId="43" xfId="0" applyFont="1" applyFill="1" applyBorder="1" applyAlignment="1">
      <alignment horizontal="justify" vertical="center" wrapText="1"/>
    </xf>
    <xf numFmtId="0" fontId="57" fillId="0" borderId="1" xfId="0"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9" fillId="21" borderId="36" xfId="0" applyFont="1" applyFill="1" applyBorder="1" applyAlignment="1">
      <alignment horizontal="left" vertical="center" wrapText="1"/>
    </xf>
    <xf numFmtId="0" fontId="69" fillId="21" borderId="3" xfId="0" applyFont="1" applyFill="1" applyBorder="1" applyAlignment="1">
      <alignment horizontal="left" vertical="center" wrapText="1"/>
    </xf>
    <xf numFmtId="0" fontId="69" fillId="21" borderId="43" xfId="0" applyFont="1" applyFill="1" applyBorder="1" applyAlignment="1">
      <alignment horizontal="left" vertical="center" wrapText="1"/>
    </xf>
    <xf numFmtId="182" fontId="72" fillId="49" borderId="36" xfId="0" applyNumberFormat="1" applyFont="1" applyFill="1" applyBorder="1" applyAlignment="1">
      <alignment horizontal="center" vertical="center" wrapText="1"/>
    </xf>
    <xf numFmtId="182" fontId="72" fillId="49" borderId="3" xfId="0" applyNumberFormat="1" applyFont="1" applyFill="1" applyBorder="1" applyAlignment="1">
      <alignment horizontal="center" vertical="center" wrapText="1"/>
    </xf>
    <xf numFmtId="182" fontId="72"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 fillId="3" borderId="0" xfId="0" applyFont="1" applyFill="1" applyAlignment="1">
      <alignment horizontal="center" vertical="center"/>
    </xf>
    <xf numFmtId="49" fontId="0" fillId="3" borderId="1" xfId="0" applyNumberFormat="1" applyFont="1" applyFill="1" applyBorder="1" applyAlignment="1">
      <alignment horizontal="center"/>
    </xf>
    <xf numFmtId="0" fontId="10" fillId="3" borderId="1" xfId="0" applyFont="1" applyFill="1" applyBorder="1" applyAlignment="1">
      <alignment horizontal="left" vertical="center"/>
    </xf>
    <xf numFmtId="0" fontId="56" fillId="3" borderId="1" xfId="0" applyFont="1" applyFill="1" applyBorder="1" applyAlignment="1">
      <alignment horizontal="center" vertical="center"/>
    </xf>
    <xf numFmtId="170" fontId="57" fillId="3" borderId="43" xfId="0" applyNumberFormat="1" applyFont="1" applyFill="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3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3060000}"/>
    <cellStyle name="Millares 10 2" xfId="1687" xr:uid="{00000000-0005-0000-0000-000094060000}"/>
    <cellStyle name="Millares 10 2 2" xfId="2799" xr:uid="{00000000-0005-0000-0000-000095060000}"/>
    <cellStyle name="Millares 10 3" xfId="1688" xr:uid="{00000000-0005-0000-0000-000096060000}"/>
    <cellStyle name="Millares 10 3 2" xfId="2800" xr:uid="{00000000-0005-0000-0000-000097060000}"/>
    <cellStyle name="Millares 10 4" xfId="1689" xr:uid="{00000000-0005-0000-0000-000098060000}"/>
    <cellStyle name="Millares 10 4 2" xfId="2801" xr:uid="{00000000-0005-0000-0000-000099060000}"/>
    <cellStyle name="Millares 10 5" xfId="1690" xr:uid="{00000000-0005-0000-0000-00009A060000}"/>
    <cellStyle name="Millares 10 5 2" xfId="2802" xr:uid="{00000000-0005-0000-0000-00009B060000}"/>
    <cellStyle name="Millares 10 6" xfId="1691" xr:uid="{00000000-0005-0000-0000-00009C060000}"/>
    <cellStyle name="Millares 10 6 2" xfId="2803" xr:uid="{00000000-0005-0000-0000-00009D060000}"/>
    <cellStyle name="Millares 11" xfId="1692" xr:uid="{00000000-0005-0000-0000-00009E060000}"/>
    <cellStyle name="Millares 12" xfId="1693" xr:uid="{00000000-0005-0000-0000-00009F060000}"/>
    <cellStyle name="Millares 12 2" xfId="1694" xr:uid="{00000000-0005-0000-0000-0000A0060000}"/>
    <cellStyle name="Millares 12 2 2" xfId="2804" xr:uid="{00000000-0005-0000-0000-0000A1060000}"/>
    <cellStyle name="Millares 12 3" xfId="1695" xr:uid="{00000000-0005-0000-0000-0000A2060000}"/>
    <cellStyle name="Millares 12 3 2" xfId="2805" xr:uid="{00000000-0005-0000-0000-0000A3060000}"/>
    <cellStyle name="Millares 12 4" xfId="1696" xr:uid="{00000000-0005-0000-0000-0000A4060000}"/>
    <cellStyle name="Millares 12 4 2" xfId="2806" xr:uid="{00000000-0005-0000-0000-0000A5060000}"/>
    <cellStyle name="Millares 12 5" xfId="1697" xr:uid="{00000000-0005-0000-0000-0000A6060000}"/>
    <cellStyle name="Millares 12 5 2" xfId="2807" xr:uid="{00000000-0005-0000-0000-0000A7060000}"/>
    <cellStyle name="Millares 13" xfId="1698" xr:uid="{00000000-0005-0000-0000-0000A8060000}"/>
    <cellStyle name="Millares 13 2" xfId="1699" xr:uid="{00000000-0005-0000-0000-0000A9060000}"/>
    <cellStyle name="Millares 13 2 2" xfId="2808" xr:uid="{00000000-0005-0000-0000-0000AA060000}"/>
    <cellStyle name="Millares 13 3" xfId="1700" xr:uid="{00000000-0005-0000-0000-0000AB060000}"/>
    <cellStyle name="Millares 13 3 2" xfId="2809" xr:uid="{00000000-0005-0000-0000-0000AC060000}"/>
    <cellStyle name="Millares 13 4" xfId="1701" xr:uid="{00000000-0005-0000-0000-0000AD060000}"/>
    <cellStyle name="Millares 13 4 2" xfId="2810" xr:uid="{00000000-0005-0000-0000-0000AE060000}"/>
    <cellStyle name="Millares 13 5" xfId="1702" xr:uid="{00000000-0005-0000-0000-0000AF060000}"/>
    <cellStyle name="Millares 13 5 2" xfId="2811" xr:uid="{00000000-0005-0000-0000-0000B0060000}"/>
    <cellStyle name="Millares 14" xfId="1703" xr:uid="{00000000-0005-0000-0000-0000B1060000}"/>
    <cellStyle name="Millares 14 2" xfId="1704" xr:uid="{00000000-0005-0000-0000-0000B2060000}"/>
    <cellStyle name="Millares 14 2 2" xfId="2812" xr:uid="{00000000-0005-0000-0000-0000B3060000}"/>
    <cellStyle name="Millares 14 3" xfId="1705" xr:uid="{00000000-0005-0000-0000-0000B4060000}"/>
    <cellStyle name="Millares 14 3 2" xfId="2813" xr:uid="{00000000-0005-0000-0000-0000B5060000}"/>
    <cellStyle name="Millares 14 4" xfId="1706" xr:uid="{00000000-0005-0000-0000-0000B6060000}"/>
    <cellStyle name="Millares 14 4 2" xfId="2814" xr:uid="{00000000-0005-0000-0000-0000B7060000}"/>
    <cellStyle name="Millares 14 5" xfId="1707" xr:uid="{00000000-0005-0000-0000-0000B8060000}"/>
    <cellStyle name="Millares 14 5 2" xfId="2815" xr:uid="{00000000-0005-0000-0000-0000B9060000}"/>
    <cellStyle name="Millares 15" xfId="1708" xr:uid="{00000000-0005-0000-0000-0000BA060000}"/>
    <cellStyle name="Millares 15 2" xfId="1709" xr:uid="{00000000-0005-0000-0000-0000BB060000}"/>
    <cellStyle name="Millares 15 2 2" xfId="2816" xr:uid="{00000000-0005-0000-0000-0000BC060000}"/>
    <cellStyle name="Millares 15 3" xfId="1710" xr:uid="{00000000-0005-0000-0000-0000BD060000}"/>
    <cellStyle name="Millares 15 3 2" xfId="2817" xr:uid="{00000000-0005-0000-0000-0000BE060000}"/>
    <cellStyle name="Millares 15 4" xfId="1711" xr:uid="{00000000-0005-0000-0000-0000BF060000}"/>
    <cellStyle name="Millares 15 4 2" xfId="2818" xr:uid="{00000000-0005-0000-0000-0000C0060000}"/>
    <cellStyle name="Millares 15 5" xfId="1712" xr:uid="{00000000-0005-0000-0000-0000C1060000}"/>
    <cellStyle name="Millares 15 5 2" xfId="2819" xr:uid="{00000000-0005-0000-0000-0000C2060000}"/>
    <cellStyle name="Millares 16" xfId="1713" xr:uid="{00000000-0005-0000-0000-0000C3060000}"/>
    <cellStyle name="Millares 17" xfId="1714" xr:uid="{00000000-0005-0000-0000-0000C4060000}"/>
    <cellStyle name="Millares 18" xfId="1715" xr:uid="{00000000-0005-0000-0000-0000C5060000}"/>
    <cellStyle name="Millares 19" xfId="1716" xr:uid="{00000000-0005-0000-0000-0000C6060000}"/>
    <cellStyle name="Millares 2" xfId="2" xr:uid="{00000000-0005-0000-0000-0000C7060000}"/>
    <cellStyle name="Millares 2 10" xfId="1717" xr:uid="{00000000-0005-0000-0000-0000C8060000}"/>
    <cellStyle name="Millares 2 11" xfId="1718" xr:uid="{00000000-0005-0000-0000-0000C9060000}"/>
    <cellStyle name="Millares 2 11 2" xfId="2820" xr:uid="{00000000-0005-0000-0000-0000CA060000}"/>
    <cellStyle name="Millares 2 12" xfId="1719" xr:uid="{00000000-0005-0000-0000-0000CB060000}"/>
    <cellStyle name="Millares 2 12 2" xfId="2821" xr:uid="{00000000-0005-0000-0000-0000CC060000}"/>
    <cellStyle name="Millares 2 13" xfId="2798" xr:uid="{00000000-0005-0000-0000-0000CD060000}"/>
    <cellStyle name="Millares 2 2" xfId="1720" xr:uid="{00000000-0005-0000-0000-0000CE060000}"/>
    <cellStyle name="Millares 2 2 2" xfId="1721" xr:uid="{00000000-0005-0000-0000-0000CF060000}"/>
    <cellStyle name="Millares 2 2 2 2" xfId="1722" xr:uid="{00000000-0005-0000-0000-0000D0060000}"/>
    <cellStyle name="Millares 2 2 2 2 2" xfId="2823" xr:uid="{00000000-0005-0000-0000-0000D1060000}"/>
    <cellStyle name="Millares 2 2 2 3" xfId="1723" xr:uid="{00000000-0005-0000-0000-0000D2060000}"/>
    <cellStyle name="Millares 2 2 2 3 2" xfId="2824" xr:uid="{00000000-0005-0000-0000-0000D3060000}"/>
    <cellStyle name="Millares 2 2 2 4" xfId="1724" xr:uid="{00000000-0005-0000-0000-0000D4060000}"/>
    <cellStyle name="Millares 2 2 2 4 2" xfId="2825" xr:uid="{00000000-0005-0000-0000-0000D5060000}"/>
    <cellStyle name="Millares 2 2 2 5" xfId="1725" xr:uid="{00000000-0005-0000-0000-0000D6060000}"/>
    <cellStyle name="Millares 2 2 2 5 2" xfId="2826" xr:uid="{00000000-0005-0000-0000-0000D7060000}"/>
    <cellStyle name="Millares 2 2 3" xfId="1726" xr:uid="{00000000-0005-0000-0000-0000D8060000}"/>
    <cellStyle name="Millares 2 2 3 2" xfId="2827" xr:uid="{00000000-0005-0000-0000-0000D9060000}"/>
    <cellStyle name="Millares 2 2 4" xfId="1727" xr:uid="{00000000-0005-0000-0000-0000DA060000}"/>
    <cellStyle name="Millares 2 2 4 2" xfId="2828" xr:uid="{00000000-0005-0000-0000-0000DB060000}"/>
    <cellStyle name="Millares 2 2 5" xfId="1728" xr:uid="{00000000-0005-0000-0000-0000DC060000}"/>
    <cellStyle name="Millares 2 2 5 2" xfId="2829" xr:uid="{00000000-0005-0000-0000-0000DD060000}"/>
    <cellStyle name="Millares 2 2 6" xfId="1729" xr:uid="{00000000-0005-0000-0000-0000DE060000}"/>
    <cellStyle name="Millares 2 2 6 2" xfId="2830" xr:uid="{00000000-0005-0000-0000-0000DF060000}"/>
    <cellStyle name="Millares 2 2 7" xfId="2822" xr:uid="{00000000-0005-0000-0000-0000E0060000}"/>
    <cellStyle name="Millares 2 3" xfId="1730" xr:uid="{00000000-0005-0000-0000-0000E1060000}"/>
    <cellStyle name="Millares 2 3 2" xfId="1731" xr:uid="{00000000-0005-0000-0000-0000E2060000}"/>
    <cellStyle name="Millares 2 3 2 2" xfId="1732" xr:uid="{00000000-0005-0000-0000-0000E3060000}"/>
    <cellStyle name="Millares 2 3 2 3" xfId="1733" xr:uid="{00000000-0005-0000-0000-0000E4060000}"/>
    <cellStyle name="Millares 2 3 2 3 2" xfId="2831" xr:uid="{00000000-0005-0000-0000-0000E5060000}"/>
    <cellStyle name="Millares 2 3 2 4" xfId="1734" xr:uid="{00000000-0005-0000-0000-0000E6060000}"/>
    <cellStyle name="Millares 2 3 2 4 2" xfId="2832" xr:uid="{00000000-0005-0000-0000-0000E7060000}"/>
    <cellStyle name="Millares 2 3 2 5" xfId="1735" xr:uid="{00000000-0005-0000-0000-0000E8060000}"/>
    <cellStyle name="Millares 2 3 2 5 2" xfId="2833" xr:uid="{00000000-0005-0000-0000-0000E9060000}"/>
    <cellStyle name="Millares 2 3 3" xfId="1736" xr:uid="{00000000-0005-0000-0000-0000EA060000}"/>
    <cellStyle name="Millares 2 3 4" xfId="1737" xr:uid="{00000000-0005-0000-0000-0000EB060000}"/>
    <cellStyle name="Millares 2 3 4 2" xfId="2834" xr:uid="{00000000-0005-0000-0000-0000EC060000}"/>
    <cellStyle name="Millares 2 3 5" xfId="1738" xr:uid="{00000000-0005-0000-0000-0000ED060000}"/>
    <cellStyle name="Millares 2 3 5 2" xfId="2835" xr:uid="{00000000-0005-0000-0000-0000EE060000}"/>
    <cellStyle name="Millares 2 3 6" xfId="1739" xr:uid="{00000000-0005-0000-0000-0000EF060000}"/>
    <cellStyle name="Millares 2 3 6 2" xfId="2836" xr:uid="{00000000-0005-0000-0000-0000F0060000}"/>
    <cellStyle name="Millares 2 4" xfId="1740" xr:uid="{00000000-0005-0000-0000-0000F1060000}"/>
    <cellStyle name="Millares 2 4 2" xfId="1741" xr:uid="{00000000-0005-0000-0000-0000F2060000}"/>
    <cellStyle name="Millares 2 4 2 2" xfId="1742" xr:uid="{00000000-0005-0000-0000-0000F3060000}"/>
    <cellStyle name="Millares 2 4 2 2 2" xfId="2837" xr:uid="{00000000-0005-0000-0000-0000F4060000}"/>
    <cellStyle name="Millares 2 4 2 3" xfId="1743" xr:uid="{00000000-0005-0000-0000-0000F5060000}"/>
    <cellStyle name="Millares 2 4 2 3 2" xfId="2838" xr:uid="{00000000-0005-0000-0000-0000F6060000}"/>
    <cellStyle name="Millares 2 4 2 4" xfId="1744" xr:uid="{00000000-0005-0000-0000-0000F7060000}"/>
    <cellStyle name="Millares 2 4 2 4 2" xfId="2839" xr:uid="{00000000-0005-0000-0000-0000F8060000}"/>
    <cellStyle name="Millares 2 4 2 5" xfId="1745" xr:uid="{00000000-0005-0000-0000-0000F9060000}"/>
    <cellStyle name="Millares 2 4 2 5 2" xfId="2840" xr:uid="{00000000-0005-0000-0000-0000FA060000}"/>
    <cellStyle name="Millares 2 4 3" xfId="1746" xr:uid="{00000000-0005-0000-0000-0000FB060000}"/>
    <cellStyle name="Millares 2 4 3 2" xfId="2841" xr:uid="{00000000-0005-0000-0000-0000FC060000}"/>
    <cellStyle name="Millares 2 4 4" xfId="1747" xr:uid="{00000000-0005-0000-0000-0000FD060000}"/>
    <cellStyle name="Millares 2 4 4 2" xfId="2842" xr:uid="{00000000-0005-0000-0000-0000FE060000}"/>
    <cellStyle name="Millares 2 4 5" xfId="1748" xr:uid="{00000000-0005-0000-0000-0000FF060000}"/>
    <cellStyle name="Millares 2 4 5 2" xfId="2843" xr:uid="{00000000-0005-0000-0000-000000070000}"/>
    <cellStyle name="Millares 2 4 6" xfId="1749" xr:uid="{00000000-0005-0000-0000-000001070000}"/>
    <cellStyle name="Millares 2 4 6 2" xfId="2844" xr:uid="{00000000-0005-0000-0000-000002070000}"/>
    <cellStyle name="Millares 2 5" xfId="1750" xr:uid="{00000000-0005-0000-0000-000003070000}"/>
    <cellStyle name="Millares 2 5 2" xfId="1751" xr:uid="{00000000-0005-0000-0000-000004070000}"/>
    <cellStyle name="Millares 2 5 2 2" xfId="1752" xr:uid="{00000000-0005-0000-0000-000005070000}"/>
    <cellStyle name="Millares 2 5 2 2 2" xfId="2846" xr:uid="{00000000-0005-0000-0000-000006070000}"/>
    <cellStyle name="Millares 2 5 2 3" xfId="1753" xr:uid="{00000000-0005-0000-0000-000007070000}"/>
    <cellStyle name="Millares 2 5 2 3 2" xfId="2847" xr:uid="{00000000-0005-0000-0000-000008070000}"/>
    <cellStyle name="Millares 2 5 2 4" xfId="1754" xr:uid="{00000000-0005-0000-0000-000009070000}"/>
    <cellStyle name="Millares 2 5 2 4 2" xfId="2848" xr:uid="{00000000-0005-0000-0000-00000A070000}"/>
    <cellStyle name="Millares 2 5 2 5" xfId="1755" xr:uid="{00000000-0005-0000-0000-00000B070000}"/>
    <cellStyle name="Millares 2 5 2 5 2" xfId="2849" xr:uid="{00000000-0005-0000-0000-00000C070000}"/>
    <cellStyle name="Millares 2 5 2 6" xfId="2845" xr:uid="{00000000-0005-0000-0000-00000D070000}"/>
    <cellStyle name="Millares 2 5 3" xfId="1756" xr:uid="{00000000-0005-0000-0000-00000E070000}"/>
    <cellStyle name="Millares 2 5 3 2" xfId="2850" xr:uid="{00000000-0005-0000-0000-00000F070000}"/>
    <cellStyle name="Millares 2 5 4" xfId="1757" xr:uid="{00000000-0005-0000-0000-000010070000}"/>
    <cellStyle name="Millares 2 5 4 2" xfId="2851" xr:uid="{00000000-0005-0000-0000-000011070000}"/>
    <cellStyle name="Millares 2 5 5" xfId="1758" xr:uid="{00000000-0005-0000-0000-000012070000}"/>
    <cellStyle name="Millares 2 5 5 2" xfId="2852" xr:uid="{00000000-0005-0000-0000-000013070000}"/>
    <cellStyle name="Millares 2 5 6" xfId="1759" xr:uid="{00000000-0005-0000-0000-000014070000}"/>
    <cellStyle name="Millares 2 5 6 2" xfId="2853" xr:uid="{00000000-0005-0000-0000-000015070000}"/>
    <cellStyle name="Millares 2 6" xfId="1760" xr:uid="{00000000-0005-0000-0000-000016070000}"/>
    <cellStyle name="Millares 2 6 2" xfId="1761" xr:uid="{00000000-0005-0000-0000-000017070000}"/>
    <cellStyle name="Millares 2 6 2 2" xfId="2854" xr:uid="{00000000-0005-0000-0000-000018070000}"/>
    <cellStyle name="Millares 2 6 3" xfId="1762" xr:uid="{00000000-0005-0000-0000-000019070000}"/>
    <cellStyle name="Millares 2 6 3 2" xfId="2855" xr:uid="{00000000-0005-0000-0000-00001A070000}"/>
    <cellStyle name="Millares 2 6 4" xfId="1763" xr:uid="{00000000-0005-0000-0000-00001B070000}"/>
    <cellStyle name="Millares 2 6 4 2" xfId="2856" xr:uid="{00000000-0005-0000-0000-00001C070000}"/>
    <cellStyle name="Millares 2 6 5" xfId="1764" xr:uid="{00000000-0005-0000-0000-00001D070000}"/>
    <cellStyle name="Millares 2 6 5 2" xfId="2857" xr:uid="{00000000-0005-0000-0000-00001E070000}"/>
    <cellStyle name="Millares 2 7" xfId="1765" xr:uid="{00000000-0005-0000-0000-00001F070000}"/>
    <cellStyle name="Millares 2 8" xfId="1766" xr:uid="{00000000-0005-0000-0000-000020070000}"/>
    <cellStyle name="Millares 2 8 2" xfId="1767" xr:uid="{00000000-0005-0000-0000-000021070000}"/>
    <cellStyle name="Millares 2 8 2 2" xfId="1768" xr:uid="{00000000-0005-0000-0000-000022070000}"/>
    <cellStyle name="Millares 2 8 2 2 2" xfId="2858" xr:uid="{00000000-0005-0000-0000-000023070000}"/>
    <cellStyle name="Millares 2 9" xfId="1769" xr:uid="{00000000-0005-0000-0000-000024070000}"/>
    <cellStyle name="Millares 20" xfId="1770" xr:uid="{00000000-0005-0000-0000-000025070000}"/>
    <cellStyle name="Millares 20 2" xfId="1771" xr:uid="{00000000-0005-0000-0000-000026070000}"/>
    <cellStyle name="Millares 21" xfId="1772" xr:uid="{00000000-0005-0000-0000-000027070000}"/>
    <cellStyle name="Millares 21 2" xfId="1773" xr:uid="{00000000-0005-0000-0000-000028070000}"/>
    <cellStyle name="Millares 21 2 2" xfId="2860" xr:uid="{00000000-0005-0000-0000-000029070000}"/>
    <cellStyle name="Millares 21 3" xfId="2859" xr:uid="{00000000-0005-0000-0000-00002A070000}"/>
    <cellStyle name="Millares 22" xfId="1774" xr:uid="{00000000-0005-0000-0000-00002B070000}"/>
    <cellStyle name="Millares 23" xfId="1775" xr:uid="{00000000-0005-0000-0000-00002C070000}"/>
    <cellStyle name="Millares 23 2" xfId="2861" xr:uid="{00000000-0005-0000-0000-00002D070000}"/>
    <cellStyle name="Millares 24" xfId="1776" xr:uid="{00000000-0005-0000-0000-00002E070000}"/>
    <cellStyle name="Millares 24 2" xfId="1777" xr:uid="{00000000-0005-0000-0000-00002F070000}"/>
    <cellStyle name="Millares 24 2 2" xfId="2863" xr:uid="{00000000-0005-0000-0000-000030070000}"/>
    <cellStyle name="Millares 24 3" xfId="1778" xr:uid="{00000000-0005-0000-0000-000031070000}"/>
    <cellStyle name="Millares 24 3 2" xfId="2864" xr:uid="{00000000-0005-0000-0000-000032070000}"/>
    <cellStyle name="Millares 24 4" xfId="2862" xr:uid="{00000000-0005-0000-0000-000033070000}"/>
    <cellStyle name="Millares 25" xfId="1779" xr:uid="{00000000-0005-0000-0000-000034070000}"/>
    <cellStyle name="Millares 25 2" xfId="2865" xr:uid="{00000000-0005-0000-0000-000035070000}"/>
    <cellStyle name="Millares 26" xfId="1780" xr:uid="{00000000-0005-0000-0000-000036070000}"/>
    <cellStyle name="Millares 26 2" xfId="2866" xr:uid="{00000000-0005-0000-0000-000037070000}"/>
    <cellStyle name="Millares 27" xfId="1781" xr:uid="{00000000-0005-0000-0000-000038070000}"/>
    <cellStyle name="Millares 27 2" xfId="2867" xr:uid="{00000000-0005-0000-0000-000039070000}"/>
    <cellStyle name="Millares 28" xfId="1782" xr:uid="{00000000-0005-0000-0000-00003A070000}"/>
    <cellStyle name="Millares 28 2" xfId="2868" xr:uid="{00000000-0005-0000-0000-00003B070000}"/>
    <cellStyle name="Millares 29" xfId="1783" xr:uid="{00000000-0005-0000-0000-00003C070000}"/>
    <cellStyle name="Millares 29 2" xfId="2869" xr:uid="{00000000-0005-0000-0000-00003D070000}"/>
    <cellStyle name="Millares 3" xfId="1784" xr:uid="{00000000-0005-0000-0000-00003E070000}"/>
    <cellStyle name="Millares 3 10" xfId="1785" xr:uid="{00000000-0005-0000-0000-00003F070000}"/>
    <cellStyle name="Millares 3 10 2" xfId="2871" xr:uid="{00000000-0005-0000-0000-000040070000}"/>
    <cellStyle name="Millares 3 11" xfId="1786" xr:uid="{00000000-0005-0000-0000-000041070000}"/>
    <cellStyle name="Millares 3 11 2" xfId="2872" xr:uid="{00000000-0005-0000-0000-000042070000}"/>
    <cellStyle name="Millares 3 12" xfId="1787" xr:uid="{00000000-0005-0000-0000-000043070000}"/>
    <cellStyle name="Millares 3 12 2" xfId="2873" xr:uid="{00000000-0005-0000-0000-000044070000}"/>
    <cellStyle name="Millares 3 13" xfId="2870" xr:uid="{00000000-0005-0000-0000-000045070000}"/>
    <cellStyle name="Millares 3 2" xfId="1788" xr:uid="{00000000-0005-0000-0000-000046070000}"/>
    <cellStyle name="Millares 3 2 2" xfId="1789" xr:uid="{00000000-0005-0000-0000-000047070000}"/>
    <cellStyle name="Millares 3 2 2 2" xfId="1790" xr:uid="{00000000-0005-0000-0000-000048070000}"/>
    <cellStyle name="Millares 3 2 2 2 2" xfId="2876" xr:uid="{00000000-0005-0000-0000-000049070000}"/>
    <cellStyle name="Millares 3 2 2 3" xfId="1791" xr:uid="{00000000-0005-0000-0000-00004A070000}"/>
    <cellStyle name="Millares 3 2 2 3 2" xfId="2877" xr:uid="{00000000-0005-0000-0000-00004B070000}"/>
    <cellStyle name="Millares 3 2 2 4" xfId="1792" xr:uid="{00000000-0005-0000-0000-00004C070000}"/>
    <cellStyle name="Millares 3 2 2 4 2" xfId="2878" xr:uid="{00000000-0005-0000-0000-00004D070000}"/>
    <cellStyle name="Millares 3 2 2 5" xfId="1793" xr:uid="{00000000-0005-0000-0000-00004E070000}"/>
    <cellStyle name="Millares 3 2 2 5 2" xfId="2879" xr:uid="{00000000-0005-0000-0000-00004F070000}"/>
    <cellStyle name="Millares 3 2 2 6" xfId="2875" xr:uid="{00000000-0005-0000-0000-000050070000}"/>
    <cellStyle name="Millares 3 2 3" xfId="1794" xr:uid="{00000000-0005-0000-0000-000051070000}"/>
    <cellStyle name="Millares 3 2 3 2" xfId="2880" xr:uid="{00000000-0005-0000-0000-000052070000}"/>
    <cellStyle name="Millares 3 2 4" xfId="1795" xr:uid="{00000000-0005-0000-0000-000053070000}"/>
    <cellStyle name="Millares 3 2 4 2" xfId="2881" xr:uid="{00000000-0005-0000-0000-000054070000}"/>
    <cellStyle name="Millares 3 2 5" xfId="1796" xr:uid="{00000000-0005-0000-0000-000055070000}"/>
    <cellStyle name="Millares 3 2 5 2" xfId="2882" xr:uid="{00000000-0005-0000-0000-000056070000}"/>
    <cellStyle name="Millares 3 2 6" xfId="1797" xr:uid="{00000000-0005-0000-0000-000057070000}"/>
    <cellStyle name="Millares 3 2 6 2" xfId="2883" xr:uid="{00000000-0005-0000-0000-000058070000}"/>
    <cellStyle name="Millares 3 2 7" xfId="2874" xr:uid="{00000000-0005-0000-0000-000059070000}"/>
    <cellStyle name="Millares 3 3" xfId="1798" xr:uid="{00000000-0005-0000-0000-00005A070000}"/>
    <cellStyle name="Millares 3 3 2" xfId="1799" xr:uid="{00000000-0005-0000-0000-00005B070000}"/>
    <cellStyle name="Millares 3 3 2 2" xfId="1800" xr:uid="{00000000-0005-0000-0000-00005C070000}"/>
    <cellStyle name="Millares 3 3 2 2 2" xfId="2886" xr:uid="{00000000-0005-0000-0000-00005D070000}"/>
    <cellStyle name="Millares 3 3 2 3" xfId="1801" xr:uid="{00000000-0005-0000-0000-00005E070000}"/>
    <cellStyle name="Millares 3 3 2 3 2" xfId="2887" xr:uid="{00000000-0005-0000-0000-00005F070000}"/>
    <cellStyle name="Millares 3 3 2 4" xfId="1802" xr:uid="{00000000-0005-0000-0000-000060070000}"/>
    <cellStyle name="Millares 3 3 2 4 2" xfId="2888" xr:uid="{00000000-0005-0000-0000-000061070000}"/>
    <cellStyle name="Millares 3 3 2 5" xfId="1803" xr:uid="{00000000-0005-0000-0000-000062070000}"/>
    <cellStyle name="Millares 3 3 2 5 2" xfId="2889" xr:uid="{00000000-0005-0000-0000-000063070000}"/>
    <cellStyle name="Millares 3 3 2 6" xfId="2885" xr:uid="{00000000-0005-0000-0000-000064070000}"/>
    <cellStyle name="Millares 3 3 3" xfId="1804" xr:uid="{00000000-0005-0000-0000-000065070000}"/>
    <cellStyle name="Millares 3 3 3 2" xfId="2890" xr:uid="{00000000-0005-0000-0000-000066070000}"/>
    <cellStyle name="Millares 3 3 4" xfId="1805" xr:uid="{00000000-0005-0000-0000-000067070000}"/>
    <cellStyle name="Millares 3 3 4 2" xfId="2891" xr:uid="{00000000-0005-0000-0000-000068070000}"/>
    <cellStyle name="Millares 3 3 5" xfId="1806" xr:uid="{00000000-0005-0000-0000-000069070000}"/>
    <cellStyle name="Millares 3 3 5 2" xfId="2892" xr:uid="{00000000-0005-0000-0000-00006A070000}"/>
    <cellStyle name="Millares 3 3 6" xfId="1807" xr:uid="{00000000-0005-0000-0000-00006B070000}"/>
    <cellStyle name="Millares 3 3 6 2" xfId="2893" xr:uid="{00000000-0005-0000-0000-00006C070000}"/>
    <cellStyle name="Millares 3 3 7" xfId="2884" xr:uid="{00000000-0005-0000-0000-00006D070000}"/>
    <cellStyle name="Millares 3 4" xfId="1808" xr:uid="{00000000-0005-0000-0000-00006E070000}"/>
    <cellStyle name="Millares 3 4 2" xfId="1809" xr:uid="{00000000-0005-0000-0000-00006F070000}"/>
    <cellStyle name="Millares 3 4 2 2" xfId="1810" xr:uid="{00000000-0005-0000-0000-000070070000}"/>
    <cellStyle name="Millares 3 4 2 2 2" xfId="2896" xr:uid="{00000000-0005-0000-0000-000071070000}"/>
    <cellStyle name="Millares 3 4 2 3" xfId="1811" xr:uid="{00000000-0005-0000-0000-000072070000}"/>
    <cellStyle name="Millares 3 4 2 3 2" xfId="2897" xr:uid="{00000000-0005-0000-0000-000073070000}"/>
    <cellStyle name="Millares 3 4 2 4" xfId="1812" xr:uid="{00000000-0005-0000-0000-000074070000}"/>
    <cellStyle name="Millares 3 4 2 4 2" xfId="2898" xr:uid="{00000000-0005-0000-0000-000075070000}"/>
    <cellStyle name="Millares 3 4 2 5" xfId="1813" xr:uid="{00000000-0005-0000-0000-000076070000}"/>
    <cellStyle name="Millares 3 4 2 5 2" xfId="2899" xr:uid="{00000000-0005-0000-0000-000077070000}"/>
    <cellStyle name="Millares 3 4 2 6" xfId="2895" xr:uid="{00000000-0005-0000-0000-000078070000}"/>
    <cellStyle name="Millares 3 4 3" xfId="1814" xr:uid="{00000000-0005-0000-0000-000079070000}"/>
    <cellStyle name="Millares 3 4 3 2" xfId="2900" xr:uid="{00000000-0005-0000-0000-00007A070000}"/>
    <cellStyle name="Millares 3 4 4" xfId="1815" xr:uid="{00000000-0005-0000-0000-00007B070000}"/>
    <cellStyle name="Millares 3 4 4 2" xfId="2901" xr:uid="{00000000-0005-0000-0000-00007C070000}"/>
    <cellStyle name="Millares 3 4 5" xfId="1816" xr:uid="{00000000-0005-0000-0000-00007D070000}"/>
    <cellStyle name="Millares 3 4 5 2" xfId="2902" xr:uid="{00000000-0005-0000-0000-00007E070000}"/>
    <cellStyle name="Millares 3 4 6" xfId="1817" xr:uid="{00000000-0005-0000-0000-00007F070000}"/>
    <cellStyle name="Millares 3 4 6 2" xfId="2903" xr:uid="{00000000-0005-0000-0000-000080070000}"/>
    <cellStyle name="Millares 3 4 7" xfId="2894" xr:uid="{00000000-0005-0000-0000-000081070000}"/>
    <cellStyle name="Millares 3 5" xfId="1818" xr:uid="{00000000-0005-0000-0000-000082070000}"/>
    <cellStyle name="Millares 3 5 2" xfId="1819" xr:uid="{00000000-0005-0000-0000-000083070000}"/>
    <cellStyle name="Millares 3 5 2 2" xfId="1820" xr:uid="{00000000-0005-0000-0000-000084070000}"/>
    <cellStyle name="Millares 3 5 2 2 2" xfId="2905" xr:uid="{00000000-0005-0000-0000-000085070000}"/>
    <cellStyle name="Millares 3 5 2 3" xfId="1821" xr:uid="{00000000-0005-0000-0000-000086070000}"/>
    <cellStyle name="Millares 3 5 2 3 2" xfId="2906" xr:uid="{00000000-0005-0000-0000-000087070000}"/>
    <cellStyle name="Millares 3 5 2 4" xfId="1822" xr:uid="{00000000-0005-0000-0000-000088070000}"/>
    <cellStyle name="Millares 3 5 2 4 2" xfId="2907" xr:uid="{00000000-0005-0000-0000-000089070000}"/>
    <cellStyle name="Millares 3 5 2 5" xfId="1823" xr:uid="{00000000-0005-0000-0000-00008A070000}"/>
    <cellStyle name="Millares 3 5 2 5 2" xfId="2908" xr:uid="{00000000-0005-0000-0000-00008B070000}"/>
    <cellStyle name="Millares 3 5 2 6" xfId="2904" xr:uid="{00000000-0005-0000-0000-00008C070000}"/>
    <cellStyle name="Millares 3 5 3" xfId="1824" xr:uid="{00000000-0005-0000-0000-00008D070000}"/>
    <cellStyle name="Millares 3 5 3 2" xfId="2909" xr:uid="{00000000-0005-0000-0000-00008E070000}"/>
    <cellStyle name="Millares 3 5 4" xfId="1825" xr:uid="{00000000-0005-0000-0000-00008F070000}"/>
    <cellStyle name="Millares 3 5 4 2" xfId="2910" xr:uid="{00000000-0005-0000-0000-000090070000}"/>
    <cellStyle name="Millares 3 5 5" xfId="1826" xr:uid="{00000000-0005-0000-0000-000091070000}"/>
    <cellStyle name="Millares 3 5 5 2" xfId="2911" xr:uid="{00000000-0005-0000-0000-000092070000}"/>
    <cellStyle name="Millares 3 5 6" xfId="1827" xr:uid="{00000000-0005-0000-0000-000093070000}"/>
    <cellStyle name="Millares 3 5 6 2" xfId="2912" xr:uid="{00000000-0005-0000-0000-000094070000}"/>
    <cellStyle name="Millares 3 6" xfId="1828" xr:uid="{00000000-0005-0000-0000-000095070000}"/>
    <cellStyle name="Millares 3 6 2" xfId="1829" xr:uid="{00000000-0005-0000-0000-000096070000}"/>
    <cellStyle name="Millares 3 6 2 2" xfId="2913" xr:uid="{00000000-0005-0000-0000-000097070000}"/>
    <cellStyle name="Millares 3 6 3" xfId="1830" xr:uid="{00000000-0005-0000-0000-000098070000}"/>
    <cellStyle name="Millares 3 6 3 2" xfId="2914" xr:uid="{00000000-0005-0000-0000-000099070000}"/>
    <cellStyle name="Millares 3 6 4" xfId="1831" xr:uid="{00000000-0005-0000-0000-00009A070000}"/>
    <cellStyle name="Millares 3 6 4 2" xfId="2915" xr:uid="{00000000-0005-0000-0000-00009B070000}"/>
    <cellStyle name="Millares 3 6 5" xfId="1832" xr:uid="{00000000-0005-0000-0000-00009C070000}"/>
    <cellStyle name="Millares 3 6 5 2" xfId="2916" xr:uid="{00000000-0005-0000-0000-00009D070000}"/>
    <cellStyle name="Millares 3 7" xfId="1833" xr:uid="{00000000-0005-0000-0000-00009E070000}"/>
    <cellStyle name="Millares 3 7 2" xfId="2917" xr:uid="{00000000-0005-0000-0000-00009F070000}"/>
    <cellStyle name="Millares 3 8" xfId="1834" xr:uid="{00000000-0005-0000-0000-0000A0070000}"/>
    <cellStyle name="Millares 3 8 2" xfId="2918" xr:uid="{00000000-0005-0000-0000-0000A1070000}"/>
    <cellStyle name="Millares 3 9" xfId="1835" xr:uid="{00000000-0005-0000-0000-0000A2070000}"/>
    <cellStyle name="Millares 3 9 2" xfId="2919" xr:uid="{00000000-0005-0000-0000-0000A3070000}"/>
    <cellStyle name="Millares 30" xfId="1836" xr:uid="{00000000-0005-0000-0000-0000A4070000}"/>
    <cellStyle name="Millares 30 2" xfId="2920" xr:uid="{00000000-0005-0000-0000-0000A5070000}"/>
    <cellStyle name="Millares 31" xfId="1837" xr:uid="{00000000-0005-0000-0000-0000A6070000}"/>
    <cellStyle name="Millares 31 2" xfId="2921" xr:uid="{00000000-0005-0000-0000-0000A7070000}"/>
    <cellStyle name="Millares 32" xfId="1838" xr:uid="{00000000-0005-0000-0000-0000A8070000}"/>
    <cellStyle name="Millares 32 2" xfId="1839" xr:uid="{00000000-0005-0000-0000-0000A9070000}"/>
    <cellStyle name="Millares 32 2 2" xfId="2923" xr:uid="{00000000-0005-0000-0000-0000AA070000}"/>
    <cellStyle name="Millares 32 3" xfId="2922" xr:uid="{00000000-0005-0000-0000-0000AB070000}"/>
    <cellStyle name="Millares 33" xfId="3038" xr:uid="{00000000-0005-0000-0000-0000AC070000}"/>
    <cellStyle name="Millares 4" xfId="1840" xr:uid="{00000000-0005-0000-0000-0000AD070000}"/>
    <cellStyle name="Millares 4 2" xfId="1841" xr:uid="{00000000-0005-0000-0000-0000AE070000}"/>
    <cellStyle name="Millares 4 2 2" xfId="2925" xr:uid="{00000000-0005-0000-0000-0000AF070000}"/>
    <cellStyle name="Millares 4 3" xfId="1842" xr:uid="{00000000-0005-0000-0000-0000B0070000}"/>
    <cellStyle name="Millares 4 4" xfId="1843" xr:uid="{00000000-0005-0000-0000-0000B1070000}"/>
    <cellStyle name="Millares 4 4 2" xfId="2926" xr:uid="{00000000-0005-0000-0000-0000B2070000}"/>
    <cellStyle name="Millares 4 5" xfId="1844" xr:uid="{00000000-0005-0000-0000-0000B3070000}"/>
    <cellStyle name="Millares 4 5 2" xfId="2927" xr:uid="{00000000-0005-0000-0000-0000B4070000}"/>
    <cellStyle name="Millares 4 6" xfId="1845" xr:uid="{00000000-0005-0000-0000-0000B5070000}"/>
    <cellStyle name="Millares 4 6 2" xfId="2928" xr:uid="{00000000-0005-0000-0000-0000B6070000}"/>
    <cellStyle name="Millares 4 7" xfId="1846" xr:uid="{00000000-0005-0000-0000-0000B7070000}"/>
    <cellStyle name="Millares 4 7 2" xfId="2929" xr:uid="{00000000-0005-0000-0000-0000B8070000}"/>
    <cellStyle name="Millares 4 8" xfId="2924" xr:uid="{00000000-0005-0000-0000-0000B9070000}"/>
    <cellStyle name="Millares 5" xfId="1847" xr:uid="{00000000-0005-0000-0000-0000BA070000}"/>
    <cellStyle name="Millares 5 10" xfId="2930" xr:uid="{00000000-0005-0000-0000-0000BB070000}"/>
    <cellStyle name="Millares 5 2" xfId="1848" xr:uid="{00000000-0005-0000-0000-0000BC070000}"/>
    <cellStyle name="Millares 5 2 2" xfId="1849" xr:uid="{00000000-0005-0000-0000-0000BD070000}"/>
    <cellStyle name="Millares 5 2 2 2" xfId="1850" xr:uid="{00000000-0005-0000-0000-0000BE070000}"/>
    <cellStyle name="Millares 5 2 2 2 2" xfId="2933" xr:uid="{00000000-0005-0000-0000-0000BF070000}"/>
    <cellStyle name="Millares 5 2 2 3" xfId="1851" xr:uid="{00000000-0005-0000-0000-0000C0070000}"/>
    <cellStyle name="Millares 5 2 2 3 2" xfId="2934" xr:uid="{00000000-0005-0000-0000-0000C1070000}"/>
    <cellStyle name="Millares 5 2 2 4" xfId="1852" xr:uid="{00000000-0005-0000-0000-0000C2070000}"/>
    <cellStyle name="Millares 5 2 2 4 2" xfId="2935" xr:uid="{00000000-0005-0000-0000-0000C3070000}"/>
    <cellStyle name="Millares 5 2 2 5" xfId="1853" xr:uid="{00000000-0005-0000-0000-0000C4070000}"/>
    <cellStyle name="Millares 5 2 2 5 2" xfId="2936" xr:uid="{00000000-0005-0000-0000-0000C5070000}"/>
    <cellStyle name="Millares 5 2 2 6" xfId="2932" xr:uid="{00000000-0005-0000-0000-0000C6070000}"/>
    <cellStyle name="Millares 5 2 3" xfId="1854" xr:uid="{00000000-0005-0000-0000-0000C7070000}"/>
    <cellStyle name="Millares 5 2 3 2" xfId="2937" xr:uid="{00000000-0005-0000-0000-0000C8070000}"/>
    <cellStyle name="Millares 5 2 4" xfId="1855" xr:uid="{00000000-0005-0000-0000-0000C9070000}"/>
    <cellStyle name="Millares 5 2 4 2" xfId="2938" xr:uid="{00000000-0005-0000-0000-0000CA070000}"/>
    <cellStyle name="Millares 5 2 5" xfId="1856" xr:uid="{00000000-0005-0000-0000-0000CB070000}"/>
    <cellStyle name="Millares 5 2 5 2" xfId="2939" xr:uid="{00000000-0005-0000-0000-0000CC070000}"/>
    <cellStyle name="Millares 5 2 6" xfId="1857" xr:uid="{00000000-0005-0000-0000-0000CD070000}"/>
    <cellStyle name="Millares 5 2 6 2" xfId="2940" xr:uid="{00000000-0005-0000-0000-0000CE070000}"/>
    <cellStyle name="Millares 5 2 7" xfId="2931" xr:uid="{00000000-0005-0000-0000-0000CF070000}"/>
    <cellStyle name="Millares 5 3" xfId="1858" xr:uid="{00000000-0005-0000-0000-0000D0070000}"/>
    <cellStyle name="Millares 5 3 2" xfId="1859" xr:uid="{00000000-0005-0000-0000-0000D1070000}"/>
    <cellStyle name="Millares 5 3 2 2" xfId="1860" xr:uid="{00000000-0005-0000-0000-0000D2070000}"/>
    <cellStyle name="Millares 5 3 2 2 2" xfId="2942" xr:uid="{00000000-0005-0000-0000-0000D3070000}"/>
    <cellStyle name="Millares 5 3 2 3" xfId="1861" xr:uid="{00000000-0005-0000-0000-0000D4070000}"/>
    <cellStyle name="Millares 5 3 2 3 2" xfId="2943" xr:uid="{00000000-0005-0000-0000-0000D5070000}"/>
    <cellStyle name="Millares 5 3 2 4" xfId="1862" xr:uid="{00000000-0005-0000-0000-0000D6070000}"/>
    <cellStyle name="Millares 5 3 2 4 2" xfId="2944" xr:uid="{00000000-0005-0000-0000-0000D7070000}"/>
    <cellStyle name="Millares 5 3 2 5" xfId="1863" xr:uid="{00000000-0005-0000-0000-0000D8070000}"/>
    <cellStyle name="Millares 5 3 2 5 2" xfId="2945" xr:uid="{00000000-0005-0000-0000-0000D9070000}"/>
    <cellStyle name="Millares 5 3 2 6" xfId="2941" xr:uid="{00000000-0005-0000-0000-0000DA070000}"/>
    <cellStyle name="Millares 5 3 3" xfId="1864" xr:uid="{00000000-0005-0000-0000-0000DB070000}"/>
    <cellStyle name="Millares 5 3 3 2" xfId="2946" xr:uid="{00000000-0005-0000-0000-0000DC070000}"/>
    <cellStyle name="Millares 5 3 4" xfId="1865" xr:uid="{00000000-0005-0000-0000-0000DD070000}"/>
    <cellStyle name="Millares 5 3 4 2" xfId="2947" xr:uid="{00000000-0005-0000-0000-0000DE070000}"/>
    <cellStyle name="Millares 5 3 5" xfId="1866" xr:uid="{00000000-0005-0000-0000-0000DF070000}"/>
    <cellStyle name="Millares 5 3 5 2" xfId="2948" xr:uid="{00000000-0005-0000-0000-0000E0070000}"/>
    <cellStyle name="Millares 5 3 6" xfId="1867" xr:uid="{00000000-0005-0000-0000-0000E1070000}"/>
    <cellStyle name="Millares 5 3 6 2" xfId="2949" xr:uid="{00000000-0005-0000-0000-0000E2070000}"/>
    <cellStyle name="Millares 5 4" xfId="1868" xr:uid="{00000000-0005-0000-0000-0000E3070000}"/>
    <cellStyle name="Millares 5 4 2" xfId="1869" xr:uid="{00000000-0005-0000-0000-0000E4070000}"/>
    <cellStyle name="Millares 5 4 2 2" xfId="1870" xr:uid="{00000000-0005-0000-0000-0000E5070000}"/>
    <cellStyle name="Millares 5 4 2 2 2" xfId="2952" xr:uid="{00000000-0005-0000-0000-0000E6070000}"/>
    <cellStyle name="Millares 5 4 2 3" xfId="1871" xr:uid="{00000000-0005-0000-0000-0000E7070000}"/>
    <cellStyle name="Millares 5 4 2 3 2" xfId="2953" xr:uid="{00000000-0005-0000-0000-0000E8070000}"/>
    <cellStyle name="Millares 5 4 2 4" xfId="1872" xr:uid="{00000000-0005-0000-0000-0000E9070000}"/>
    <cellStyle name="Millares 5 4 2 4 2" xfId="2954" xr:uid="{00000000-0005-0000-0000-0000EA070000}"/>
    <cellStyle name="Millares 5 4 2 5" xfId="1873" xr:uid="{00000000-0005-0000-0000-0000EB070000}"/>
    <cellStyle name="Millares 5 4 2 5 2" xfId="2955" xr:uid="{00000000-0005-0000-0000-0000EC070000}"/>
    <cellStyle name="Millares 5 4 2 6" xfId="2951" xr:uid="{00000000-0005-0000-0000-0000ED070000}"/>
    <cellStyle name="Millares 5 4 3" xfId="1874" xr:uid="{00000000-0005-0000-0000-0000EE070000}"/>
    <cellStyle name="Millares 5 4 3 2" xfId="2956" xr:uid="{00000000-0005-0000-0000-0000EF070000}"/>
    <cellStyle name="Millares 5 4 4" xfId="1875" xr:uid="{00000000-0005-0000-0000-0000F0070000}"/>
    <cellStyle name="Millares 5 4 4 2" xfId="2957" xr:uid="{00000000-0005-0000-0000-0000F1070000}"/>
    <cellStyle name="Millares 5 4 5" xfId="1876" xr:uid="{00000000-0005-0000-0000-0000F2070000}"/>
    <cellStyle name="Millares 5 4 5 2" xfId="2958" xr:uid="{00000000-0005-0000-0000-0000F3070000}"/>
    <cellStyle name="Millares 5 4 6" xfId="1877" xr:uid="{00000000-0005-0000-0000-0000F4070000}"/>
    <cellStyle name="Millares 5 4 6 2" xfId="2959" xr:uid="{00000000-0005-0000-0000-0000F5070000}"/>
    <cellStyle name="Millares 5 4 7" xfId="2950" xr:uid="{00000000-0005-0000-0000-0000F6070000}"/>
    <cellStyle name="Millares 5 5" xfId="1878" xr:uid="{00000000-0005-0000-0000-0000F7070000}"/>
    <cellStyle name="Millares 5 5 2" xfId="1879" xr:uid="{00000000-0005-0000-0000-0000F8070000}"/>
    <cellStyle name="Millares 5 5 2 2" xfId="1880" xr:uid="{00000000-0005-0000-0000-0000F9070000}"/>
    <cellStyle name="Millares 5 5 2 2 2" xfId="2962" xr:uid="{00000000-0005-0000-0000-0000FA070000}"/>
    <cellStyle name="Millares 5 5 2 3" xfId="1881" xr:uid="{00000000-0005-0000-0000-0000FB070000}"/>
    <cellStyle name="Millares 5 5 2 3 2" xfId="2963" xr:uid="{00000000-0005-0000-0000-0000FC070000}"/>
    <cellStyle name="Millares 5 5 2 4" xfId="1882" xr:uid="{00000000-0005-0000-0000-0000FD070000}"/>
    <cellStyle name="Millares 5 5 2 4 2" xfId="2964" xr:uid="{00000000-0005-0000-0000-0000FE070000}"/>
    <cellStyle name="Millares 5 5 2 5" xfId="1883" xr:uid="{00000000-0005-0000-0000-0000FF070000}"/>
    <cellStyle name="Millares 5 5 2 5 2" xfId="2965" xr:uid="{00000000-0005-0000-0000-000000080000}"/>
    <cellStyle name="Millares 5 5 2 6" xfId="2961" xr:uid="{00000000-0005-0000-0000-000001080000}"/>
    <cellStyle name="Millares 5 5 3" xfId="1884" xr:uid="{00000000-0005-0000-0000-000002080000}"/>
    <cellStyle name="Millares 5 5 3 2" xfId="2966" xr:uid="{00000000-0005-0000-0000-000003080000}"/>
    <cellStyle name="Millares 5 5 4" xfId="1885" xr:uid="{00000000-0005-0000-0000-000004080000}"/>
    <cellStyle name="Millares 5 5 4 2" xfId="2967" xr:uid="{00000000-0005-0000-0000-000005080000}"/>
    <cellStyle name="Millares 5 5 5" xfId="1886" xr:uid="{00000000-0005-0000-0000-000006080000}"/>
    <cellStyle name="Millares 5 5 5 2" xfId="2968" xr:uid="{00000000-0005-0000-0000-000007080000}"/>
    <cellStyle name="Millares 5 5 6" xfId="1887" xr:uid="{00000000-0005-0000-0000-000008080000}"/>
    <cellStyle name="Millares 5 5 6 2" xfId="2969" xr:uid="{00000000-0005-0000-0000-000009080000}"/>
    <cellStyle name="Millares 5 5 7" xfId="2960" xr:uid="{00000000-0005-0000-0000-00000A080000}"/>
    <cellStyle name="Millares 5 6" xfId="1888" xr:uid="{00000000-0005-0000-0000-00000B080000}"/>
    <cellStyle name="Millares 5 6 2" xfId="2970" xr:uid="{00000000-0005-0000-0000-00000C080000}"/>
    <cellStyle name="Millares 5 7" xfId="1889" xr:uid="{00000000-0005-0000-0000-00000D080000}"/>
    <cellStyle name="Millares 5 7 2" xfId="2971" xr:uid="{00000000-0005-0000-0000-00000E080000}"/>
    <cellStyle name="Millares 5 8" xfId="1890" xr:uid="{00000000-0005-0000-0000-00000F080000}"/>
    <cellStyle name="Millares 5 8 2" xfId="2972" xr:uid="{00000000-0005-0000-0000-000010080000}"/>
    <cellStyle name="Millares 5 9" xfId="1891" xr:uid="{00000000-0005-0000-0000-000011080000}"/>
    <cellStyle name="Millares 5 9 2" xfId="2973" xr:uid="{00000000-0005-0000-0000-000012080000}"/>
    <cellStyle name="Millares 6" xfId="1892" xr:uid="{00000000-0005-0000-0000-000013080000}"/>
    <cellStyle name="Millares 6 2" xfId="1893" xr:uid="{00000000-0005-0000-0000-000014080000}"/>
    <cellStyle name="Millares 6 2 2" xfId="1894" xr:uid="{00000000-0005-0000-0000-000015080000}"/>
    <cellStyle name="Millares 6 2 2 2" xfId="1895" xr:uid="{00000000-0005-0000-0000-000016080000}"/>
    <cellStyle name="Millares 6 2 2 2 2" xfId="2975" xr:uid="{00000000-0005-0000-0000-000017080000}"/>
    <cellStyle name="Millares 6 2 2 3" xfId="1896" xr:uid="{00000000-0005-0000-0000-000018080000}"/>
    <cellStyle name="Millares 6 2 2 3 2" xfId="2976" xr:uid="{00000000-0005-0000-0000-000019080000}"/>
    <cellStyle name="Millares 6 2 2 4" xfId="1897" xr:uid="{00000000-0005-0000-0000-00001A080000}"/>
    <cellStyle name="Millares 6 2 2 4 2" xfId="2977" xr:uid="{00000000-0005-0000-0000-00001B080000}"/>
    <cellStyle name="Millares 6 2 2 5" xfId="1898" xr:uid="{00000000-0005-0000-0000-00001C080000}"/>
    <cellStyle name="Millares 6 2 2 5 2" xfId="2978" xr:uid="{00000000-0005-0000-0000-00001D080000}"/>
    <cellStyle name="Millares 6 2 2 6" xfId="2974" xr:uid="{00000000-0005-0000-0000-00001E080000}"/>
    <cellStyle name="Millares 6 2 3" xfId="1899" xr:uid="{00000000-0005-0000-0000-00001F080000}"/>
    <cellStyle name="Millares 6 2 3 2" xfId="2979" xr:uid="{00000000-0005-0000-0000-000020080000}"/>
    <cellStyle name="Millares 6 2 4" xfId="1900" xr:uid="{00000000-0005-0000-0000-000021080000}"/>
    <cellStyle name="Millares 6 2 4 2" xfId="2980" xr:uid="{00000000-0005-0000-0000-000022080000}"/>
    <cellStyle name="Millares 6 2 5" xfId="1901" xr:uid="{00000000-0005-0000-0000-000023080000}"/>
    <cellStyle name="Millares 6 2 5 2" xfId="2981" xr:uid="{00000000-0005-0000-0000-000024080000}"/>
    <cellStyle name="Millares 6 2 6" xfId="1902" xr:uid="{00000000-0005-0000-0000-000025080000}"/>
    <cellStyle name="Millares 6 2 6 2" xfId="2982" xr:uid="{00000000-0005-0000-0000-000026080000}"/>
    <cellStyle name="Millares 6 3" xfId="1903" xr:uid="{00000000-0005-0000-0000-000027080000}"/>
    <cellStyle name="Millares 6 3 2" xfId="1904" xr:uid="{00000000-0005-0000-0000-000028080000}"/>
    <cellStyle name="Millares 6 3 2 2" xfId="1905" xr:uid="{00000000-0005-0000-0000-000029080000}"/>
    <cellStyle name="Millares 6 3 2 2 2" xfId="2984" xr:uid="{00000000-0005-0000-0000-00002A080000}"/>
    <cellStyle name="Millares 6 3 2 3" xfId="1906" xr:uid="{00000000-0005-0000-0000-00002B080000}"/>
    <cellStyle name="Millares 6 3 2 3 2" xfId="2985" xr:uid="{00000000-0005-0000-0000-00002C080000}"/>
    <cellStyle name="Millares 6 3 2 4" xfId="1907" xr:uid="{00000000-0005-0000-0000-00002D080000}"/>
    <cellStyle name="Millares 6 3 2 4 2" xfId="2986" xr:uid="{00000000-0005-0000-0000-00002E080000}"/>
    <cellStyle name="Millares 6 3 2 5" xfId="1908" xr:uid="{00000000-0005-0000-0000-00002F080000}"/>
    <cellStyle name="Millares 6 3 2 5 2" xfId="2987" xr:uid="{00000000-0005-0000-0000-000030080000}"/>
    <cellStyle name="Millares 6 3 2 6" xfId="2983" xr:uid="{00000000-0005-0000-0000-000031080000}"/>
    <cellStyle name="Millares 6 3 3" xfId="1909" xr:uid="{00000000-0005-0000-0000-000032080000}"/>
    <cellStyle name="Millares 6 3 3 2" xfId="2988" xr:uid="{00000000-0005-0000-0000-000033080000}"/>
    <cellStyle name="Millares 6 3 4" xfId="1910" xr:uid="{00000000-0005-0000-0000-000034080000}"/>
    <cellStyle name="Millares 6 3 4 2" xfId="2989" xr:uid="{00000000-0005-0000-0000-000035080000}"/>
    <cellStyle name="Millares 6 3 5" xfId="1911" xr:uid="{00000000-0005-0000-0000-000036080000}"/>
    <cellStyle name="Millares 6 3 5 2" xfId="2990" xr:uid="{00000000-0005-0000-0000-000037080000}"/>
    <cellStyle name="Millares 6 3 6" xfId="1912" xr:uid="{00000000-0005-0000-0000-000038080000}"/>
    <cellStyle name="Millares 6 3 6 2" xfId="2991" xr:uid="{00000000-0005-0000-0000-000039080000}"/>
    <cellStyle name="Millares 6 4" xfId="1913" xr:uid="{00000000-0005-0000-0000-00003A080000}"/>
    <cellStyle name="Millares 6 4 2" xfId="1914" xr:uid="{00000000-0005-0000-0000-00003B080000}"/>
    <cellStyle name="Millares 6 4 2 2" xfId="1915" xr:uid="{00000000-0005-0000-0000-00003C080000}"/>
    <cellStyle name="Millares 6 4 2 2 2" xfId="2993" xr:uid="{00000000-0005-0000-0000-00003D080000}"/>
    <cellStyle name="Millares 6 4 2 3" xfId="1916" xr:uid="{00000000-0005-0000-0000-00003E080000}"/>
    <cellStyle name="Millares 6 4 2 3 2" xfId="2994" xr:uid="{00000000-0005-0000-0000-00003F080000}"/>
    <cellStyle name="Millares 6 4 2 4" xfId="1917" xr:uid="{00000000-0005-0000-0000-000040080000}"/>
    <cellStyle name="Millares 6 4 2 4 2" xfId="2995" xr:uid="{00000000-0005-0000-0000-000041080000}"/>
    <cellStyle name="Millares 6 4 2 5" xfId="1918" xr:uid="{00000000-0005-0000-0000-000042080000}"/>
    <cellStyle name="Millares 6 4 2 5 2" xfId="2996" xr:uid="{00000000-0005-0000-0000-000043080000}"/>
    <cellStyle name="Millares 6 4 2 6" xfId="2992" xr:uid="{00000000-0005-0000-0000-000044080000}"/>
    <cellStyle name="Millares 6 4 3" xfId="1919" xr:uid="{00000000-0005-0000-0000-000045080000}"/>
    <cellStyle name="Millares 6 4 3 2" xfId="2997" xr:uid="{00000000-0005-0000-0000-000046080000}"/>
    <cellStyle name="Millares 6 4 4" xfId="1920" xr:uid="{00000000-0005-0000-0000-000047080000}"/>
    <cellStyle name="Millares 6 4 4 2" xfId="2998" xr:uid="{00000000-0005-0000-0000-000048080000}"/>
    <cellStyle name="Millares 6 4 5" xfId="1921" xr:uid="{00000000-0005-0000-0000-000049080000}"/>
    <cellStyle name="Millares 6 4 5 2" xfId="2999" xr:uid="{00000000-0005-0000-0000-00004A080000}"/>
    <cellStyle name="Millares 6 4 6" xfId="1922" xr:uid="{00000000-0005-0000-0000-00004B080000}"/>
    <cellStyle name="Millares 6 4 6 2" xfId="3000" xr:uid="{00000000-0005-0000-0000-00004C080000}"/>
    <cellStyle name="Millares 6 5" xfId="1923" xr:uid="{00000000-0005-0000-0000-00004D080000}"/>
    <cellStyle name="Millares 6 5 2" xfId="1924" xr:uid="{00000000-0005-0000-0000-00004E080000}"/>
    <cellStyle name="Millares 6 5 2 2" xfId="1925" xr:uid="{00000000-0005-0000-0000-00004F080000}"/>
    <cellStyle name="Millares 6 5 2 2 2" xfId="3003" xr:uid="{00000000-0005-0000-0000-000050080000}"/>
    <cellStyle name="Millares 6 5 2 3" xfId="1926" xr:uid="{00000000-0005-0000-0000-000051080000}"/>
    <cellStyle name="Millares 6 5 2 3 2" xfId="3004" xr:uid="{00000000-0005-0000-0000-000052080000}"/>
    <cellStyle name="Millares 6 5 2 4" xfId="1927" xr:uid="{00000000-0005-0000-0000-000053080000}"/>
    <cellStyle name="Millares 6 5 2 4 2" xfId="3005" xr:uid="{00000000-0005-0000-0000-000054080000}"/>
    <cellStyle name="Millares 6 5 2 5" xfId="1928" xr:uid="{00000000-0005-0000-0000-000055080000}"/>
    <cellStyle name="Millares 6 5 2 5 2" xfId="3006" xr:uid="{00000000-0005-0000-0000-000056080000}"/>
    <cellStyle name="Millares 6 5 2 6" xfId="3002" xr:uid="{00000000-0005-0000-0000-000057080000}"/>
    <cellStyle name="Millares 6 5 3" xfId="1929" xr:uid="{00000000-0005-0000-0000-000058080000}"/>
    <cellStyle name="Millares 6 5 3 2" xfId="3007" xr:uid="{00000000-0005-0000-0000-000059080000}"/>
    <cellStyle name="Millares 6 5 4" xfId="1930" xr:uid="{00000000-0005-0000-0000-00005A080000}"/>
    <cellStyle name="Millares 6 5 4 2" xfId="3008" xr:uid="{00000000-0005-0000-0000-00005B080000}"/>
    <cellStyle name="Millares 6 5 5" xfId="1931" xr:uid="{00000000-0005-0000-0000-00005C080000}"/>
    <cellStyle name="Millares 6 5 5 2" xfId="3009" xr:uid="{00000000-0005-0000-0000-00005D080000}"/>
    <cellStyle name="Millares 6 5 6" xfId="1932" xr:uid="{00000000-0005-0000-0000-00005E080000}"/>
    <cellStyle name="Millares 6 5 6 2" xfId="3010" xr:uid="{00000000-0005-0000-0000-00005F080000}"/>
    <cellStyle name="Millares 6 5 7" xfId="3001" xr:uid="{00000000-0005-0000-0000-000060080000}"/>
    <cellStyle name="Millares 6 6" xfId="1933" xr:uid="{00000000-0005-0000-0000-000061080000}"/>
    <cellStyle name="Millares 6 7" xfId="1934" xr:uid="{00000000-0005-0000-0000-000062080000}"/>
    <cellStyle name="Millares 6 8" xfId="1935" xr:uid="{00000000-0005-0000-0000-000063080000}"/>
    <cellStyle name="Millares 6 9" xfId="1936" xr:uid="{00000000-0005-0000-0000-000064080000}"/>
    <cellStyle name="Millares 7" xfId="1937" xr:uid="{00000000-0005-0000-0000-000065080000}"/>
    <cellStyle name="Millares 7 2" xfId="1938" xr:uid="{00000000-0005-0000-0000-000066080000}"/>
    <cellStyle name="Millares 7 2 2" xfId="1939" xr:uid="{00000000-0005-0000-0000-000067080000}"/>
    <cellStyle name="Millares 7 2 2 2" xfId="3011" xr:uid="{00000000-0005-0000-0000-000068080000}"/>
    <cellStyle name="Millares 7 2 3" xfId="1940" xr:uid="{00000000-0005-0000-0000-000069080000}"/>
    <cellStyle name="Millares 7 2 3 2" xfId="3012" xr:uid="{00000000-0005-0000-0000-00006A080000}"/>
    <cellStyle name="Millares 7 2 4" xfId="1941" xr:uid="{00000000-0005-0000-0000-00006B080000}"/>
    <cellStyle name="Millares 7 2 4 2" xfId="3013" xr:uid="{00000000-0005-0000-0000-00006C080000}"/>
    <cellStyle name="Millares 7 2 5" xfId="1942" xr:uid="{00000000-0005-0000-0000-00006D080000}"/>
    <cellStyle name="Millares 7 2 5 2" xfId="3014" xr:uid="{00000000-0005-0000-0000-00006E080000}"/>
    <cellStyle name="Millares 7 3" xfId="1943" xr:uid="{00000000-0005-0000-0000-00006F080000}"/>
    <cellStyle name="Millares 7 3 2" xfId="3015" xr:uid="{00000000-0005-0000-0000-000070080000}"/>
    <cellStyle name="Millares 7 4" xfId="1944" xr:uid="{00000000-0005-0000-0000-000071080000}"/>
    <cellStyle name="Millares 7 4 2" xfId="3016" xr:uid="{00000000-0005-0000-0000-000072080000}"/>
    <cellStyle name="Millares 7 5" xfId="1945" xr:uid="{00000000-0005-0000-0000-000073080000}"/>
    <cellStyle name="Millares 7 5 2" xfId="3017" xr:uid="{00000000-0005-0000-0000-000074080000}"/>
    <cellStyle name="Millares 7 6" xfId="1946" xr:uid="{00000000-0005-0000-0000-000075080000}"/>
    <cellStyle name="Millares 7 6 2" xfId="3018" xr:uid="{00000000-0005-0000-0000-000076080000}"/>
    <cellStyle name="Millares 8" xfId="1947" xr:uid="{00000000-0005-0000-0000-000077080000}"/>
    <cellStyle name="Millares 8 2" xfId="1948" xr:uid="{00000000-0005-0000-0000-000078080000}"/>
    <cellStyle name="Millares 8 2 2" xfId="1949" xr:uid="{00000000-0005-0000-0000-000079080000}"/>
    <cellStyle name="Millares 8 2 2 2" xfId="3019" xr:uid="{00000000-0005-0000-0000-00007A080000}"/>
    <cellStyle name="Millares 8 2 3" xfId="1950" xr:uid="{00000000-0005-0000-0000-00007B080000}"/>
    <cellStyle name="Millares 8 2 3 2" xfId="3020" xr:uid="{00000000-0005-0000-0000-00007C080000}"/>
    <cellStyle name="Millares 8 2 4" xfId="1951" xr:uid="{00000000-0005-0000-0000-00007D080000}"/>
    <cellStyle name="Millares 8 2 4 2" xfId="3021" xr:uid="{00000000-0005-0000-0000-00007E080000}"/>
    <cellStyle name="Millares 8 2 5" xfId="1952" xr:uid="{00000000-0005-0000-0000-00007F080000}"/>
    <cellStyle name="Millares 8 2 5 2" xfId="3022" xr:uid="{00000000-0005-0000-0000-000080080000}"/>
    <cellStyle name="Millares 8 3" xfId="1953" xr:uid="{00000000-0005-0000-0000-000081080000}"/>
    <cellStyle name="Millares 8 3 2" xfId="3023" xr:uid="{00000000-0005-0000-0000-000082080000}"/>
    <cellStyle name="Millares 8 4" xfId="1954" xr:uid="{00000000-0005-0000-0000-000083080000}"/>
    <cellStyle name="Millares 8 4 2" xfId="3024" xr:uid="{00000000-0005-0000-0000-000084080000}"/>
    <cellStyle name="Millares 8 5" xfId="1955" xr:uid="{00000000-0005-0000-0000-000085080000}"/>
    <cellStyle name="Millares 8 5 2" xfId="3025" xr:uid="{00000000-0005-0000-0000-000086080000}"/>
    <cellStyle name="Millares 8 6" xfId="1956" xr:uid="{00000000-0005-0000-0000-000087080000}"/>
    <cellStyle name="Millares 8 6 2" xfId="3026" xr:uid="{00000000-0005-0000-0000-000088080000}"/>
    <cellStyle name="Millares 8 7" xfId="1957" xr:uid="{00000000-0005-0000-0000-000089080000}"/>
    <cellStyle name="Millares 8 7 2" xfId="3027" xr:uid="{00000000-0005-0000-0000-00008A080000}"/>
    <cellStyle name="Millares 9" xfId="1958" xr:uid="{00000000-0005-0000-0000-00008B080000}"/>
    <cellStyle name="Millares 9 2" xfId="1959" xr:uid="{00000000-0005-0000-0000-00008C080000}"/>
    <cellStyle name="Millares 9 2 2" xfId="1960" xr:uid="{00000000-0005-0000-0000-00008D080000}"/>
    <cellStyle name="Millares 9 2 2 2" xfId="3029" xr:uid="{00000000-0005-0000-0000-00008E080000}"/>
    <cellStyle name="Millares 9 2 3" xfId="1961" xr:uid="{00000000-0005-0000-0000-00008F080000}"/>
    <cellStyle name="Millares 9 2 3 2" xfId="3030" xr:uid="{00000000-0005-0000-0000-000090080000}"/>
    <cellStyle name="Millares 9 2 4" xfId="1962" xr:uid="{00000000-0005-0000-0000-000091080000}"/>
    <cellStyle name="Millares 9 2 4 2" xfId="3031" xr:uid="{00000000-0005-0000-0000-000092080000}"/>
    <cellStyle name="Millares 9 2 5" xfId="1963" xr:uid="{00000000-0005-0000-0000-000093080000}"/>
    <cellStyle name="Millares 9 2 5 2" xfId="3032" xr:uid="{00000000-0005-0000-0000-000094080000}"/>
    <cellStyle name="Millares 9 2 6" xfId="3028" xr:uid="{00000000-0005-0000-0000-000095080000}"/>
    <cellStyle name="Millares 9 3" xfId="1964" xr:uid="{00000000-0005-0000-0000-000096080000}"/>
    <cellStyle name="Millares 9 3 2" xfId="3033" xr:uid="{00000000-0005-0000-0000-000097080000}"/>
    <cellStyle name="Millares 9 4" xfId="1965" xr:uid="{00000000-0005-0000-0000-000098080000}"/>
    <cellStyle name="Millares 9 4 2" xfId="3034" xr:uid="{00000000-0005-0000-0000-000099080000}"/>
    <cellStyle name="Millares 9 5" xfId="1966" xr:uid="{00000000-0005-0000-0000-00009A080000}"/>
    <cellStyle name="Millares 9 5 2" xfId="3035" xr:uid="{00000000-0005-0000-0000-00009B080000}"/>
    <cellStyle name="Millares 9 6" xfId="1967" xr:uid="{00000000-0005-0000-0000-00009C080000}"/>
    <cellStyle name="Millares 9 6 2" xfId="3036" xr:uid="{00000000-0005-0000-0000-00009D080000}"/>
    <cellStyle name="Moneda 2" xfId="3" xr:uid="{00000000-0005-0000-0000-00009E080000}"/>
    <cellStyle name="Moneda 2 2" xfId="1968" xr:uid="{00000000-0005-0000-0000-00009F080000}"/>
    <cellStyle name="Moneda 2 3" xfId="1969" xr:uid="{00000000-0005-0000-0000-0000A0080000}"/>
    <cellStyle name="Moneda 2 4" xfId="1970" xr:uid="{00000000-0005-0000-0000-0000A1080000}"/>
    <cellStyle name="Moneda 2 5" xfId="1971" xr:uid="{00000000-0005-0000-0000-0000A2080000}"/>
    <cellStyle name="Moneda 3" xfId="1972" xr:uid="{00000000-0005-0000-0000-0000A3080000}"/>
    <cellStyle name="Moneda 3 2" xfId="1973" xr:uid="{00000000-0005-0000-0000-0000A4080000}"/>
    <cellStyle name="Moneda 3 3" xfId="1974" xr:uid="{00000000-0005-0000-0000-0000A5080000}"/>
    <cellStyle name="Moneda 4" xfId="1975" xr:uid="{00000000-0005-0000-0000-0000A6080000}"/>
    <cellStyle name="Moneda 4 2" xfId="1976" xr:uid="{00000000-0005-0000-0000-0000A7080000}"/>
    <cellStyle name="Moneda 4 3" xfId="3037" xr:uid="{00000000-0005-0000-0000-0000A8080000}"/>
    <cellStyle name="Moneda 5" xfId="1977" xr:uid="{00000000-0005-0000-0000-0000A9080000}"/>
    <cellStyle name="Moneda 6" xfId="1978" xr:uid="{00000000-0005-0000-0000-0000AA080000}"/>
    <cellStyle name="Neutral 2" xfId="1979" xr:uid="{00000000-0005-0000-0000-0000AB080000}"/>
    <cellStyle name="Neutral 3" xfId="1980" xr:uid="{00000000-0005-0000-0000-0000AC080000}"/>
    <cellStyle name="Neutral 4" xfId="1981" xr:uid="{00000000-0005-0000-0000-0000AD080000}"/>
    <cellStyle name="Neutral 5" xfId="1982" xr:uid="{00000000-0005-0000-0000-0000AE080000}"/>
    <cellStyle name="Neutral 6" xfId="1983" xr:uid="{00000000-0005-0000-0000-0000AF080000}"/>
    <cellStyle name="Normal" xfId="0" builtinId="0"/>
    <cellStyle name="Normal 10" xfId="1984" xr:uid="{00000000-0005-0000-0000-0000B1080000}"/>
    <cellStyle name="Normal 10 2" xfId="1985" xr:uid="{00000000-0005-0000-0000-0000B2080000}"/>
    <cellStyle name="Normal 10 2 2" xfId="1986" xr:uid="{00000000-0005-0000-0000-0000B3080000}"/>
    <cellStyle name="Normal 10 2 3" xfId="1987" xr:uid="{00000000-0005-0000-0000-0000B4080000}"/>
    <cellStyle name="Normal 10 2 4" xfId="1988" xr:uid="{00000000-0005-0000-0000-0000B5080000}"/>
    <cellStyle name="Normal 10 2 5" xfId="1989" xr:uid="{00000000-0005-0000-0000-0000B6080000}"/>
    <cellStyle name="Normal 10 3" xfId="1990" xr:uid="{00000000-0005-0000-0000-0000B7080000}"/>
    <cellStyle name="Normal 10 4" xfId="1991" xr:uid="{00000000-0005-0000-0000-0000B8080000}"/>
    <cellStyle name="Normal 10 5" xfId="1992" xr:uid="{00000000-0005-0000-0000-0000B9080000}"/>
    <cellStyle name="Normal 10 6" xfId="1993" xr:uid="{00000000-0005-0000-0000-0000BA080000}"/>
    <cellStyle name="Normal 11" xfId="1994" xr:uid="{00000000-0005-0000-0000-0000BB080000}"/>
    <cellStyle name="Normal 12" xfId="1995" xr:uid="{00000000-0005-0000-0000-0000BC080000}"/>
    <cellStyle name="Normal 12 2" xfId="1996" xr:uid="{00000000-0005-0000-0000-0000BD080000}"/>
    <cellStyle name="Normal 12 3" xfId="1997" xr:uid="{00000000-0005-0000-0000-0000BE080000}"/>
    <cellStyle name="Normal 12 4" xfId="1998" xr:uid="{00000000-0005-0000-0000-0000BF080000}"/>
    <cellStyle name="Normal 12 5" xfId="1999" xr:uid="{00000000-0005-0000-0000-0000C0080000}"/>
    <cellStyle name="Normal 13" xfId="2000" xr:uid="{00000000-0005-0000-0000-0000C1080000}"/>
    <cellStyle name="Normal 13 2" xfId="2001" xr:uid="{00000000-0005-0000-0000-0000C2080000}"/>
    <cellStyle name="Normal 13 3" xfId="2002" xr:uid="{00000000-0005-0000-0000-0000C3080000}"/>
    <cellStyle name="Normal 13 4" xfId="2003" xr:uid="{00000000-0005-0000-0000-0000C4080000}"/>
    <cellStyle name="Normal 13 5" xfId="2004" xr:uid="{00000000-0005-0000-0000-0000C5080000}"/>
    <cellStyle name="Normal 14" xfId="2005" xr:uid="{00000000-0005-0000-0000-0000C6080000}"/>
    <cellStyle name="Normal 14 2" xfId="2006" xr:uid="{00000000-0005-0000-0000-0000C7080000}"/>
    <cellStyle name="Normal 14 3" xfId="2007" xr:uid="{00000000-0005-0000-0000-0000C8080000}"/>
    <cellStyle name="Normal 14 4" xfId="2008" xr:uid="{00000000-0005-0000-0000-0000C9080000}"/>
    <cellStyle name="Normal 14 5" xfId="2009" xr:uid="{00000000-0005-0000-0000-0000CA080000}"/>
    <cellStyle name="Normal 15" xfId="2010" xr:uid="{00000000-0005-0000-0000-0000CB080000}"/>
    <cellStyle name="Normal 15 2" xfId="2011" xr:uid="{00000000-0005-0000-0000-0000CC080000}"/>
    <cellStyle name="Normal 15 3" xfId="2012" xr:uid="{00000000-0005-0000-0000-0000CD080000}"/>
    <cellStyle name="Normal 15 4" xfId="2013" xr:uid="{00000000-0005-0000-0000-0000CE080000}"/>
    <cellStyle name="Normal 15 5" xfId="2014" xr:uid="{00000000-0005-0000-0000-0000CF080000}"/>
    <cellStyle name="Normal 16" xfId="2015" xr:uid="{00000000-0005-0000-0000-0000D0080000}"/>
    <cellStyle name="Normal 17" xfId="2016" xr:uid="{00000000-0005-0000-0000-0000D1080000}"/>
    <cellStyle name="Normal 18" xfId="2017" xr:uid="{00000000-0005-0000-0000-0000D2080000}"/>
    <cellStyle name="Normal 19" xfId="2018" xr:uid="{00000000-0005-0000-0000-0000D3080000}"/>
    <cellStyle name="Normal 19 2" xfId="2019" xr:uid="{00000000-0005-0000-0000-0000D4080000}"/>
    <cellStyle name="Normal 2" xfId="2020" xr:uid="{00000000-0005-0000-0000-0000D5080000}"/>
    <cellStyle name="Normal 2 10" xfId="2021" xr:uid="{00000000-0005-0000-0000-0000D6080000}"/>
    <cellStyle name="Normal 2 11" xfId="2022" xr:uid="{00000000-0005-0000-0000-0000D7080000}"/>
    <cellStyle name="Normal 2 12" xfId="2023" xr:uid="{00000000-0005-0000-0000-0000D8080000}"/>
    <cellStyle name="Normal 2 12 2" xfId="2024" xr:uid="{00000000-0005-0000-0000-0000D9080000}"/>
    <cellStyle name="Normal 2 2" xfId="2025" xr:uid="{00000000-0005-0000-0000-0000DA080000}"/>
    <cellStyle name="Normal 2 2 2" xfId="2026" xr:uid="{00000000-0005-0000-0000-0000DB080000}"/>
    <cellStyle name="Normal 2 2 2 2" xfId="2027" xr:uid="{00000000-0005-0000-0000-0000DC080000}"/>
    <cellStyle name="Normal 2 2 2 2 2" xfId="2028" xr:uid="{00000000-0005-0000-0000-0000DD080000}"/>
    <cellStyle name="Normal 2 2 2 3" xfId="2029" xr:uid="{00000000-0005-0000-0000-0000DE080000}"/>
    <cellStyle name="Normal 2 2 2 4" xfId="2030" xr:uid="{00000000-0005-0000-0000-0000DF080000}"/>
    <cellStyle name="Normal 2 2 2 5" xfId="2031" xr:uid="{00000000-0005-0000-0000-0000E0080000}"/>
    <cellStyle name="Normal 2 2 3" xfId="2032" xr:uid="{00000000-0005-0000-0000-0000E1080000}"/>
    <cellStyle name="Normal 2 2 3 2" xfId="2033" xr:uid="{00000000-0005-0000-0000-0000E2080000}"/>
    <cellStyle name="Normal 2 2 4" xfId="2034" xr:uid="{00000000-0005-0000-0000-0000E3080000}"/>
    <cellStyle name="Normal 2 2 5" xfId="2035" xr:uid="{00000000-0005-0000-0000-0000E4080000}"/>
    <cellStyle name="Normal 2 2 6" xfId="2036" xr:uid="{00000000-0005-0000-0000-0000E5080000}"/>
    <cellStyle name="Normal 2 2 7" xfId="2037" xr:uid="{00000000-0005-0000-0000-0000E6080000}"/>
    <cellStyle name="Normal 2 2 8" xfId="2038" xr:uid="{00000000-0005-0000-0000-0000E7080000}"/>
    <cellStyle name="Normal 2 2 9" xfId="2039" xr:uid="{00000000-0005-0000-0000-0000E8080000}"/>
    <cellStyle name="Normal 2 3" xfId="2040" xr:uid="{00000000-0005-0000-0000-0000E9080000}"/>
    <cellStyle name="Normal 2 3 2" xfId="2041" xr:uid="{00000000-0005-0000-0000-0000EA080000}"/>
    <cellStyle name="Normal 2 3 2 2" xfId="2042" xr:uid="{00000000-0005-0000-0000-0000EB080000}"/>
    <cellStyle name="Normal 2 3 2 3" xfId="2043" xr:uid="{00000000-0005-0000-0000-0000EC080000}"/>
    <cellStyle name="Normal 2 3 2 4" xfId="2044" xr:uid="{00000000-0005-0000-0000-0000ED080000}"/>
    <cellStyle name="Normal 2 3 2 5" xfId="2045" xr:uid="{00000000-0005-0000-0000-0000EE080000}"/>
    <cellStyle name="Normal 2 3 3" xfId="2046" xr:uid="{00000000-0005-0000-0000-0000EF080000}"/>
    <cellStyle name="Normal 2 3 4" xfId="2047" xr:uid="{00000000-0005-0000-0000-0000F0080000}"/>
    <cellStyle name="Normal 2 3 5" xfId="2048" xr:uid="{00000000-0005-0000-0000-0000F1080000}"/>
    <cellStyle name="Normal 2 3 6" xfId="2049" xr:uid="{00000000-0005-0000-0000-0000F2080000}"/>
    <cellStyle name="Normal 2 4" xfId="2050" xr:uid="{00000000-0005-0000-0000-0000F3080000}"/>
    <cellStyle name="Normal 2 4 2" xfId="2051" xr:uid="{00000000-0005-0000-0000-0000F4080000}"/>
    <cellStyle name="Normal 2 4 2 2" xfId="2052" xr:uid="{00000000-0005-0000-0000-0000F5080000}"/>
    <cellStyle name="Normal 2 4 2 3" xfId="2053" xr:uid="{00000000-0005-0000-0000-0000F6080000}"/>
    <cellStyle name="Normal 2 4 2 4" xfId="2054" xr:uid="{00000000-0005-0000-0000-0000F7080000}"/>
    <cellStyle name="Normal 2 4 2 5" xfId="2055" xr:uid="{00000000-0005-0000-0000-0000F8080000}"/>
    <cellStyle name="Normal 2 4 3" xfId="2056" xr:uid="{00000000-0005-0000-0000-0000F9080000}"/>
    <cellStyle name="Normal 2 4 4" xfId="2057" xr:uid="{00000000-0005-0000-0000-0000FA080000}"/>
    <cellStyle name="Normal 2 4 5" xfId="2058" xr:uid="{00000000-0005-0000-0000-0000FB080000}"/>
    <cellStyle name="Normal 2 4 6" xfId="2059" xr:uid="{00000000-0005-0000-0000-0000FC080000}"/>
    <cellStyle name="Normal 2 5" xfId="2060" xr:uid="{00000000-0005-0000-0000-0000FD080000}"/>
    <cellStyle name="Normal 2 5 2" xfId="2061" xr:uid="{00000000-0005-0000-0000-0000FE080000}"/>
    <cellStyle name="Normal 2 5 2 2" xfId="2062" xr:uid="{00000000-0005-0000-0000-0000FF080000}"/>
    <cellStyle name="Normal 2 5 2 3" xfId="2063" xr:uid="{00000000-0005-0000-0000-000000090000}"/>
    <cellStyle name="Normal 2 5 2 4" xfId="2064" xr:uid="{00000000-0005-0000-0000-000001090000}"/>
    <cellStyle name="Normal 2 5 2 5" xfId="2065" xr:uid="{00000000-0005-0000-0000-000002090000}"/>
    <cellStyle name="Normal 2 5 3" xfId="2066" xr:uid="{00000000-0005-0000-0000-000003090000}"/>
    <cellStyle name="Normal 2 5 4" xfId="2067" xr:uid="{00000000-0005-0000-0000-000004090000}"/>
    <cellStyle name="Normal 2 5 5" xfId="2068" xr:uid="{00000000-0005-0000-0000-000005090000}"/>
    <cellStyle name="Normal 2 5 6" xfId="2069" xr:uid="{00000000-0005-0000-0000-000006090000}"/>
    <cellStyle name="Normal 2 6" xfId="2070" xr:uid="{00000000-0005-0000-0000-000007090000}"/>
    <cellStyle name="Normal 2 6 2" xfId="2071" xr:uid="{00000000-0005-0000-0000-000008090000}"/>
    <cellStyle name="Normal 2 6 3" xfId="2072" xr:uid="{00000000-0005-0000-0000-000009090000}"/>
    <cellStyle name="Normal 2 6 4" xfId="2073" xr:uid="{00000000-0005-0000-0000-00000A090000}"/>
    <cellStyle name="Normal 2 6 5" xfId="2074" xr:uid="{00000000-0005-0000-0000-00000B090000}"/>
    <cellStyle name="Normal 2 7" xfId="2075" xr:uid="{00000000-0005-0000-0000-00000C090000}"/>
    <cellStyle name="Normal 2 7 2" xfId="2076" xr:uid="{00000000-0005-0000-0000-00000D090000}"/>
    <cellStyle name="Normal 2 8" xfId="2077" xr:uid="{00000000-0005-0000-0000-00000E090000}"/>
    <cellStyle name="Normal 2 8 2" xfId="2078" xr:uid="{00000000-0005-0000-0000-00000F090000}"/>
    <cellStyle name="Normal 2 9" xfId="2079" xr:uid="{00000000-0005-0000-0000-000010090000}"/>
    <cellStyle name="Normal 20" xfId="2080" xr:uid="{00000000-0005-0000-0000-000011090000}"/>
    <cellStyle name="Normal 21" xfId="2081" xr:uid="{00000000-0005-0000-0000-000012090000}"/>
    <cellStyle name="Normal 22" xfId="2082" xr:uid="{00000000-0005-0000-0000-000013090000}"/>
    <cellStyle name="Normal 23" xfId="2083" xr:uid="{00000000-0005-0000-0000-000014090000}"/>
    <cellStyle name="Normal 24" xfId="2084" xr:uid="{00000000-0005-0000-0000-000015090000}"/>
    <cellStyle name="Normal 25" xfId="2085" xr:uid="{00000000-0005-0000-0000-000016090000}"/>
    <cellStyle name="Normal 25 2" xfId="2086" xr:uid="{00000000-0005-0000-0000-000017090000}"/>
    <cellStyle name="Normal 25 2 2" xfId="2087" xr:uid="{00000000-0005-0000-0000-000018090000}"/>
    <cellStyle name="Normal 25 3" xfId="2088" xr:uid="{00000000-0005-0000-0000-000019090000}"/>
    <cellStyle name="Normal 25 4" xfId="2089" xr:uid="{00000000-0005-0000-0000-00001A090000}"/>
    <cellStyle name="Normal 26" xfId="2090" xr:uid="{00000000-0005-0000-0000-00001B090000}"/>
    <cellStyle name="Normal 27" xfId="2091" xr:uid="{00000000-0005-0000-0000-00001C090000}"/>
    <cellStyle name="Normal 28" xfId="2092" xr:uid="{00000000-0005-0000-0000-00001D090000}"/>
    <cellStyle name="Normal 29" xfId="2093" xr:uid="{00000000-0005-0000-0000-00001E090000}"/>
    <cellStyle name="Normal 3" xfId="2094" xr:uid="{00000000-0005-0000-0000-00001F090000}"/>
    <cellStyle name="Normal 3 10" xfId="2095" xr:uid="{00000000-0005-0000-0000-000020090000}"/>
    <cellStyle name="Normal 3 11" xfId="2096" xr:uid="{00000000-0005-0000-0000-000021090000}"/>
    <cellStyle name="Normal 3 12" xfId="2097" xr:uid="{00000000-0005-0000-0000-000022090000}"/>
    <cellStyle name="Normal 3 2" xfId="2098" xr:uid="{00000000-0005-0000-0000-000023090000}"/>
    <cellStyle name="Normal 3 2 2" xfId="2099" xr:uid="{00000000-0005-0000-0000-000024090000}"/>
    <cellStyle name="Normal 3 2 2 2" xfId="2100" xr:uid="{00000000-0005-0000-0000-000025090000}"/>
    <cellStyle name="Normal 3 2 2 3" xfId="2101" xr:uid="{00000000-0005-0000-0000-000026090000}"/>
    <cellStyle name="Normal 3 2 2 4" xfId="2102" xr:uid="{00000000-0005-0000-0000-000027090000}"/>
    <cellStyle name="Normal 3 2 2 5" xfId="2103" xr:uid="{00000000-0005-0000-0000-000028090000}"/>
    <cellStyle name="Normal 3 2 3" xfId="2104" xr:uid="{00000000-0005-0000-0000-000029090000}"/>
    <cellStyle name="Normal 3 2 4" xfId="2105" xr:uid="{00000000-0005-0000-0000-00002A090000}"/>
    <cellStyle name="Normal 3 2 5" xfId="2106" xr:uid="{00000000-0005-0000-0000-00002B090000}"/>
    <cellStyle name="Normal 3 2 6" xfId="2107" xr:uid="{00000000-0005-0000-0000-00002C090000}"/>
    <cellStyle name="Normal 3 3" xfId="2108" xr:uid="{00000000-0005-0000-0000-00002D090000}"/>
    <cellStyle name="Normal 3 3 2" xfId="2109" xr:uid="{00000000-0005-0000-0000-00002E090000}"/>
    <cellStyle name="Normal 3 3 2 2" xfId="2110" xr:uid="{00000000-0005-0000-0000-00002F090000}"/>
    <cellStyle name="Normal 3 3 2 3" xfId="2111" xr:uid="{00000000-0005-0000-0000-000030090000}"/>
    <cellStyle name="Normal 3 3 2 4" xfId="2112" xr:uid="{00000000-0005-0000-0000-000031090000}"/>
    <cellStyle name="Normal 3 3 2 5" xfId="2113" xr:uid="{00000000-0005-0000-0000-000032090000}"/>
    <cellStyle name="Normal 3 3 3" xfId="2114" xr:uid="{00000000-0005-0000-0000-000033090000}"/>
    <cellStyle name="Normal 3 3 4" xfId="2115" xr:uid="{00000000-0005-0000-0000-000034090000}"/>
    <cellStyle name="Normal 3 3 5" xfId="2116" xr:uid="{00000000-0005-0000-0000-000035090000}"/>
    <cellStyle name="Normal 3 3 6" xfId="2117" xr:uid="{00000000-0005-0000-0000-000036090000}"/>
    <cellStyle name="Normal 3 4" xfId="2118" xr:uid="{00000000-0005-0000-0000-000037090000}"/>
    <cellStyle name="Normal 3 4 2" xfId="2119" xr:uid="{00000000-0005-0000-0000-000038090000}"/>
    <cellStyle name="Normal 3 4 2 2" xfId="2120" xr:uid="{00000000-0005-0000-0000-000039090000}"/>
    <cellStyle name="Normal 3 4 2 3" xfId="2121" xr:uid="{00000000-0005-0000-0000-00003A090000}"/>
    <cellStyle name="Normal 3 4 2 4" xfId="2122" xr:uid="{00000000-0005-0000-0000-00003B090000}"/>
    <cellStyle name="Normal 3 4 2 5" xfId="2123" xr:uid="{00000000-0005-0000-0000-00003C090000}"/>
    <cellStyle name="Normal 3 4 3" xfId="2124" xr:uid="{00000000-0005-0000-0000-00003D090000}"/>
    <cellStyle name="Normal 3 4 4" xfId="2125" xr:uid="{00000000-0005-0000-0000-00003E090000}"/>
    <cellStyle name="Normal 3 4 5" xfId="2126" xr:uid="{00000000-0005-0000-0000-00003F090000}"/>
    <cellStyle name="Normal 3 4 6" xfId="2127" xr:uid="{00000000-0005-0000-0000-000040090000}"/>
    <cellStyle name="Normal 3 5" xfId="2128" xr:uid="{00000000-0005-0000-0000-000041090000}"/>
    <cellStyle name="Normal 3 5 2" xfId="2129" xr:uid="{00000000-0005-0000-0000-000042090000}"/>
    <cellStyle name="Normal 3 5 2 2" xfId="2130" xr:uid="{00000000-0005-0000-0000-000043090000}"/>
    <cellStyle name="Normal 3 5 2 3" xfId="2131" xr:uid="{00000000-0005-0000-0000-000044090000}"/>
    <cellStyle name="Normal 3 5 2 4" xfId="2132" xr:uid="{00000000-0005-0000-0000-000045090000}"/>
    <cellStyle name="Normal 3 5 2 5" xfId="2133" xr:uid="{00000000-0005-0000-0000-000046090000}"/>
    <cellStyle name="Normal 3 5 3" xfId="2134" xr:uid="{00000000-0005-0000-0000-000047090000}"/>
    <cellStyle name="Normal 3 5 4" xfId="2135" xr:uid="{00000000-0005-0000-0000-000048090000}"/>
    <cellStyle name="Normal 3 5 5" xfId="2136" xr:uid="{00000000-0005-0000-0000-000049090000}"/>
    <cellStyle name="Normal 3 5 6" xfId="2137" xr:uid="{00000000-0005-0000-0000-00004A090000}"/>
    <cellStyle name="Normal 3 6" xfId="2138" xr:uid="{00000000-0005-0000-0000-00004B090000}"/>
    <cellStyle name="Normal 3 6 2" xfId="2139" xr:uid="{00000000-0005-0000-0000-00004C090000}"/>
    <cellStyle name="Normal 3 6 3" xfId="2140" xr:uid="{00000000-0005-0000-0000-00004D090000}"/>
    <cellStyle name="Normal 3 6 4" xfId="2141" xr:uid="{00000000-0005-0000-0000-00004E090000}"/>
    <cellStyle name="Normal 3 6 5" xfId="2142" xr:uid="{00000000-0005-0000-0000-00004F090000}"/>
    <cellStyle name="Normal 3 7" xfId="2143" xr:uid="{00000000-0005-0000-0000-000050090000}"/>
    <cellStyle name="Normal 3 8" xfId="2144" xr:uid="{00000000-0005-0000-0000-000051090000}"/>
    <cellStyle name="Normal 3 9" xfId="2145" xr:uid="{00000000-0005-0000-0000-000052090000}"/>
    <cellStyle name="Normal 30" xfId="2146" xr:uid="{00000000-0005-0000-0000-000053090000}"/>
    <cellStyle name="Normal 31" xfId="2147" xr:uid="{00000000-0005-0000-0000-000054090000}"/>
    <cellStyle name="Normal 32" xfId="2148" xr:uid="{00000000-0005-0000-0000-000055090000}"/>
    <cellStyle name="Normal 33" xfId="2149" xr:uid="{00000000-0005-0000-0000-000056090000}"/>
    <cellStyle name="Normal 34" xfId="2150" xr:uid="{00000000-0005-0000-0000-000057090000}"/>
    <cellStyle name="Normal 35" xfId="2151" xr:uid="{00000000-0005-0000-0000-000058090000}"/>
    <cellStyle name="Normal 36" xfId="2152" xr:uid="{00000000-0005-0000-0000-000059090000}"/>
    <cellStyle name="Normal 37" xfId="2153" xr:uid="{00000000-0005-0000-0000-00005A090000}"/>
    <cellStyle name="Normal 38" xfId="2154" xr:uid="{00000000-0005-0000-0000-00005B090000}"/>
    <cellStyle name="Normal 39" xfId="2155" xr:uid="{00000000-0005-0000-0000-00005C090000}"/>
    <cellStyle name="Normal 4" xfId="2156" xr:uid="{00000000-0005-0000-0000-00005D090000}"/>
    <cellStyle name="Normal 4 10" xfId="2157" xr:uid="{00000000-0005-0000-0000-00005E090000}"/>
    <cellStyle name="Normal 4 11" xfId="2158" xr:uid="{00000000-0005-0000-0000-00005F090000}"/>
    <cellStyle name="Normal 4 2" xfId="2159" xr:uid="{00000000-0005-0000-0000-000060090000}"/>
    <cellStyle name="Normal 4 2 2" xfId="2160" xr:uid="{00000000-0005-0000-0000-000061090000}"/>
    <cellStyle name="Normal 4 2 2 2" xfId="2161" xr:uid="{00000000-0005-0000-0000-000062090000}"/>
    <cellStyle name="Normal 4 2 2 3" xfId="2162" xr:uid="{00000000-0005-0000-0000-000063090000}"/>
    <cellStyle name="Normal 4 2 2 4" xfId="2163" xr:uid="{00000000-0005-0000-0000-000064090000}"/>
    <cellStyle name="Normal 4 2 2 5" xfId="2164" xr:uid="{00000000-0005-0000-0000-000065090000}"/>
    <cellStyle name="Normal 4 2 3" xfId="2165" xr:uid="{00000000-0005-0000-0000-000066090000}"/>
    <cellStyle name="Normal 4 2 4" xfId="2166" xr:uid="{00000000-0005-0000-0000-000067090000}"/>
    <cellStyle name="Normal 4 2 5" xfId="2167" xr:uid="{00000000-0005-0000-0000-000068090000}"/>
    <cellStyle name="Normal 4 2 6" xfId="2168" xr:uid="{00000000-0005-0000-0000-000069090000}"/>
    <cellStyle name="Normal 4 3" xfId="2169" xr:uid="{00000000-0005-0000-0000-00006A090000}"/>
    <cellStyle name="Normal 4 3 2" xfId="2170" xr:uid="{00000000-0005-0000-0000-00006B090000}"/>
    <cellStyle name="Normal 4 3 2 2" xfId="2171" xr:uid="{00000000-0005-0000-0000-00006C090000}"/>
    <cellStyle name="Normal 4 3 2 3" xfId="2172" xr:uid="{00000000-0005-0000-0000-00006D090000}"/>
    <cellStyle name="Normal 4 3 2 4" xfId="2173" xr:uid="{00000000-0005-0000-0000-00006E090000}"/>
    <cellStyle name="Normal 4 3 2 5" xfId="2174" xr:uid="{00000000-0005-0000-0000-00006F090000}"/>
    <cellStyle name="Normal 4 3 3" xfId="2175" xr:uid="{00000000-0005-0000-0000-000070090000}"/>
    <cellStyle name="Normal 4 3 4" xfId="2176" xr:uid="{00000000-0005-0000-0000-000071090000}"/>
    <cellStyle name="Normal 4 3 5" xfId="2177" xr:uid="{00000000-0005-0000-0000-000072090000}"/>
    <cellStyle name="Normal 4 3 6" xfId="2178" xr:uid="{00000000-0005-0000-0000-000073090000}"/>
    <cellStyle name="Normal 4 4" xfId="2179" xr:uid="{00000000-0005-0000-0000-000074090000}"/>
    <cellStyle name="Normal 4 4 2" xfId="2180" xr:uid="{00000000-0005-0000-0000-000075090000}"/>
    <cellStyle name="Normal 4 4 2 2" xfId="2181" xr:uid="{00000000-0005-0000-0000-000076090000}"/>
    <cellStyle name="Normal 4 4 2 3" xfId="2182" xr:uid="{00000000-0005-0000-0000-000077090000}"/>
    <cellStyle name="Normal 4 4 2 4" xfId="2183" xr:uid="{00000000-0005-0000-0000-000078090000}"/>
    <cellStyle name="Normal 4 4 2 5" xfId="2184" xr:uid="{00000000-0005-0000-0000-000079090000}"/>
    <cellStyle name="Normal 4 4 3" xfId="2185" xr:uid="{00000000-0005-0000-0000-00007A090000}"/>
    <cellStyle name="Normal 4 4 4" xfId="2186" xr:uid="{00000000-0005-0000-0000-00007B090000}"/>
    <cellStyle name="Normal 4 4 5" xfId="2187" xr:uid="{00000000-0005-0000-0000-00007C090000}"/>
    <cellStyle name="Normal 4 4 6" xfId="2188" xr:uid="{00000000-0005-0000-0000-00007D090000}"/>
    <cellStyle name="Normal 4 5" xfId="2189" xr:uid="{00000000-0005-0000-0000-00007E090000}"/>
    <cellStyle name="Normal 4 5 2" xfId="2190" xr:uid="{00000000-0005-0000-0000-00007F090000}"/>
    <cellStyle name="Normal 4 5 2 2" xfId="2191" xr:uid="{00000000-0005-0000-0000-000080090000}"/>
    <cellStyle name="Normal 4 5 2 3" xfId="2192" xr:uid="{00000000-0005-0000-0000-000081090000}"/>
    <cellStyle name="Normal 4 5 2 4" xfId="2193" xr:uid="{00000000-0005-0000-0000-000082090000}"/>
    <cellStyle name="Normal 4 5 2 5" xfId="2194" xr:uid="{00000000-0005-0000-0000-000083090000}"/>
    <cellStyle name="Normal 4 5 3" xfId="2195" xr:uid="{00000000-0005-0000-0000-000084090000}"/>
    <cellStyle name="Normal 4 5 4" xfId="2196" xr:uid="{00000000-0005-0000-0000-000085090000}"/>
    <cellStyle name="Normal 4 5 5" xfId="2197" xr:uid="{00000000-0005-0000-0000-000086090000}"/>
    <cellStyle name="Normal 4 5 6" xfId="2198" xr:uid="{00000000-0005-0000-0000-000087090000}"/>
    <cellStyle name="Normal 4 6" xfId="2199" xr:uid="{00000000-0005-0000-0000-000088090000}"/>
    <cellStyle name="Normal 4 7" xfId="2200" xr:uid="{00000000-0005-0000-0000-000089090000}"/>
    <cellStyle name="Normal 4 8" xfId="2201" xr:uid="{00000000-0005-0000-0000-00008A090000}"/>
    <cellStyle name="Normal 4 9" xfId="2202" xr:uid="{00000000-0005-0000-0000-00008B090000}"/>
    <cellStyle name="Normal 40" xfId="2203" xr:uid="{00000000-0005-0000-0000-00008C090000}"/>
    <cellStyle name="Normal 40 2" xfId="2204" xr:uid="{00000000-0005-0000-0000-00008D090000}"/>
    <cellStyle name="Normal 41" xfId="2205" xr:uid="{00000000-0005-0000-0000-00008E090000}"/>
    <cellStyle name="Normal 42" xfId="2206" xr:uid="{00000000-0005-0000-0000-00008F090000}"/>
    <cellStyle name="Normal 43" xfId="2207" xr:uid="{00000000-0005-0000-0000-000090090000}"/>
    <cellStyle name="Normal 44" xfId="2208" xr:uid="{00000000-0005-0000-0000-000091090000}"/>
    <cellStyle name="Normal 45" xfId="2209" xr:uid="{00000000-0005-0000-0000-000092090000}"/>
    <cellStyle name="Normal 46" xfId="2210" xr:uid="{00000000-0005-0000-0000-000093090000}"/>
    <cellStyle name="Normal 47" xfId="2211" xr:uid="{00000000-0005-0000-0000-000094090000}"/>
    <cellStyle name="Normal 48" xfId="2212" xr:uid="{00000000-0005-0000-0000-000095090000}"/>
    <cellStyle name="Normal 49" xfId="2213" xr:uid="{00000000-0005-0000-0000-000096090000}"/>
    <cellStyle name="Normal 5" xfId="2214" xr:uid="{00000000-0005-0000-0000-000097090000}"/>
    <cellStyle name="Normal 5 2" xfId="2215" xr:uid="{00000000-0005-0000-0000-000098090000}"/>
    <cellStyle name="Normal 5 2 2" xfId="2216" xr:uid="{00000000-0005-0000-0000-000099090000}"/>
    <cellStyle name="Normal 5 3" xfId="2217" xr:uid="{00000000-0005-0000-0000-00009A090000}"/>
    <cellStyle name="Normal 5 4" xfId="2218" xr:uid="{00000000-0005-0000-0000-00009B090000}"/>
    <cellStyle name="Normal 5 5" xfId="2219" xr:uid="{00000000-0005-0000-0000-00009C090000}"/>
    <cellStyle name="Normal 5 6" xfId="2220" xr:uid="{00000000-0005-0000-0000-00009D090000}"/>
    <cellStyle name="Normal 50" xfId="2221" xr:uid="{00000000-0005-0000-0000-00009E090000}"/>
    <cellStyle name="Normal 51" xfId="2222" xr:uid="{00000000-0005-0000-0000-00009F090000}"/>
    <cellStyle name="Normal 52" xfId="2223" xr:uid="{00000000-0005-0000-0000-0000A0090000}"/>
    <cellStyle name="Normal 53" xfId="2224" xr:uid="{00000000-0005-0000-0000-0000A1090000}"/>
    <cellStyle name="Normal 54" xfId="2225" xr:uid="{00000000-0005-0000-0000-0000A2090000}"/>
    <cellStyle name="Normal 55" xfId="2226" xr:uid="{00000000-0005-0000-0000-0000A3090000}"/>
    <cellStyle name="Normal 56" xfId="2227" xr:uid="{00000000-0005-0000-0000-0000A4090000}"/>
    <cellStyle name="Normal 57" xfId="2228" xr:uid="{00000000-0005-0000-0000-0000A5090000}"/>
    <cellStyle name="Normal 58" xfId="2229" xr:uid="{00000000-0005-0000-0000-0000A6090000}"/>
    <cellStyle name="Normal 59" xfId="2230" xr:uid="{00000000-0005-0000-0000-0000A7090000}"/>
    <cellStyle name="Normal 6" xfId="2231" xr:uid="{00000000-0005-0000-0000-0000A8090000}"/>
    <cellStyle name="Normal 6 10" xfId="2232" xr:uid="{00000000-0005-0000-0000-0000A9090000}"/>
    <cellStyle name="Normal 6 2" xfId="2233" xr:uid="{00000000-0005-0000-0000-0000AA090000}"/>
    <cellStyle name="Normal 6 2 2" xfId="2234" xr:uid="{00000000-0005-0000-0000-0000AB090000}"/>
    <cellStyle name="Normal 6 2 2 2" xfId="2235" xr:uid="{00000000-0005-0000-0000-0000AC090000}"/>
    <cellStyle name="Normal 6 2 2 3" xfId="2236" xr:uid="{00000000-0005-0000-0000-0000AD090000}"/>
    <cellStyle name="Normal 6 2 2 4" xfId="2237" xr:uid="{00000000-0005-0000-0000-0000AE090000}"/>
    <cellStyle name="Normal 6 2 2 5" xfId="2238" xr:uid="{00000000-0005-0000-0000-0000AF090000}"/>
    <cellStyle name="Normal 6 2 3" xfId="2239" xr:uid="{00000000-0005-0000-0000-0000B0090000}"/>
    <cellStyle name="Normal 6 2 4" xfId="2240" xr:uid="{00000000-0005-0000-0000-0000B1090000}"/>
    <cellStyle name="Normal 6 2 5" xfId="2241" xr:uid="{00000000-0005-0000-0000-0000B2090000}"/>
    <cellStyle name="Normal 6 2 6" xfId="2242" xr:uid="{00000000-0005-0000-0000-0000B3090000}"/>
    <cellStyle name="Normal 6 3" xfId="2243" xr:uid="{00000000-0005-0000-0000-0000B4090000}"/>
    <cellStyle name="Normal 6 3 2" xfId="2244" xr:uid="{00000000-0005-0000-0000-0000B5090000}"/>
    <cellStyle name="Normal 6 3 2 2" xfId="2245" xr:uid="{00000000-0005-0000-0000-0000B6090000}"/>
    <cellStyle name="Normal 6 3 2 3" xfId="2246" xr:uid="{00000000-0005-0000-0000-0000B7090000}"/>
    <cellStyle name="Normal 6 3 2 4" xfId="2247" xr:uid="{00000000-0005-0000-0000-0000B8090000}"/>
    <cellStyle name="Normal 6 3 2 5" xfId="2248" xr:uid="{00000000-0005-0000-0000-0000B9090000}"/>
    <cellStyle name="Normal 6 3 3" xfId="2249" xr:uid="{00000000-0005-0000-0000-0000BA090000}"/>
    <cellStyle name="Normal 6 3 4" xfId="2250" xr:uid="{00000000-0005-0000-0000-0000BB090000}"/>
    <cellStyle name="Normal 6 3 5" xfId="2251" xr:uid="{00000000-0005-0000-0000-0000BC090000}"/>
    <cellStyle name="Normal 6 3 6" xfId="2252" xr:uid="{00000000-0005-0000-0000-0000BD090000}"/>
    <cellStyle name="Normal 6 4" xfId="2253" xr:uid="{00000000-0005-0000-0000-0000BE090000}"/>
    <cellStyle name="Normal 6 4 2" xfId="2254" xr:uid="{00000000-0005-0000-0000-0000BF090000}"/>
    <cellStyle name="Normal 6 4 2 2" xfId="2255" xr:uid="{00000000-0005-0000-0000-0000C0090000}"/>
    <cellStyle name="Normal 6 4 2 3" xfId="2256" xr:uid="{00000000-0005-0000-0000-0000C1090000}"/>
    <cellStyle name="Normal 6 4 2 4" xfId="2257" xr:uid="{00000000-0005-0000-0000-0000C2090000}"/>
    <cellStyle name="Normal 6 4 2 5" xfId="2258" xr:uid="{00000000-0005-0000-0000-0000C3090000}"/>
    <cellStyle name="Normal 6 4 3" xfId="2259" xr:uid="{00000000-0005-0000-0000-0000C4090000}"/>
    <cellStyle name="Normal 6 4 4" xfId="2260" xr:uid="{00000000-0005-0000-0000-0000C5090000}"/>
    <cellStyle name="Normal 6 4 5" xfId="2261" xr:uid="{00000000-0005-0000-0000-0000C6090000}"/>
    <cellStyle name="Normal 6 4 6" xfId="2262" xr:uid="{00000000-0005-0000-0000-0000C7090000}"/>
    <cellStyle name="Normal 6 5" xfId="2263" xr:uid="{00000000-0005-0000-0000-0000C8090000}"/>
    <cellStyle name="Normal 6 5 2" xfId="2264" xr:uid="{00000000-0005-0000-0000-0000C9090000}"/>
    <cellStyle name="Normal 6 5 2 2" xfId="2265" xr:uid="{00000000-0005-0000-0000-0000CA090000}"/>
    <cellStyle name="Normal 6 5 2 3" xfId="2266" xr:uid="{00000000-0005-0000-0000-0000CB090000}"/>
    <cellStyle name="Normal 6 5 2 4" xfId="2267" xr:uid="{00000000-0005-0000-0000-0000CC090000}"/>
    <cellStyle name="Normal 6 5 2 5" xfId="2268" xr:uid="{00000000-0005-0000-0000-0000CD090000}"/>
    <cellStyle name="Normal 6 5 3" xfId="2269" xr:uid="{00000000-0005-0000-0000-0000CE090000}"/>
    <cellStyle name="Normal 6 5 4" xfId="2270" xr:uid="{00000000-0005-0000-0000-0000CF090000}"/>
    <cellStyle name="Normal 6 5 5" xfId="2271" xr:uid="{00000000-0005-0000-0000-0000D0090000}"/>
    <cellStyle name="Normal 6 5 6" xfId="2272" xr:uid="{00000000-0005-0000-0000-0000D1090000}"/>
    <cellStyle name="Normal 6 6" xfId="2273" xr:uid="{00000000-0005-0000-0000-0000D2090000}"/>
    <cellStyle name="Normal 6 6 2" xfId="2274" xr:uid="{00000000-0005-0000-0000-0000D3090000}"/>
    <cellStyle name="Normal 6 6 3" xfId="2275" xr:uid="{00000000-0005-0000-0000-0000D4090000}"/>
    <cellStyle name="Normal 6 6 4" xfId="2276" xr:uid="{00000000-0005-0000-0000-0000D5090000}"/>
    <cellStyle name="Normal 6 6 5" xfId="2277" xr:uid="{00000000-0005-0000-0000-0000D6090000}"/>
    <cellStyle name="Normal 6 7" xfId="2278" xr:uid="{00000000-0005-0000-0000-0000D7090000}"/>
    <cellStyle name="Normal 6 8" xfId="2279" xr:uid="{00000000-0005-0000-0000-0000D8090000}"/>
    <cellStyle name="Normal 6 9" xfId="2280" xr:uid="{00000000-0005-0000-0000-0000D9090000}"/>
    <cellStyle name="Normal 60" xfId="2281" xr:uid="{00000000-0005-0000-0000-0000DA090000}"/>
    <cellStyle name="Normal 61" xfId="2282" xr:uid="{00000000-0005-0000-0000-0000DB090000}"/>
    <cellStyle name="Normal 62" xfId="2283" xr:uid="{00000000-0005-0000-0000-0000DC090000}"/>
    <cellStyle name="Normal 63" xfId="2284" xr:uid="{00000000-0005-0000-0000-0000DD090000}"/>
    <cellStyle name="Normal 64" xfId="2285" xr:uid="{00000000-0005-0000-0000-0000DE090000}"/>
    <cellStyle name="Normal 65" xfId="2286" xr:uid="{00000000-0005-0000-0000-0000DF090000}"/>
    <cellStyle name="Normal 66" xfId="2287" xr:uid="{00000000-0005-0000-0000-0000E0090000}"/>
    <cellStyle name="Normal 67" xfId="2288" xr:uid="{00000000-0005-0000-0000-0000E1090000}"/>
    <cellStyle name="Normal 68" xfId="2289" xr:uid="{00000000-0005-0000-0000-0000E2090000}"/>
    <cellStyle name="Normal 69" xfId="2290" xr:uid="{00000000-0005-0000-0000-0000E3090000}"/>
    <cellStyle name="Normal 7" xfId="2291" xr:uid="{00000000-0005-0000-0000-0000E4090000}"/>
    <cellStyle name="Normal 7 2" xfId="2292" xr:uid="{00000000-0005-0000-0000-0000E5090000}"/>
    <cellStyle name="Normal 7 3" xfId="2293" xr:uid="{00000000-0005-0000-0000-0000E6090000}"/>
    <cellStyle name="Normal 7 4" xfId="2294" xr:uid="{00000000-0005-0000-0000-0000E7090000}"/>
    <cellStyle name="Normal 7 5" xfId="2295" xr:uid="{00000000-0005-0000-0000-0000E8090000}"/>
    <cellStyle name="Normal 70" xfId="2296" xr:uid="{00000000-0005-0000-0000-0000E9090000}"/>
    <cellStyle name="Normal 71" xfId="2297" xr:uid="{00000000-0005-0000-0000-0000EA090000}"/>
    <cellStyle name="Normal 72" xfId="2298" xr:uid="{00000000-0005-0000-0000-0000EB090000}"/>
    <cellStyle name="Normal 73" xfId="2299" xr:uid="{00000000-0005-0000-0000-0000EC090000}"/>
    <cellStyle name="Normal 8" xfId="2300" xr:uid="{00000000-0005-0000-0000-0000ED090000}"/>
    <cellStyle name="Normal 8 2" xfId="2301" xr:uid="{00000000-0005-0000-0000-0000EE090000}"/>
    <cellStyle name="Normal 8 2 2" xfId="2302" xr:uid="{00000000-0005-0000-0000-0000EF090000}"/>
    <cellStyle name="Normal 8 2 3" xfId="2303" xr:uid="{00000000-0005-0000-0000-0000F0090000}"/>
    <cellStyle name="Normal 8 2 4" xfId="2304" xr:uid="{00000000-0005-0000-0000-0000F1090000}"/>
    <cellStyle name="Normal 8 2 5" xfId="2305" xr:uid="{00000000-0005-0000-0000-0000F2090000}"/>
    <cellStyle name="Normal 8 3" xfId="2306" xr:uid="{00000000-0005-0000-0000-0000F3090000}"/>
    <cellStyle name="Normal 8 4" xfId="2307" xr:uid="{00000000-0005-0000-0000-0000F4090000}"/>
    <cellStyle name="Normal 8 5" xfId="2308" xr:uid="{00000000-0005-0000-0000-0000F5090000}"/>
    <cellStyle name="Normal 8 6" xfId="2309" xr:uid="{00000000-0005-0000-0000-0000F6090000}"/>
    <cellStyle name="Normal 9" xfId="2310" xr:uid="{00000000-0005-0000-0000-0000F7090000}"/>
    <cellStyle name="Normal 9 2" xfId="2311" xr:uid="{00000000-0005-0000-0000-0000F8090000}"/>
    <cellStyle name="Normal 9 2 2" xfId="2312" xr:uid="{00000000-0005-0000-0000-0000F9090000}"/>
    <cellStyle name="Normal 9 2 3" xfId="2313" xr:uid="{00000000-0005-0000-0000-0000FA090000}"/>
    <cellStyle name="Normal 9 2 4" xfId="2314" xr:uid="{00000000-0005-0000-0000-0000FB090000}"/>
    <cellStyle name="Normal 9 2 5" xfId="2315" xr:uid="{00000000-0005-0000-0000-0000FC090000}"/>
    <cellStyle name="Normal 9 3" xfId="2316" xr:uid="{00000000-0005-0000-0000-0000FD090000}"/>
    <cellStyle name="Normal 9 4" xfId="2317" xr:uid="{00000000-0005-0000-0000-0000FE090000}"/>
    <cellStyle name="Normal 9 5" xfId="2318" xr:uid="{00000000-0005-0000-0000-0000FF090000}"/>
    <cellStyle name="Normal 9 6" xfId="2319" xr:uid="{00000000-0005-0000-0000-0000000A0000}"/>
    <cellStyle name="Notas 10" xfId="2320" xr:uid="{00000000-0005-0000-0000-0000010A0000}"/>
    <cellStyle name="Notas 10 2" xfId="2321" xr:uid="{00000000-0005-0000-0000-0000020A0000}"/>
    <cellStyle name="Notas 10 2 2" xfId="2322" xr:uid="{00000000-0005-0000-0000-0000030A0000}"/>
    <cellStyle name="Notas 10 2 3" xfId="2323" xr:uid="{00000000-0005-0000-0000-0000040A0000}"/>
    <cellStyle name="Notas 10 2 4" xfId="2324" xr:uid="{00000000-0005-0000-0000-0000050A0000}"/>
    <cellStyle name="Notas 10 2 5" xfId="2325" xr:uid="{00000000-0005-0000-0000-0000060A0000}"/>
    <cellStyle name="Notas 10 3" xfId="2326" xr:uid="{00000000-0005-0000-0000-0000070A0000}"/>
    <cellStyle name="Notas 10 4" xfId="2327" xr:uid="{00000000-0005-0000-0000-0000080A0000}"/>
    <cellStyle name="Notas 10 5" xfId="2328" xr:uid="{00000000-0005-0000-0000-0000090A0000}"/>
    <cellStyle name="Notas 10 6" xfId="2329" xr:uid="{00000000-0005-0000-0000-00000A0A0000}"/>
    <cellStyle name="Notas 11" xfId="2330" xr:uid="{00000000-0005-0000-0000-00000B0A0000}"/>
    <cellStyle name="Notas 11 2" xfId="2331" xr:uid="{00000000-0005-0000-0000-00000C0A0000}"/>
    <cellStyle name="Notas 11 2 2" xfId="2332" xr:uid="{00000000-0005-0000-0000-00000D0A0000}"/>
    <cellStyle name="Notas 11 2 3" xfId="2333" xr:uid="{00000000-0005-0000-0000-00000E0A0000}"/>
    <cellStyle name="Notas 11 2 4" xfId="2334" xr:uid="{00000000-0005-0000-0000-00000F0A0000}"/>
    <cellStyle name="Notas 11 2 5" xfId="2335" xr:uid="{00000000-0005-0000-0000-0000100A0000}"/>
    <cellStyle name="Notas 11 3" xfId="2336" xr:uid="{00000000-0005-0000-0000-0000110A0000}"/>
    <cellStyle name="Notas 11 4" xfId="2337" xr:uid="{00000000-0005-0000-0000-0000120A0000}"/>
    <cellStyle name="Notas 11 5" xfId="2338" xr:uid="{00000000-0005-0000-0000-0000130A0000}"/>
    <cellStyle name="Notas 11 6" xfId="2339" xr:uid="{00000000-0005-0000-0000-0000140A0000}"/>
    <cellStyle name="Notas 12" xfId="2340" xr:uid="{00000000-0005-0000-0000-0000150A0000}"/>
    <cellStyle name="Notas 12 2" xfId="2341" xr:uid="{00000000-0005-0000-0000-0000160A0000}"/>
    <cellStyle name="Notas 12 2 2" xfId="2342" xr:uid="{00000000-0005-0000-0000-0000170A0000}"/>
    <cellStyle name="Notas 12 2 3" xfId="2343" xr:uid="{00000000-0005-0000-0000-0000180A0000}"/>
    <cellStyle name="Notas 12 2 4" xfId="2344" xr:uid="{00000000-0005-0000-0000-0000190A0000}"/>
    <cellStyle name="Notas 12 2 5" xfId="2345" xr:uid="{00000000-0005-0000-0000-00001A0A0000}"/>
    <cellStyle name="Notas 12 3" xfId="2346" xr:uid="{00000000-0005-0000-0000-00001B0A0000}"/>
    <cellStyle name="Notas 12 4" xfId="2347" xr:uid="{00000000-0005-0000-0000-00001C0A0000}"/>
    <cellStyle name="Notas 12 5" xfId="2348" xr:uid="{00000000-0005-0000-0000-00001D0A0000}"/>
    <cellStyle name="Notas 12 6" xfId="2349" xr:uid="{00000000-0005-0000-0000-00001E0A0000}"/>
    <cellStyle name="Notas 13" xfId="2350" xr:uid="{00000000-0005-0000-0000-00001F0A0000}"/>
    <cellStyle name="Notas 13 2" xfId="2351" xr:uid="{00000000-0005-0000-0000-0000200A0000}"/>
    <cellStyle name="Notas 13 2 2" xfId="2352" xr:uid="{00000000-0005-0000-0000-0000210A0000}"/>
    <cellStyle name="Notas 13 2 3" xfId="2353" xr:uid="{00000000-0005-0000-0000-0000220A0000}"/>
    <cellStyle name="Notas 13 2 4" xfId="2354" xr:uid="{00000000-0005-0000-0000-0000230A0000}"/>
    <cellStyle name="Notas 13 2 5" xfId="2355" xr:uid="{00000000-0005-0000-0000-0000240A0000}"/>
    <cellStyle name="Notas 13 3" xfId="2356" xr:uid="{00000000-0005-0000-0000-0000250A0000}"/>
    <cellStyle name="Notas 13 4" xfId="2357" xr:uid="{00000000-0005-0000-0000-0000260A0000}"/>
    <cellStyle name="Notas 13 5" xfId="2358" xr:uid="{00000000-0005-0000-0000-0000270A0000}"/>
    <cellStyle name="Notas 13 6" xfId="2359" xr:uid="{00000000-0005-0000-0000-0000280A0000}"/>
    <cellStyle name="Notas 14" xfId="2360" xr:uid="{00000000-0005-0000-0000-0000290A0000}"/>
    <cellStyle name="Notas 14 2" xfId="2361" xr:uid="{00000000-0005-0000-0000-00002A0A0000}"/>
    <cellStyle name="Notas 14 2 2" xfId="2362" xr:uid="{00000000-0005-0000-0000-00002B0A0000}"/>
    <cellStyle name="Notas 14 2 3" xfId="2363" xr:uid="{00000000-0005-0000-0000-00002C0A0000}"/>
    <cellStyle name="Notas 14 2 4" xfId="2364" xr:uid="{00000000-0005-0000-0000-00002D0A0000}"/>
    <cellStyle name="Notas 14 2 5" xfId="2365" xr:uid="{00000000-0005-0000-0000-00002E0A0000}"/>
    <cellStyle name="Notas 14 3" xfId="2366" xr:uid="{00000000-0005-0000-0000-00002F0A0000}"/>
    <cellStyle name="Notas 14 4" xfId="2367" xr:uid="{00000000-0005-0000-0000-0000300A0000}"/>
    <cellStyle name="Notas 14 5" xfId="2368" xr:uid="{00000000-0005-0000-0000-0000310A0000}"/>
    <cellStyle name="Notas 14 6" xfId="2369" xr:uid="{00000000-0005-0000-0000-0000320A0000}"/>
    <cellStyle name="Notas 15" xfId="2370" xr:uid="{00000000-0005-0000-0000-0000330A0000}"/>
    <cellStyle name="Notas 15 2" xfId="2371" xr:uid="{00000000-0005-0000-0000-0000340A0000}"/>
    <cellStyle name="Notas 15 3" xfId="2372" xr:uid="{00000000-0005-0000-0000-0000350A0000}"/>
    <cellStyle name="Notas 15 4" xfId="2373" xr:uid="{00000000-0005-0000-0000-0000360A0000}"/>
    <cellStyle name="Notas 15 5" xfId="2374" xr:uid="{00000000-0005-0000-0000-0000370A0000}"/>
    <cellStyle name="Notas 16" xfId="2375" xr:uid="{00000000-0005-0000-0000-0000380A0000}"/>
    <cellStyle name="Notas 16 2" xfId="2376" xr:uid="{00000000-0005-0000-0000-0000390A0000}"/>
    <cellStyle name="Notas 16 3" xfId="2377" xr:uid="{00000000-0005-0000-0000-00003A0A0000}"/>
    <cellStyle name="Notas 16 4" xfId="2378" xr:uid="{00000000-0005-0000-0000-00003B0A0000}"/>
    <cellStyle name="Notas 16 5" xfId="2379" xr:uid="{00000000-0005-0000-0000-00003C0A0000}"/>
    <cellStyle name="Notas 17" xfId="2380" xr:uid="{00000000-0005-0000-0000-00003D0A0000}"/>
    <cellStyle name="Notas 17 2" xfId="2381" xr:uid="{00000000-0005-0000-0000-00003E0A0000}"/>
    <cellStyle name="Notas 17 3" xfId="2382" xr:uid="{00000000-0005-0000-0000-00003F0A0000}"/>
    <cellStyle name="Notas 17 4" xfId="2383" xr:uid="{00000000-0005-0000-0000-0000400A0000}"/>
    <cellStyle name="Notas 17 5" xfId="2384" xr:uid="{00000000-0005-0000-0000-0000410A0000}"/>
    <cellStyle name="Notas 18" xfId="2385" xr:uid="{00000000-0005-0000-0000-0000420A0000}"/>
    <cellStyle name="Notas 18 2" xfId="2386" xr:uid="{00000000-0005-0000-0000-0000430A0000}"/>
    <cellStyle name="Notas 18 3" xfId="2387" xr:uid="{00000000-0005-0000-0000-0000440A0000}"/>
    <cellStyle name="Notas 18 4" xfId="2388" xr:uid="{00000000-0005-0000-0000-0000450A0000}"/>
    <cellStyle name="Notas 18 5" xfId="2389" xr:uid="{00000000-0005-0000-0000-0000460A0000}"/>
    <cellStyle name="Notas 19" xfId="2390" xr:uid="{00000000-0005-0000-0000-0000470A0000}"/>
    <cellStyle name="Notas 19 2" xfId="2391" xr:uid="{00000000-0005-0000-0000-0000480A0000}"/>
    <cellStyle name="Notas 19 3" xfId="2392" xr:uid="{00000000-0005-0000-0000-0000490A0000}"/>
    <cellStyle name="Notas 19 4" xfId="2393" xr:uid="{00000000-0005-0000-0000-00004A0A0000}"/>
    <cellStyle name="Notas 19 5" xfId="2394" xr:uid="{00000000-0005-0000-0000-00004B0A0000}"/>
    <cellStyle name="Notas 2" xfId="2395" xr:uid="{00000000-0005-0000-0000-00004C0A0000}"/>
    <cellStyle name="Notas 2 10" xfId="2396" xr:uid="{00000000-0005-0000-0000-00004D0A0000}"/>
    <cellStyle name="Notas 2 2" xfId="2397" xr:uid="{00000000-0005-0000-0000-00004E0A0000}"/>
    <cellStyle name="Notas 2 2 2" xfId="2398" xr:uid="{00000000-0005-0000-0000-00004F0A0000}"/>
    <cellStyle name="Notas 2 2 2 2" xfId="2399" xr:uid="{00000000-0005-0000-0000-0000500A0000}"/>
    <cellStyle name="Notas 2 2 2 3" xfId="2400" xr:uid="{00000000-0005-0000-0000-0000510A0000}"/>
    <cellStyle name="Notas 2 2 2 4" xfId="2401" xr:uid="{00000000-0005-0000-0000-0000520A0000}"/>
    <cellStyle name="Notas 2 2 2 5" xfId="2402" xr:uid="{00000000-0005-0000-0000-0000530A0000}"/>
    <cellStyle name="Notas 2 2 3" xfId="2403" xr:uid="{00000000-0005-0000-0000-0000540A0000}"/>
    <cellStyle name="Notas 2 2 4" xfId="2404" xr:uid="{00000000-0005-0000-0000-0000550A0000}"/>
    <cellStyle name="Notas 2 2 5" xfId="2405" xr:uid="{00000000-0005-0000-0000-0000560A0000}"/>
    <cellStyle name="Notas 2 2 6" xfId="2406" xr:uid="{00000000-0005-0000-0000-0000570A0000}"/>
    <cellStyle name="Notas 2 3" xfId="2407" xr:uid="{00000000-0005-0000-0000-0000580A0000}"/>
    <cellStyle name="Notas 2 3 2" xfId="2408" xr:uid="{00000000-0005-0000-0000-0000590A0000}"/>
    <cellStyle name="Notas 2 3 2 2" xfId="2409" xr:uid="{00000000-0005-0000-0000-00005A0A0000}"/>
    <cellStyle name="Notas 2 3 2 3" xfId="2410" xr:uid="{00000000-0005-0000-0000-00005B0A0000}"/>
    <cellStyle name="Notas 2 3 2 4" xfId="2411" xr:uid="{00000000-0005-0000-0000-00005C0A0000}"/>
    <cellStyle name="Notas 2 3 2 5" xfId="2412" xr:uid="{00000000-0005-0000-0000-00005D0A0000}"/>
    <cellStyle name="Notas 2 3 3" xfId="2413" xr:uid="{00000000-0005-0000-0000-00005E0A0000}"/>
    <cellStyle name="Notas 2 3 4" xfId="2414" xr:uid="{00000000-0005-0000-0000-00005F0A0000}"/>
    <cellStyle name="Notas 2 3 5" xfId="2415" xr:uid="{00000000-0005-0000-0000-0000600A0000}"/>
    <cellStyle name="Notas 2 3 6" xfId="2416" xr:uid="{00000000-0005-0000-0000-0000610A0000}"/>
    <cellStyle name="Notas 2 4" xfId="2417" xr:uid="{00000000-0005-0000-0000-0000620A0000}"/>
    <cellStyle name="Notas 2 4 2" xfId="2418" xr:uid="{00000000-0005-0000-0000-0000630A0000}"/>
    <cellStyle name="Notas 2 4 2 2" xfId="2419" xr:uid="{00000000-0005-0000-0000-0000640A0000}"/>
    <cellStyle name="Notas 2 4 2 3" xfId="2420" xr:uid="{00000000-0005-0000-0000-0000650A0000}"/>
    <cellStyle name="Notas 2 4 2 4" xfId="2421" xr:uid="{00000000-0005-0000-0000-0000660A0000}"/>
    <cellStyle name="Notas 2 4 2 5" xfId="2422" xr:uid="{00000000-0005-0000-0000-0000670A0000}"/>
    <cellStyle name="Notas 2 4 3" xfId="2423" xr:uid="{00000000-0005-0000-0000-0000680A0000}"/>
    <cellStyle name="Notas 2 4 4" xfId="2424" xr:uid="{00000000-0005-0000-0000-0000690A0000}"/>
    <cellStyle name="Notas 2 4 5" xfId="2425" xr:uid="{00000000-0005-0000-0000-00006A0A0000}"/>
    <cellStyle name="Notas 2 4 6" xfId="2426" xr:uid="{00000000-0005-0000-0000-00006B0A0000}"/>
    <cellStyle name="Notas 2 5" xfId="2427" xr:uid="{00000000-0005-0000-0000-00006C0A0000}"/>
    <cellStyle name="Notas 2 5 2" xfId="2428" xr:uid="{00000000-0005-0000-0000-00006D0A0000}"/>
    <cellStyle name="Notas 2 5 2 2" xfId="2429" xr:uid="{00000000-0005-0000-0000-00006E0A0000}"/>
    <cellStyle name="Notas 2 5 2 3" xfId="2430" xr:uid="{00000000-0005-0000-0000-00006F0A0000}"/>
    <cellStyle name="Notas 2 5 2 4" xfId="2431" xr:uid="{00000000-0005-0000-0000-0000700A0000}"/>
    <cellStyle name="Notas 2 5 2 5" xfId="2432" xr:uid="{00000000-0005-0000-0000-0000710A0000}"/>
    <cellStyle name="Notas 2 5 3" xfId="2433" xr:uid="{00000000-0005-0000-0000-0000720A0000}"/>
    <cellStyle name="Notas 2 5 4" xfId="2434" xr:uid="{00000000-0005-0000-0000-0000730A0000}"/>
    <cellStyle name="Notas 2 5 5" xfId="2435" xr:uid="{00000000-0005-0000-0000-0000740A0000}"/>
    <cellStyle name="Notas 2 5 6" xfId="2436" xr:uid="{00000000-0005-0000-0000-0000750A0000}"/>
    <cellStyle name="Notas 2 6" xfId="2437" xr:uid="{00000000-0005-0000-0000-0000760A0000}"/>
    <cellStyle name="Notas 2 6 2" xfId="2438" xr:uid="{00000000-0005-0000-0000-0000770A0000}"/>
    <cellStyle name="Notas 2 6 3" xfId="2439" xr:uid="{00000000-0005-0000-0000-0000780A0000}"/>
    <cellStyle name="Notas 2 6 4" xfId="2440" xr:uid="{00000000-0005-0000-0000-0000790A0000}"/>
    <cellStyle name="Notas 2 6 5" xfId="2441" xr:uid="{00000000-0005-0000-0000-00007A0A0000}"/>
    <cellStyle name="Notas 2 7" xfId="2442" xr:uid="{00000000-0005-0000-0000-00007B0A0000}"/>
    <cellStyle name="Notas 2 8" xfId="2443" xr:uid="{00000000-0005-0000-0000-00007C0A0000}"/>
    <cellStyle name="Notas 2 9" xfId="2444" xr:uid="{00000000-0005-0000-0000-00007D0A0000}"/>
    <cellStyle name="Notas 20" xfId="2445" xr:uid="{00000000-0005-0000-0000-00007E0A0000}"/>
    <cellStyle name="Notas 20 2" xfId="2446" xr:uid="{00000000-0005-0000-0000-00007F0A0000}"/>
    <cellStyle name="Notas 20 3" xfId="2447" xr:uid="{00000000-0005-0000-0000-0000800A0000}"/>
    <cellStyle name="Notas 20 4" xfId="2448" xr:uid="{00000000-0005-0000-0000-0000810A0000}"/>
    <cellStyle name="Notas 20 5" xfId="2449" xr:uid="{00000000-0005-0000-0000-0000820A0000}"/>
    <cellStyle name="Notas 21" xfId="2450" xr:uid="{00000000-0005-0000-0000-0000830A0000}"/>
    <cellStyle name="Notas 21 2" xfId="2451" xr:uid="{00000000-0005-0000-0000-0000840A0000}"/>
    <cellStyle name="Notas 21 3" xfId="2452" xr:uid="{00000000-0005-0000-0000-0000850A0000}"/>
    <cellStyle name="Notas 21 4" xfId="2453" xr:uid="{00000000-0005-0000-0000-0000860A0000}"/>
    <cellStyle name="Notas 21 5" xfId="2454" xr:uid="{00000000-0005-0000-0000-0000870A0000}"/>
    <cellStyle name="Notas 22" xfId="2455" xr:uid="{00000000-0005-0000-0000-0000880A0000}"/>
    <cellStyle name="Notas 22 2" xfId="2456" xr:uid="{00000000-0005-0000-0000-0000890A0000}"/>
    <cellStyle name="Notas 22 3" xfId="2457" xr:uid="{00000000-0005-0000-0000-00008A0A0000}"/>
    <cellStyle name="Notas 22 4" xfId="2458" xr:uid="{00000000-0005-0000-0000-00008B0A0000}"/>
    <cellStyle name="Notas 22 5" xfId="2459" xr:uid="{00000000-0005-0000-0000-00008C0A0000}"/>
    <cellStyle name="Notas 23" xfId="2460" xr:uid="{00000000-0005-0000-0000-00008D0A0000}"/>
    <cellStyle name="Notas 24" xfId="2461" xr:uid="{00000000-0005-0000-0000-00008E0A0000}"/>
    <cellStyle name="Notas 25" xfId="2462" xr:uid="{00000000-0005-0000-0000-00008F0A0000}"/>
    <cellStyle name="Notas 26" xfId="2463" xr:uid="{00000000-0005-0000-0000-0000900A0000}"/>
    <cellStyle name="Notas 27" xfId="2464" xr:uid="{00000000-0005-0000-0000-0000910A0000}"/>
    <cellStyle name="Notas 28" xfId="2465" xr:uid="{00000000-0005-0000-0000-0000920A0000}"/>
    <cellStyle name="Notas 29" xfId="2466" xr:uid="{00000000-0005-0000-0000-0000930A0000}"/>
    <cellStyle name="Notas 3" xfId="2467" xr:uid="{00000000-0005-0000-0000-0000940A0000}"/>
    <cellStyle name="Notas 3 10" xfId="2468" xr:uid="{00000000-0005-0000-0000-0000950A0000}"/>
    <cellStyle name="Notas 3 2" xfId="2469" xr:uid="{00000000-0005-0000-0000-0000960A0000}"/>
    <cellStyle name="Notas 3 2 2" xfId="2470" xr:uid="{00000000-0005-0000-0000-0000970A0000}"/>
    <cellStyle name="Notas 3 2 2 2" xfId="2471" xr:uid="{00000000-0005-0000-0000-0000980A0000}"/>
    <cellStyle name="Notas 3 2 2 3" xfId="2472" xr:uid="{00000000-0005-0000-0000-0000990A0000}"/>
    <cellStyle name="Notas 3 2 2 4" xfId="2473" xr:uid="{00000000-0005-0000-0000-00009A0A0000}"/>
    <cellStyle name="Notas 3 2 2 5" xfId="2474" xr:uid="{00000000-0005-0000-0000-00009B0A0000}"/>
    <cellStyle name="Notas 3 2 3" xfId="2475" xr:uid="{00000000-0005-0000-0000-00009C0A0000}"/>
    <cellStyle name="Notas 3 2 4" xfId="2476" xr:uid="{00000000-0005-0000-0000-00009D0A0000}"/>
    <cellStyle name="Notas 3 2 5" xfId="2477" xr:uid="{00000000-0005-0000-0000-00009E0A0000}"/>
    <cellStyle name="Notas 3 2 6" xfId="2478" xr:uid="{00000000-0005-0000-0000-00009F0A0000}"/>
    <cellStyle name="Notas 3 3" xfId="2479" xr:uid="{00000000-0005-0000-0000-0000A00A0000}"/>
    <cellStyle name="Notas 3 3 2" xfId="2480" xr:uid="{00000000-0005-0000-0000-0000A10A0000}"/>
    <cellStyle name="Notas 3 3 2 2" xfId="2481" xr:uid="{00000000-0005-0000-0000-0000A20A0000}"/>
    <cellStyle name="Notas 3 3 2 3" xfId="2482" xr:uid="{00000000-0005-0000-0000-0000A30A0000}"/>
    <cellStyle name="Notas 3 3 2 4" xfId="2483" xr:uid="{00000000-0005-0000-0000-0000A40A0000}"/>
    <cellStyle name="Notas 3 3 2 5" xfId="2484" xr:uid="{00000000-0005-0000-0000-0000A50A0000}"/>
    <cellStyle name="Notas 3 3 3" xfId="2485" xr:uid="{00000000-0005-0000-0000-0000A60A0000}"/>
    <cellStyle name="Notas 3 3 4" xfId="2486" xr:uid="{00000000-0005-0000-0000-0000A70A0000}"/>
    <cellStyle name="Notas 3 3 5" xfId="2487" xr:uid="{00000000-0005-0000-0000-0000A80A0000}"/>
    <cellStyle name="Notas 3 3 6" xfId="2488" xr:uid="{00000000-0005-0000-0000-0000A90A0000}"/>
    <cellStyle name="Notas 3 4" xfId="2489" xr:uid="{00000000-0005-0000-0000-0000AA0A0000}"/>
    <cellStyle name="Notas 3 4 2" xfId="2490" xr:uid="{00000000-0005-0000-0000-0000AB0A0000}"/>
    <cellStyle name="Notas 3 4 2 2" xfId="2491" xr:uid="{00000000-0005-0000-0000-0000AC0A0000}"/>
    <cellStyle name="Notas 3 4 2 3" xfId="2492" xr:uid="{00000000-0005-0000-0000-0000AD0A0000}"/>
    <cellStyle name="Notas 3 4 2 4" xfId="2493" xr:uid="{00000000-0005-0000-0000-0000AE0A0000}"/>
    <cellStyle name="Notas 3 4 2 5" xfId="2494" xr:uid="{00000000-0005-0000-0000-0000AF0A0000}"/>
    <cellStyle name="Notas 3 4 3" xfId="2495" xr:uid="{00000000-0005-0000-0000-0000B00A0000}"/>
    <cellStyle name="Notas 3 4 4" xfId="2496" xr:uid="{00000000-0005-0000-0000-0000B10A0000}"/>
    <cellStyle name="Notas 3 4 5" xfId="2497" xr:uid="{00000000-0005-0000-0000-0000B20A0000}"/>
    <cellStyle name="Notas 3 4 6" xfId="2498" xr:uid="{00000000-0005-0000-0000-0000B30A0000}"/>
    <cellStyle name="Notas 3 5" xfId="2499" xr:uid="{00000000-0005-0000-0000-0000B40A0000}"/>
    <cellStyle name="Notas 3 5 2" xfId="2500" xr:uid="{00000000-0005-0000-0000-0000B50A0000}"/>
    <cellStyle name="Notas 3 5 2 2" xfId="2501" xr:uid="{00000000-0005-0000-0000-0000B60A0000}"/>
    <cellStyle name="Notas 3 5 2 3" xfId="2502" xr:uid="{00000000-0005-0000-0000-0000B70A0000}"/>
    <cellStyle name="Notas 3 5 2 4" xfId="2503" xr:uid="{00000000-0005-0000-0000-0000B80A0000}"/>
    <cellStyle name="Notas 3 5 2 5" xfId="2504" xr:uid="{00000000-0005-0000-0000-0000B90A0000}"/>
    <cellStyle name="Notas 3 5 3" xfId="2505" xr:uid="{00000000-0005-0000-0000-0000BA0A0000}"/>
    <cellStyle name="Notas 3 5 4" xfId="2506" xr:uid="{00000000-0005-0000-0000-0000BB0A0000}"/>
    <cellStyle name="Notas 3 5 5" xfId="2507" xr:uid="{00000000-0005-0000-0000-0000BC0A0000}"/>
    <cellStyle name="Notas 3 5 6" xfId="2508" xr:uid="{00000000-0005-0000-0000-0000BD0A0000}"/>
    <cellStyle name="Notas 3 6" xfId="2509" xr:uid="{00000000-0005-0000-0000-0000BE0A0000}"/>
    <cellStyle name="Notas 3 6 2" xfId="2510" xr:uid="{00000000-0005-0000-0000-0000BF0A0000}"/>
    <cellStyle name="Notas 3 6 3" xfId="2511" xr:uid="{00000000-0005-0000-0000-0000C00A0000}"/>
    <cellStyle name="Notas 3 6 4" xfId="2512" xr:uid="{00000000-0005-0000-0000-0000C10A0000}"/>
    <cellStyle name="Notas 3 6 5" xfId="2513" xr:uid="{00000000-0005-0000-0000-0000C20A0000}"/>
    <cellStyle name="Notas 3 7" xfId="2514" xr:uid="{00000000-0005-0000-0000-0000C30A0000}"/>
    <cellStyle name="Notas 3 8" xfId="2515" xr:uid="{00000000-0005-0000-0000-0000C40A0000}"/>
    <cellStyle name="Notas 3 9" xfId="2516" xr:uid="{00000000-0005-0000-0000-0000C50A0000}"/>
    <cellStyle name="Notas 30" xfId="2517" xr:uid="{00000000-0005-0000-0000-0000C60A0000}"/>
    <cellStyle name="Notas 31" xfId="2518" xr:uid="{00000000-0005-0000-0000-0000C70A0000}"/>
    <cellStyle name="Notas 32" xfId="2519" xr:uid="{00000000-0005-0000-0000-0000C80A0000}"/>
    <cellStyle name="Notas 33" xfId="2520" xr:uid="{00000000-0005-0000-0000-0000C90A0000}"/>
    <cellStyle name="Notas 34" xfId="2521" xr:uid="{00000000-0005-0000-0000-0000CA0A0000}"/>
    <cellStyle name="Notas 35" xfId="2522" xr:uid="{00000000-0005-0000-0000-0000CB0A0000}"/>
    <cellStyle name="Notas 36" xfId="2523" xr:uid="{00000000-0005-0000-0000-0000CC0A0000}"/>
    <cellStyle name="Notas 37" xfId="2524" xr:uid="{00000000-0005-0000-0000-0000CD0A0000}"/>
    <cellStyle name="Notas 4" xfId="2525" xr:uid="{00000000-0005-0000-0000-0000CE0A0000}"/>
    <cellStyle name="Notas 4 10" xfId="2526" xr:uid="{00000000-0005-0000-0000-0000CF0A0000}"/>
    <cellStyle name="Notas 4 2" xfId="2527" xr:uid="{00000000-0005-0000-0000-0000D00A0000}"/>
    <cellStyle name="Notas 4 2 2" xfId="2528" xr:uid="{00000000-0005-0000-0000-0000D10A0000}"/>
    <cellStyle name="Notas 4 2 2 2" xfId="2529" xr:uid="{00000000-0005-0000-0000-0000D20A0000}"/>
    <cellStyle name="Notas 4 2 2 3" xfId="2530" xr:uid="{00000000-0005-0000-0000-0000D30A0000}"/>
    <cellStyle name="Notas 4 2 2 4" xfId="2531" xr:uid="{00000000-0005-0000-0000-0000D40A0000}"/>
    <cellStyle name="Notas 4 2 2 5" xfId="2532" xr:uid="{00000000-0005-0000-0000-0000D50A0000}"/>
    <cellStyle name="Notas 4 2 3" xfId="2533" xr:uid="{00000000-0005-0000-0000-0000D60A0000}"/>
    <cellStyle name="Notas 4 2 4" xfId="2534" xr:uid="{00000000-0005-0000-0000-0000D70A0000}"/>
    <cellStyle name="Notas 4 2 5" xfId="2535" xr:uid="{00000000-0005-0000-0000-0000D80A0000}"/>
    <cellStyle name="Notas 4 2 6" xfId="2536" xr:uid="{00000000-0005-0000-0000-0000D90A0000}"/>
    <cellStyle name="Notas 4 3" xfId="2537" xr:uid="{00000000-0005-0000-0000-0000DA0A0000}"/>
    <cellStyle name="Notas 4 3 2" xfId="2538" xr:uid="{00000000-0005-0000-0000-0000DB0A0000}"/>
    <cellStyle name="Notas 4 3 2 2" xfId="2539" xr:uid="{00000000-0005-0000-0000-0000DC0A0000}"/>
    <cellStyle name="Notas 4 3 2 3" xfId="2540" xr:uid="{00000000-0005-0000-0000-0000DD0A0000}"/>
    <cellStyle name="Notas 4 3 2 4" xfId="2541" xr:uid="{00000000-0005-0000-0000-0000DE0A0000}"/>
    <cellStyle name="Notas 4 3 2 5" xfId="2542" xr:uid="{00000000-0005-0000-0000-0000DF0A0000}"/>
    <cellStyle name="Notas 4 3 3" xfId="2543" xr:uid="{00000000-0005-0000-0000-0000E00A0000}"/>
    <cellStyle name="Notas 4 3 4" xfId="2544" xr:uid="{00000000-0005-0000-0000-0000E10A0000}"/>
    <cellStyle name="Notas 4 3 5" xfId="2545" xr:uid="{00000000-0005-0000-0000-0000E20A0000}"/>
    <cellStyle name="Notas 4 3 6" xfId="2546" xr:uid="{00000000-0005-0000-0000-0000E30A0000}"/>
    <cellStyle name="Notas 4 4" xfId="2547" xr:uid="{00000000-0005-0000-0000-0000E40A0000}"/>
    <cellStyle name="Notas 4 4 2" xfId="2548" xr:uid="{00000000-0005-0000-0000-0000E50A0000}"/>
    <cellStyle name="Notas 4 4 2 2" xfId="2549" xr:uid="{00000000-0005-0000-0000-0000E60A0000}"/>
    <cellStyle name="Notas 4 4 2 3" xfId="2550" xr:uid="{00000000-0005-0000-0000-0000E70A0000}"/>
    <cellStyle name="Notas 4 4 2 4" xfId="2551" xr:uid="{00000000-0005-0000-0000-0000E80A0000}"/>
    <cellStyle name="Notas 4 4 2 5" xfId="2552" xr:uid="{00000000-0005-0000-0000-0000E90A0000}"/>
    <cellStyle name="Notas 4 4 3" xfId="2553" xr:uid="{00000000-0005-0000-0000-0000EA0A0000}"/>
    <cellStyle name="Notas 4 4 4" xfId="2554" xr:uid="{00000000-0005-0000-0000-0000EB0A0000}"/>
    <cellStyle name="Notas 4 4 5" xfId="2555" xr:uid="{00000000-0005-0000-0000-0000EC0A0000}"/>
    <cellStyle name="Notas 4 4 6" xfId="2556" xr:uid="{00000000-0005-0000-0000-0000ED0A0000}"/>
    <cellStyle name="Notas 4 5" xfId="2557" xr:uid="{00000000-0005-0000-0000-0000EE0A0000}"/>
    <cellStyle name="Notas 4 5 2" xfId="2558" xr:uid="{00000000-0005-0000-0000-0000EF0A0000}"/>
    <cellStyle name="Notas 4 5 2 2" xfId="2559" xr:uid="{00000000-0005-0000-0000-0000F00A0000}"/>
    <cellStyle name="Notas 4 5 2 3" xfId="2560" xr:uid="{00000000-0005-0000-0000-0000F10A0000}"/>
    <cellStyle name="Notas 4 5 2 4" xfId="2561" xr:uid="{00000000-0005-0000-0000-0000F20A0000}"/>
    <cellStyle name="Notas 4 5 2 5" xfId="2562" xr:uid="{00000000-0005-0000-0000-0000F30A0000}"/>
    <cellStyle name="Notas 4 5 3" xfId="2563" xr:uid="{00000000-0005-0000-0000-0000F40A0000}"/>
    <cellStyle name="Notas 4 5 4" xfId="2564" xr:uid="{00000000-0005-0000-0000-0000F50A0000}"/>
    <cellStyle name="Notas 4 5 5" xfId="2565" xr:uid="{00000000-0005-0000-0000-0000F60A0000}"/>
    <cellStyle name="Notas 4 5 6" xfId="2566" xr:uid="{00000000-0005-0000-0000-0000F70A0000}"/>
    <cellStyle name="Notas 4 6" xfId="2567" xr:uid="{00000000-0005-0000-0000-0000F80A0000}"/>
    <cellStyle name="Notas 4 6 2" xfId="2568" xr:uid="{00000000-0005-0000-0000-0000F90A0000}"/>
    <cellStyle name="Notas 4 6 3" xfId="2569" xr:uid="{00000000-0005-0000-0000-0000FA0A0000}"/>
    <cellStyle name="Notas 4 6 4" xfId="2570" xr:uid="{00000000-0005-0000-0000-0000FB0A0000}"/>
    <cellStyle name="Notas 4 6 5" xfId="2571" xr:uid="{00000000-0005-0000-0000-0000FC0A0000}"/>
    <cellStyle name="Notas 4 7" xfId="2572" xr:uid="{00000000-0005-0000-0000-0000FD0A0000}"/>
    <cellStyle name="Notas 4 8" xfId="2573" xr:uid="{00000000-0005-0000-0000-0000FE0A0000}"/>
    <cellStyle name="Notas 4 9" xfId="2574" xr:uid="{00000000-0005-0000-0000-0000FF0A0000}"/>
    <cellStyle name="Notas 5" xfId="2575" xr:uid="{00000000-0005-0000-0000-0000000B0000}"/>
    <cellStyle name="Notas 5 10" xfId="2576" xr:uid="{00000000-0005-0000-0000-0000010B0000}"/>
    <cellStyle name="Notas 5 2" xfId="2577" xr:uid="{00000000-0005-0000-0000-0000020B0000}"/>
    <cellStyle name="Notas 5 2 2" xfId="2578" xr:uid="{00000000-0005-0000-0000-0000030B0000}"/>
    <cellStyle name="Notas 5 2 2 2" xfId="2579" xr:uid="{00000000-0005-0000-0000-0000040B0000}"/>
    <cellStyle name="Notas 5 2 2 3" xfId="2580" xr:uid="{00000000-0005-0000-0000-0000050B0000}"/>
    <cellStyle name="Notas 5 2 2 4" xfId="2581" xr:uid="{00000000-0005-0000-0000-0000060B0000}"/>
    <cellStyle name="Notas 5 2 2 5" xfId="2582" xr:uid="{00000000-0005-0000-0000-0000070B0000}"/>
    <cellStyle name="Notas 5 2 3" xfId="2583" xr:uid="{00000000-0005-0000-0000-0000080B0000}"/>
    <cellStyle name="Notas 5 2 4" xfId="2584" xr:uid="{00000000-0005-0000-0000-0000090B0000}"/>
    <cellStyle name="Notas 5 2 5" xfId="2585" xr:uid="{00000000-0005-0000-0000-00000A0B0000}"/>
    <cellStyle name="Notas 5 2 6" xfId="2586" xr:uid="{00000000-0005-0000-0000-00000B0B0000}"/>
    <cellStyle name="Notas 5 3" xfId="2587" xr:uid="{00000000-0005-0000-0000-00000C0B0000}"/>
    <cellStyle name="Notas 5 3 2" xfId="2588" xr:uid="{00000000-0005-0000-0000-00000D0B0000}"/>
    <cellStyle name="Notas 5 3 2 2" xfId="2589" xr:uid="{00000000-0005-0000-0000-00000E0B0000}"/>
    <cellStyle name="Notas 5 3 2 3" xfId="2590" xr:uid="{00000000-0005-0000-0000-00000F0B0000}"/>
    <cellStyle name="Notas 5 3 2 4" xfId="2591" xr:uid="{00000000-0005-0000-0000-0000100B0000}"/>
    <cellStyle name="Notas 5 3 2 5" xfId="2592" xr:uid="{00000000-0005-0000-0000-0000110B0000}"/>
    <cellStyle name="Notas 5 3 3" xfId="2593" xr:uid="{00000000-0005-0000-0000-0000120B0000}"/>
    <cellStyle name="Notas 5 3 4" xfId="2594" xr:uid="{00000000-0005-0000-0000-0000130B0000}"/>
    <cellStyle name="Notas 5 3 5" xfId="2595" xr:uid="{00000000-0005-0000-0000-0000140B0000}"/>
    <cellStyle name="Notas 5 3 6" xfId="2596" xr:uid="{00000000-0005-0000-0000-0000150B0000}"/>
    <cellStyle name="Notas 5 4" xfId="2597" xr:uid="{00000000-0005-0000-0000-0000160B0000}"/>
    <cellStyle name="Notas 5 4 2" xfId="2598" xr:uid="{00000000-0005-0000-0000-0000170B0000}"/>
    <cellStyle name="Notas 5 4 2 2" xfId="2599" xr:uid="{00000000-0005-0000-0000-0000180B0000}"/>
    <cellStyle name="Notas 5 4 2 3" xfId="2600" xr:uid="{00000000-0005-0000-0000-0000190B0000}"/>
    <cellStyle name="Notas 5 4 2 4" xfId="2601" xr:uid="{00000000-0005-0000-0000-00001A0B0000}"/>
    <cellStyle name="Notas 5 4 2 5" xfId="2602" xr:uid="{00000000-0005-0000-0000-00001B0B0000}"/>
    <cellStyle name="Notas 5 4 3" xfId="2603" xr:uid="{00000000-0005-0000-0000-00001C0B0000}"/>
    <cellStyle name="Notas 5 4 4" xfId="2604" xr:uid="{00000000-0005-0000-0000-00001D0B0000}"/>
    <cellStyle name="Notas 5 4 5" xfId="2605" xr:uid="{00000000-0005-0000-0000-00001E0B0000}"/>
    <cellStyle name="Notas 5 4 6" xfId="2606" xr:uid="{00000000-0005-0000-0000-00001F0B0000}"/>
    <cellStyle name="Notas 5 5" xfId="2607" xr:uid="{00000000-0005-0000-0000-0000200B0000}"/>
    <cellStyle name="Notas 5 5 2" xfId="2608" xr:uid="{00000000-0005-0000-0000-0000210B0000}"/>
    <cellStyle name="Notas 5 5 2 2" xfId="2609" xr:uid="{00000000-0005-0000-0000-0000220B0000}"/>
    <cellStyle name="Notas 5 5 2 3" xfId="2610" xr:uid="{00000000-0005-0000-0000-0000230B0000}"/>
    <cellStyle name="Notas 5 5 2 4" xfId="2611" xr:uid="{00000000-0005-0000-0000-0000240B0000}"/>
    <cellStyle name="Notas 5 5 2 5" xfId="2612" xr:uid="{00000000-0005-0000-0000-0000250B0000}"/>
    <cellStyle name="Notas 5 5 3" xfId="2613" xr:uid="{00000000-0005-0000-0000-0000260B0000}"/>
    <cellStyle name="Notas 5 5 4" xfId="2614" xr:uid="{00000000-0005-0000-0000-0000270B0000}"/>
    <cellStyle name="Notas 5 5 5" xfId="2615" xr:uid="{00000000-0005-0000-0000-0000280B0000}"/>
    <cellStyle name="Notas 5 5 6" xfId="2616" xr:uid="{00000000-0005-0000-0000-0000290B0000}"/>
    <cellStyle name="Notas 5 6" xfId="2617" xr:uid="{00000000-0005-0000-0000-00002A0B0000}"/>
    <cellStyle name="Notas 5 6 2" xfId="2618" xr:uid="{00000000-0005-0000-0000-00002B0B0000}"/>
    <cellStyle name="Notas 5 6 3" xfId="2619" xr:uid="{00000000-0005-0000-0000-00002C0B0000}"/>
    <cellStyle name="Notas 5 6 4" xfId="2620" xr:uid="{00000000-0005-0000-0000-00002D0B0000}"/>
    <cellStyle name="Notas 5 6 5" xfId="2621" xr:uid="{00000000-0005-0000-0000-00002E0B0000}"/>
    <cellStyle name="Notas 5 7" xfId="2622" xr:uid="{00000000-0005-0000-0000-00002F0B0000}"/>
    <cellStyle name="Notas 5 8" xfId="2623" xr:uid="{00000000-0005-0000-0000-0000300B0000}"/>
    <cellStyle name="Notas 5 9" xfId="2624" xr:uid="{00000000-0005-0000-0000-0000310B0000}"/>
    <cellStyle name="Notas 6" xfId="2625" xr:uid="{00000000-0005-0000-0000-0000320B0000}"/>
    <cellStyle name="Notas 6 10" xfId="2626" xr:uid="{00000000-0005-0000-0000-0000330B0000}"/>
    <cellStyle name="Notas 6 2" xfId="2627" xr:uid="{00000000-0005-0000-0000-0000340B0000}"/>
    <cellStyle name="Notas 6 2 2" xfId="2628" xr:uid="{00000000-0005-0000-0000-0000350B0000}"/>
    <cellStyle name="Notas 6 2 2 2" xfId="2629" xr:uid="{00000000-0005-0000-0000-0000360B0000}"/>
    <cellStyle name="Notas 6 2 2 3" xfId="2630" xr:uid="{00000000-0005-0000-0000-0000370B0000}"/>
    <cellStyle name="Notas 6 2 2 4" xfId="2631" xr:uid="{00000000-0005-0000-0000-0000380B0000}"/>
    <cellStyle name="Notas 6 2 2 5" xfId="2632" xr:uid="{00000000-0005-0000-0000-0000390B0000}"/>
    <cellStyle name="Notas 6 2 3" xfId="2633" xr:uid="{00000000-0005-0000-0000-00003A0B0000}"/>
    <cellStyle name="Notas 6 2 4" xfId="2634" xr:uid="{00000000-0005-0000-0000-00003B0B0000}"/>
    <cellStyle name="Notas 6 2 5" xfId="2635" xr:uid="{00000000-0005-0000-0000-00003C0B0000}"/>
    <cellStyle name="Notas 6 2 6" xfId="2636" xr:uid="{00000000-0005-0000-0000-00003D0B0000}"/>
    <cellStyle name="Notas 6 3" xfId="2637" xr:uid="{00000000-0005-0000-0000-00003E0B0000}"/>
    <cellStyle name="Notas 6 3 2" xfId="2638" xr:uid="{00000000-0005-0000-0000-00003F0B0000}"/>
    <cellStyle name="Notas 6 3 2 2" xfId="2639" xr:uid="{00000000-0005-0000-0000-0000400B0000}"/>
    <cellStyle name="Notas 6 3 2 3" xfId="2640" xr:uid="{00000000-0005-0000-0000-0000410B0000}"/>
    <cellStyle name="Notas 6 3 2 4" xfId="2641" xr:uid="{00000000-0005-0000-0000-0000420B0000}"/>
    <cellStyle name="Notas 6 3 2 5" xfId="2642" xr:uid="{00000000-0005-0000-0000-0000430B0000}"/>
    <cellStyle name="Notas 6 3 3" xfId="2643" xr:uid="{00000000-0005-0000-0000-0000440B0000}"/>
    <cellStyle name="Notas 6 3 4" xfId="2644" xr:uid="{00000000-0005-0000-0000-0000450B0000}"/>
    <cellStyle name="Notas 6 3 5" xfId="2645" xr:uid="{00000000-0005-0000-0000-0000460B0000}"/>
    <cellStyle name="Notas 6 3 6" xfId="2646" xr:uid="{00000000-0005-0000-0000-0000470B0000}"/>
    <cellStyle name="Notas 6 4" xfId="2647" xr:uid="{00000000-0005-0000-0000-0000480B0000}"/>
    <cellStyle name="Notas 6 4 2" xfId="2648" xr:uid="{00000000-0005-0000-0000-0000490B0000}"/>
    <cellStyle name="Notas 6 4 2 2" xfId="2649" xr:uid="{00000000-0005-0000-0000-00004A0B0000}"/>
    <cellStyle name="Notas 6 4 2 3" xfId="2650" xr:uid="{00000000-0005-0000-0000-00004B0B0000}"/>
    <cellStyle name="Notas 6 4 2 4" xfId="2651" xr:uid="{00000000-0005-0000-0000-00004C0B0000}"/>
    <cellStyle name="Notas 6 4 2 5" xfId="2652" xr:uid="{00000000-0005-0000-0000-00004D0B0000}"/>
    <cellStyle name="Notas 6 4 3" xfId="2653" xr:uid="{00000000-0005-0000-0000-00004E0B0000}"/>
    <cellStyle name="Notas 6 4 4" xfId="2654" xr:uid="{00000000-0005-0000-0000-00004F0B0000}"/>
    <cellStyle name="Notas 6 4 5" xfId="2655" xr:uid="{00000000-0005-0000-0000-0000500B0000}"/>
    <cellStyle name="Notas 6 4 6" xfId="2656" xr:uid="{00000000-0005-0000-0000-0000510B0000}"/>
    <cellStyle name="Notas 6 5" xfId="2657" xr:uid="{00000000-0005-0000-0000-0000520B0000}"/>
    <cellStyle name="Notas 6 5 2" xfId="2658" xr:uid="{00000000-0005-0000-0000-0000530B0000}"/>
    <cellStyle name="Notas 6 5 2 2" xfId="2659" xr:uid="{00000000-0005-0000-0000-0000540B0000}"/>
    <cellStyle name="Notas 6 5 2 3" xfId="2660" xr:uid="{00000000-0005-0000-0000-0000550B0000}"/>
    <cellStyle name="Notas 6 5 2 4" xfId="2661" xr:uid="{00000000-0005-0000-0000-0000560B0000}"/>
    <cellStyle name="Notas 6 5 2 5" xfId="2662" xr:uid="{00000000-0005-0000-0000-0000570B0000}"/>
    <cellStyle name="Notas 6 5 3" xfId="2663" xr:uid="{00000000-0005-0000-0000-0000580B0000}"/>
    <cellStyle name="Notas 6 5 4" xfId="2664" xr:uid="{00000000-0005-0000-0000-0000590B0000}"/>
    <cellStyle name="Notas 6 5 5" xfId="2665" xr:uid="{00000000-0005-0000-0000-00005A0B0000}"/>
    <cellStyle name="Notas 6 5 6" xfId="2666" xr:uid="{00000000-0005-0000-0000-00005B0B0000}"/>
    <cellStyle name="Notas 6 6" xfId="2667" xr:uid="{00000000-0005-0000-0000-00005C0B0000}"/>
    <cellStyle name="Notas 6 6 2" xfId="2668" xr:uid="{00000000-0005-0000-0000-00005D0B0000}"/>
    <cellStyle name="Notas 6 6 3" xfId="2669" xr:uid="{00000000-0005-0000-0000-00005E0B0000}"/>
    <cellStyle name="Notas 6 6 4" xfId="2670" xr:uid="{00000000-0005-0000-0000-00005F0B0000}"/>
    <cellStyle name="Notas 6 6 5" xfId="2671" xr:uid="{00000000-0005-0000-0000-0000600B0000}"/>
    <cellStyle name="Notas 6 7" xfId="2672" xr:uid="{00000000-0005-0000-0000-0000610B0000}"/>
    <cellStyle name="Notas 6 8" xfId="2673" xr:uid="{00000000-0005-0000-0000-0000620B0000}"/>
    <cellStyle name="Notas 6 9" xfId="2674" xr:uid="{00000000-0005-0000-0000-0000630B0000}"/>
    <cellStyle name="Notas 7" xfId="2675" xr:uid="{00000000-0005-0000-0000-0000640B0000}"/>
    <cellStyle name="Notas 7 10" xfId="2676" xr:uid="{00000000-0005-0000-0000-0000650B0000}"/>
    <cellStyle name="Notas 7 2" xfId="2677" xr:uid="{00000000-0005-0000-0000-0000660B0000}"/>
    <cellStyle name="Notas 7 2 2" xfId="2678" xr:uid="{00000000-0005-0000-0000-0000670B0000}"/>
    <cellStyle name="Notas 7 2 2 2" xfId="2679" xr:uid="{00000000-0005-0000-0000-0000680B0000}"/>
    <cellStyle name="Notas 7 2 2 3" xfId="2680" xr:uid="{00000000-0005-0000-0000-0000690B0000}"/>
    <cellStyle name="Notas 7 2 2 4" xfId="2681" xr:uid="{00000000-0005-0000-0000-00006A0B0000}"/>
    <cellStyle name="Notas 7 2 2 5" xfId="2682" xr:uid="{00000000-0005-0000-0000-00006B0B0000}"/>
    <cellStyle name="Notas 7 2 3" xfId="2683" xr:uid="{00000000-0005-0000-0000-00006C0B0000}"/>
    <cellStyle name="Notas 7 2 4" xfId="2684" xr:uid="{00000000-0005-0000-0000-00006D0B0000}"/>
    <cellStyle name="Notas 7 2 5" xfId="2685" xr:uid="{00000000-0005-0000-0000-00006E0B0000}"/>
    <cellStyle name="Notas 7 2 6" xfId="2686" xr:uid="{00000000-0005-0000-0000-00006F0B0000}"/>
    <cellStyle name="Notas 7 3" xfId="2687" xr:uid="{00000000-0005-0000-0000-0000700B0000}"/>
    <cellStyle name="Notas 7 3 2" xfId="2688" xr:uid="{00000000-0005-0000-0000-0000710B0000}"/>
    <cellStyle name="Notas 7 3 2 2" xfId="2689" xr:uid="{00000000-0005-0000-0000-0000720B0000}"/>
    <cellStyle name="Notas 7 3 2 3" xfId="2690" xr:uid="{00000000-0005-0000-0000-0000730B0000}"/>
    <cellStyle name="Notas 7 3 2 4" xfId="2691" xr:uid="{00000000-0005-0000-0000-0000740B0000}"/>
    <cellStyle name="Notas 7 3 2 5" xfId="2692" xr:uid="{00000000-0005-0000-0000-0000750B0000}"/>
    <cellStyle name="Notas 7 3 3" xfId="2693" xr:uid="{00000000-0005-0000-0000-0000760B0000}"/>
    <cellStyle name="Notas 7 3 4" xfId="2694" xr:uid="{00000000-0005-0000-0000-0000770B0000}"/>
    <cellStyle name="Notas 7 3 5" xfId="2695" xr:uid="{00000000-0005-0000-0000-0000780B0000}"/>
    <cellStyle name="Notas 7 3 6" xfId="2696" xr:uid="{00000000-0005-0000-0000-0000790B0000}"/>
    <cellStyle name="Notas 7 4" xfId="2697" xr:uid="{00000000-0005-0000-0000-00007A0B0000}"/>
    <cellStyle name="Notas 7 4 2" xfId="2698" xr:uid="{00000000-0005-0000-0000-00007B0B0000}"/>
    <cellStyle name="Notas 7 4 2 2" xfId="2699" xr:uid="{00000000-0005-0000-0000-00007C0B0000}"/>
    <cellStyle name="Notas 7 4 2 3" xfId="2700" xr:uid="{00000000-0005-0000-0000-00007D0B0000}"/>
    <cellStyle name="Notas 7 4 2 4" xfId="2701" xr:uid="{00000000-0005-0000-0000-00007E0B0000}"/>
    <cellStyle name="Notas 7 4 2 5" xfId="2702" xr:uid="{00000000-0005-0000-0000-00007F0B0000}"/>
    <cellStyle name="Notas 7 4 3" xfId="2703" xr:uid="{00000000-0005-0000-0000-0000800B0000}"/>
    <cellStyle name="Notas 7 4 4" xfId="2704" xr:uid="{00000000-0005-0000-0000-0000810B0000}"/>
    <cellStyle name="Notas 7 4 5" xfId="2705" xr:uid="{00000000-0005-0000-0000-0000820B0000}"/>
    <cellStyle name="Notas 7 4 6" xfId="2706" xr:uid="{00000000-0005-0000-0000-0000830B0000}"/>
    <cellStyle name="Notas 7 5" xfId="2707" xr:uid="{00000000-0005-0000-0000-0000840B0000}"/>
    <cellStyle name="Notas 7 5 2" xfId="2708" xr:uid="{00000000-0005-0000-0000-0000850B0000}"/>
    <cellStyle name="Notas 7 5 2 2" xfId="2709" xr:uid="{00000000-0005-0000-0000-0000860B0000}"/>
    <cellStyle name="Notas 7 5 2 3" xfId="2710" xr:uid="{00000000-0005-0000-0000-0000870B0000}"/>
    <cellStyle name="Notas 7 5 2 4" xfId="2711" xr:uid="{00000000-0005-0000-0000-0000880B0000}"/>
    <cellStyle name="Notas 7 5 2 5" xfId="2712" xr:uid="{00000000-0005-0000-0000-0000890B0000}"/>
    <cellStyle name="Notas 7 5 3" xfId="2713" xr:uid="{00000000-0005-0000-0000-00008A0B0000}"/>
    <cellStyle name="Notas 7 5 4" xfId="2714" xr:uid="{00000000-0005-0000-0000-00008B0B0000}"/>
    <cellStyle name="Notas 7 5 5" xfId="2715" xr:uid="{00000000-0005-0000-0000-00008C0B0000}"/>
    <cellStyle name="Notas 7 5 6" xfId="2716" xr:uid="{00000000-0005-0000-0000-00008D0B0000}"/>
    <cellStyle name="Notas 7 6" xfId="2717" xr:uid="{00000000-0005-0000-0000-00008E0B0000}"/>
    <cellStyle name="Notas 7 6 2" xfId="2718" xr:uid="{00000000-0005-0000-0000-00008F0B0000}"/>
    <cellStyle name="Notas 7 6 3" xfId="2719" xr:uid="{00000000-0005-0000-0000-0000900B0000}"/>
    <cellStyle name="Notas 7 6 4" xfId="2720" xr:uid="{00000000-0005-0000-0000-0000910B0000}"/>
    <cellStyle name="Notas 7 6 5" xfId="2721" xr:uid="{00000000-0005-0000-0000-0000920B0000}"/>
    <cellStyle name="Notas 7 7" xfId="2722" xr:uid="{00000000-0005-0000-0000-0000930B0000}"/>
    <cellStyle name="Notas 7 8" xfId="2723" xr:uid="{00000000-0005-0000-0000-0000940B0000}"/>
    <cellStyle name="Notas 7 9" xfId="2724" xr:uid="{00000000-0005-0000-0000-0000950B0000}"/>
    <cellStyle name="Notas 8" xfId="2725" xr:uid="{00000000-0005-0000-0000-0000960B0000}"/>
    <cellStyle name="Notas 8 2" xfId="2726" xr:uid="{00000000-0005-0000-0000-0000970B0000}"/>
    <cellStyle name="Notas 8 2 2" xfId="2727" xr:uid="{00000000-0005-0000-0000-0000980B0000}"/>
    <cellStyle name="Notas 8 2 3" xfId="2728" xr:uid="{00000000-0005-0000-0000-0000990B0000}"/>
    <cellStyle name="Notas 8 2 4" xfId="2729" xr:uid="{00000000-0005-0000-0000-00009A0B0000}"/>
    <cellStyle name="Notas 8 2 5" xfId="2730" xr:uid="{00000000-0005-0000-0000-00009B0B0000}"/>
    <cellStyle name="Notas 8 3" xfId="2731" xr:uid="{00000000-0005-0000-0000-00009C0B0000}"/>
    <cellStyle name="Notas 8 4" xfId="2732" xr:uid="{00000000-0005-0000-0000-00009D0B0000}"/>
    <cellStyle name="Notas 8 5" xfId="2733" xr:uid="{00000000-0005-0000-0000-00009E0B0000}"/>
    <cellStyle name="Notas 8 6" xfId="2734" xr:uid="{00000000-0005-0000-0000-00009F0B0000}"/>
    <cellStyle name="Notas 9" xfId="2735" xr:uid="{00000000-0005-0000-0000-0000A00B0000}"/>
    <cellStyle name="Notas 9 2" xfId="2736" xr:uid="{00000000-0005-0000-0000-0000A10B0000}"/>
    <cellStyle name="Notas 9 2 2" xfId="2737" xr:uid="{00000000-0005-0000-0000-0000A20B0000}"/>
    <cellStyle name="Notas 9 2 3" xfId="2738" xr:uid="{00000000-0005-0000-0000-0000A30B0000}"/>
    <cellStyle name="Notas 9 2 4" xfId="2739" xr:uid="{00000000-0005-0000-0000-0000A40B0000}"/>
    <cellStyle name="Notas 9 2 5" xfId="2740" xr:uid="{00000000-0005-0000-0000-0000A50B0000}"/>
    <cellStyle name="Notas 9 3" xfId="2741" xr:uid="{00000000-0005-0000-0000-0000A60B0000}"/>
    <cellStyle name="Notas 9 4" xfId="2742" xr:uid="{00000000-0005-0000-0000-0000A70B0000}"/>
    <cellStyle name="Notas 9 5" xfId="2743" xr:uid="{00000000-0005-0000-0000-0000A80B0000}"/>
    <cellStyle name="Notas 9 6" xfId="2744" xr:uid="{00000000-0005-0000-0000-0000A90B0000}"/>
    <cellStyle name="Porcentaje" xfId="1" builtinId="5"/>
    <cellStyle name="Porcentaje 2" xfId="2745" xr:uid="{00000000-0005-0000-0000-0000AB0B0000}"/>
    <cellStyle name="Porcentaje 3" xfId="2746" xr:uid="{00000000-0005-0000-0000-0000AC0B0000}"/>
    <cellStyle name="Porcentaje 4" xfId="2747" xr:uid="{00000000-0005-0000-0000-0000AD0B0000}"/>
    <cellStyle name="Porcentaje 5" xfId="2748" xr:uid="{00000000-0005-0000-0000-0000AE0B0000}"/>
    <cellStyle name="Porcentaje 5 2" xfId="2749" xr:uid="{00000000-0005-0000-0000-0000AF0B0000}"/>
    <cellStyle name="Porcentual 2" xfId="2750" xr:uid="{00000000-0005-0000-0000-0000B00B0000}"/>
    <cellStyle name="Porcentual 2 2" xfId="2751" xr:uid="{00000000-0005-0000-0000-0000B10B0000}"/>
    <cellStyle name="Porcentual 2 3" xfId="2752" xr:uid="{00000000-0005-0000-0000-0000B20B0000}"/>
    <cellStyle name="Porcentual 2 3 2" xfId="2753" xr:uid="{00000000-0005-0000-0000-0000B30B0000}"/>
    <cellStyle name="Porcentual 3" xfId="2754" xr:uid="{00000000-0005-0000-0000-0000B40B0000}"/>
    <cellStyle name="Porcentual 4" xfId="2755" xr:uid="{00000000-0005-0000-0000-0000B50B0000}"/>
    <cellStyle name="Salida 2" xfId="2756" xr:uid="{00000000-0005-0000-0000-0000B60B0000}"/>
    <cellStyle name="Salida 3" xfId="2757" xr:uid="{00000000-0005-0000-0000-0000B70B0000}"/>
    <cellStyle name="Salida 4" xfId="2758" xr:uid="{00000000-0005-0000-0000-0000B80B0000}"/>
    <cellStyle name="Salida 5" xfId="2759" xr:uid="{00000000-0005-0000-0000-0000B90B0000}"/>
    <cellStyle name="Salida 6" xfId="2760" xr:uid="{00000000-0005-0000-0000-0000BA0B0000}"/>
    <cellStyle name="TableStyleLight1" xfId="2761" xr:uid="{00000000-0005-0000-0000-0000BB0B0000}"/>
    <cellStyle name="Texto de advertencia 2" xfId="2762" xr:uid="{00000000-0005-0000-0000-0000BC0B0000}"/>
    <cellStyle name="Texto de advertencia 3" xfId="2763" xr:uid="{00000000-0005-0000-0000-0000BD0B0000}"/>
    <cellStyle name="Texto de advertencia 4" xfId="2764" xr:uid="{00000000-0005-0000-0000-0000BE0B0000}"/>
    <cellStyle name="Texto de advertencia 5" xfId="2765" xr:uid="{00000000-0005-0000-0000-0000BF0B0000}"/>
    <cellStyle name="Texto de advertencia 6" xfId="2766" xr:uid="{00000000-0005-0000-0000-0000C00B0000}"/>
    <cellStyle name="Texto explicativo 2" xfId="2767" xr:uid="{00000000-0005-0000-0000-0000C10B0000}"/>
    <cellStyle name="Texto explicativo 3" xfId="2768" xr:uid="{00000000-0005-0000-0000-0000C20B0000}"/>
    <cellStyle name="Texto explicativo 4" xfId="2769" xr:uid="{00000000-0005-0000-0000-0000C30B0000}"/>
    <cellStyle name="Texto explicativo 5" xfId="2770" xr:uid="{00000000-0005-0000-0000-0000C40B0000}"/>
    <cellStyle name="Texto explicativo 6" xfId="2771" xr:uid="{00000000-0005-0000-0000-0000C50B0000}"/>
    <cellStyle name="Título 1 2" xfId="2772" xr:uid="{00000000-0005-0000-0000-0000C60B0000}"/>
    <cellStyle name="Título 1 3" xfId="2773" xr:uid="{00000000-0005-0000-0000-0000C70B0000}"/>
    <cellStyle name="Título 1 4" xfId="2774" xr:uid="{00000000-0005-0000-0000-0000C80B0000}"/>
    <cellStyle name="Título 1 5" xfId="2775" xr:uid="{00000000-0005-0000-0000-0000C90B0000}"/>
    <cellStyle name="Título 1 6" xfId="2776" xr:uid="{00000000-0005-0000-0000-0000CA0B0000}"/>
    <cellStyle name="Título 2 2" xfId="2777" xr:uid="{00000000-0005-0000-0000-0000CB0B0000}"/>
    <cellStyle name="Título 2 3" xfId="2778" xr:uid="{00000000-0005-0000-0000-0000CC0B0000}"/>
    <cellStyle name="Título 2 4" xfId="2779" xr:uid="{00000000-0005-0000-0000-0000CD0B0000}"/>
    <cellStyle name="Título 2 5" xfId="2780" xr:uid="{00000000-0005-0000-0000-0000CE0B0000}"/>
    <cellStyle name="Título 2 6" xfId="2781" xr:uid="{00000000-0005-0000-0000-0000CF0B0000}"/>
    <cellStyle name="Título 3 2" xfId="2782" xr:uid="{00000000-0005-0000-0000-0000D00B0000}"/>
    <cellStyle name="Título 3 3" xfId="2783" xr:uid="{00000000-0005-0000-0000-0000D10B0000}"/>
    <cellStyle name="Título 3 4" xfId="2784" xr:uid="{00000000-0005-0000-0000-0000D20B0000}"/>
    <cellStyle name="Título 3 5" xfId="2785" xr:uid="{00000000-0005-0000-0000-0000D30B0000}"/>
    <cellStyle name="Título 3 6" xfId="2786" xr:uid="{00000000-0005-0000-0000-0000D40B0000}"/>
    <cellStyle name="Título 4" xfId="2787" xr:uid="{00000000-0005-0000-0000-0000D50B0000}"/>
    <cellStyle name="Título 5" xfId="2788" xr:uid="{00000000-0005-0000-0000-0000D60B0000}"/>
    <cellStyle name="Título 6" xfId="2789" xr:uid="{00000000-0005-0000-0000-0000D70B0000}"/>
    <cellStyle name="Título 7" xfId="2790" xr:uid="{00000000-0005-0000-0000-0000D80B0000}"/>
    <cellStyle name="Título 8" xfId="2791" xr:uid="{00000000-0005-0000-0000-0000D90B0000}"/>
    <cellStyle name="Total 2" xfId="2792" xr:uid="{00000000-0005-0000-0000-0000DA0B0000}"/>
    <cellStyle name="Total 3" xfId="2793" xr:uid="{00000000-0005-0000-0000-0000DB0B0000}"/>
    <cellStyle name="Total 4" xfId="2794" xr:uid="{00000000-0005-0000-0000-0000DC0B0000}"/>
    <cellStyle name="Total 5" xfId="2795" xr:uid="{00000000-0005-0000-0000-0000DD0B0000}"/>
    <cellStyle name="Total 6" xfId="2796" xr:uid="{00000000-0005-0000-0000-0000DE0B0000}"/>
  </cellStyles>
  <dxfs count="60">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G51"/>
  <sheetViews>
    <sheetView tabSelected="1" topLeftCell="A5" zoomScale="50" zoomScaleNormal="50" workbookViewId="0">
      <pane xSplit="5" ySplit="11" topLeftCell="O16" activePane="bottomRight" state="frozen"/>
      <selection activeCell="A5" sqref="A5"/>
      <selection pane="topRight" activeCell="F5" sqref="F5"/>
      <selection pane="bottomLeft" activeCell="A16" sqref="A16"/>
      <selection pane="bottomRight" activeCell="AD21" sqref="AD21"/>
    </sheetView>
  </sheetViews>
  <sheetFormatPr baseColWidth="10" defaultColWidth="11.44140625" defaultRowHeight="18" x14ac:dyDescent="0.35"/>
  <cols>
    <col min="1" max="1" width="19.109375" style="3" customWidth="1"/>
    <col min="2" max="2" width="37.5546875" style="2" customWidth="1"/>
    <col min="3" max="3" width="12.88671875" style="148" customWidth="1"/>
    <col min="4" max="4" width="18.109375" style="1" hidden="1" customWidth="1"/>
    <col min="5" max="5" width="47.44140625" style="135" customWidth="1"/>
    <col min="6" max="6" width="11.88671875" style="143"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61"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8" customWidth="1"/>
    <col min="24" max="25" width="18.88671875" style="108" customWidth="1"/>
    <col min="26" max="26" width="12.88671875" style="110" customWidth="1"/>
    <col min="27" max="27" width="23.88671875" style="1" customWidth="1"/>
    <col min="28" max="28" width="22.88671875" style="1" customWidth="1"/>
    <col min="29" max="29" width="20.109375" style="142" customWidth="1"/>
    <col min="30" max="30" width="28.88671875" style="8" customWidth="1"/>
    <col min="31" max="31" width="144.109375" style="4" customWidth="1"/>
    <col min="32" max="32" width="23.109375" style="1" customWidth="1"/>
    <col min="33" max="33" width="25.109375" style="1" customWidth="1"/>
    <col min="34" max="16384" width="11.44140625" style="1"/>
  </cols>
  <sheetData>
    <row r="1" spans="1:33" ht="31.5" customHeight="1" x14ac:dyDescent="0.3">
      <c r="A1" s="354"/>
      <c r="B1" s="356" t="s">
        <v>154</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5" t="s">
        <v>159</v>
      </c>
      <c r="AE1" s="355"/>
    </row>
    <row r="2" spans="1:33" ht="22.5" customHeight="1" x14ac:dyDescent="0.3">
      <c r="A2" s="354"/>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5" t="s">
        <v>161</v>
      </c>
      <c r="AE2" s="355"/>
    </row>
    <row r="3" spans="1:33" ht="28.5" customHeight="1" x14ac:dyDescent="0.3">
      <c r="A3" s="354"/>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5" t="s">
        <v>162</v>
      </c>
      <c r="AE3" s="355"/>
    </row>
    <row r="4" spans="1:33" ht="28.5" customHeight="1" x14ac:dyDescent="0.3">
      <c r="A4" s="354"/>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5" t="s">
        <v>160</v>
      </c>
      <c r="AE4" s="355"/>
    </row>
    <row r="5" spans="1:33" x14ac:dyDescent="0.35">
      <c r="AD5" s="353"/>
      <c r="AE5" s="353"/>
    </row>
    <row r="6" spans="1:33" hidden="1" x14ac:dyDescent="0.35"/>
    <row r="7" spans="1:33" hidden="1" x14ac:dyDescent="0.35"/>
    <row r="8" spans="1:33" hidden="1" x14ac:dyDescent="0.35"/>
    <row r="9" spans="1:33" ht="31.2" x14ac:dyDescent="0.3">
      <c r="A9" s="117" t="s">
        <v>221</v>
      </c>
      <c r="B9" s="117"/>
      <c r="C9" s="144"/>
      <c r="D9" s="5"/>
      <c r="E9" s="136"/>
      <c r="F9" s="144"/>
      <c r="G9" s="5"/>
      <c r="H9" s="5"/>
      <c r="I9" s="5"/>
      <c r="J9" s="5"/>
      <c r="K9" s="5"/>
      <c r="L9" s="5"/>
      <c r="M9" s="5"/>
      <c r="N9" s="5"/>
      <c r="O9" s="5"/>
      <c r="P9" s="5"/>
      <c r="Q9" s="6"/>
      <c r="R9" s="5"/>
      <c r="S9" s="5"/>
      <c r="T9" s="5"/>
      <c r="U9" s="5"/>
      <c r="V9" s="5"/>
      <c r="W9" s="107"/>
      <c r="X9" s="107"/>
      <c r="Y9" s="107"/>
      <c r="Z9" s="9"/>
    </row>
    <row r="10" spans="1:33" ht="31.2" x14ac:dyDescent="0.3">
      <c r="A10" s="117" t="s">
        <v>243</v>
      </c>
      <c r="B10" s="117"/>
      <c r="C10" s="144"/>
      <c r="D10" s="5"/>
      <c r="H10" s="160"/>
      <c r="I10" s="5"/>
      <c r="J10" s="5"/>
      <c r="K10" s="5"/>
      <c r="M10" s="5"/>
      <c r="N10" s="5"/>
      <c r="O10" s="5"/>
      <c r="Q10" s="6"/>
      <c r="R10" s="6"/>
      <c r="S10" s="5"/>
      <c r="T10" s="5"/>
      <c r="U10" s="5"/>
      <c r="V10" s="5"/>
      <c r="W10" s="107"/>
      <c r="X10" s="107"/>
      <c r="Y10" s="107"/>
      <c r="Z10" s="6"/>
    </row>
    <row r="11" spans="1:33" ht="11.1" customHeight="1" x14ac:dyDescent="0.3">
      <c r="A11" s="5"/>
      <c r="B11" s="5"/>
      <c r="C11" s="144"/>
      <c r="D11" s="5"/>
      <c r="I11" s="5"/>
      <c r="J11" s="5"/>
      <c r="K11" s="5"/>
      <c r="M11" s="5"/>
      <c r="Q11" s="6"/>
      <c r="R11" s="7"/>
      <c r="S11" s="5"/>
      <c r="T11" s="5"/>
      <c r="U11" s="5"/>
      <c r="V11" s="5"/>
      <c r="W11" s="107"/>
      <c r="X11" s="107"/>
      <c r="Y11" s="107"/>
      <c r="Z11" s="7"/>
    </row>
    <row r="12" spans="1:33" ht="21" hidden="1" x14ac:dyDescent="0.3">
      <c r="A12" s="5"/>
      <c r="B12" s="5"/>
      <c r="C12" s="144"/>
      <c r="D12" s="5"/>
      <c r="I12" s="5"/>
      <c r="J12" s="5"/>
      <c r="K12" s="5"/>
      <c r="M12" s="5"/>
      <c r="Q12" s="6"/>
      <c r="R12" s="7"/>
      <c r="S12" s="5"/>
      <c r="T12" s="5"/>
      <c r="U12" s="5"/>
      <c r="V12" s="5"/>
      <c r="W12" s="107"/>
      <c r="X12" s="107"/>
      <c r="Y12" s="107"/>
      <c r="Z12" s="7"/>
    </row>
    <row r="13" spans="1:33" s="125" customFormat="1" ht="44.1" customHeight="1" x14ac:dyDescent="0.3">
      <c r="A13" s="119"/>
      <c r="B13" s="119"/>
      <c r="C13" s="150"/>
      <c r="D13" s="329"/>
      <c r="E13" s="137"/>
      <c r="F13" s="145"/>
      <c r="G13" s="120"/>
      <c r="H13" s="156" t="s">
        <v>144</v>
      </c>
      <c r="I13" s="157"/>
      <c r="J13" s="157"/>
      <c r="K13" s="157"/>
      <c r="L13" s="157"/>
      <c r="M13" s="157"/>
      <c r="N13" s="157"/>
      <c r="O13" s="157"/>
      <c r="P13" s="157"/>
      <c r="Q13" s="162"/>
      <c r="R13" s="157"/>
      <c r="S13" s="157"/>
      <c r="T13" s="157"/>
      <c r="U13" s="157"/>
      <c r="V13" s="157"/>
      <c r="W13" s="157"/>
      <c r="X13" s="157"/>
      <c r="Y13" s="158"/>
      <c r="Z13" s="121"/>
      <c r="AA13" s="346"/>
      <c r="AB13" s="346"/>
      <c r="AC13" s="345" t="s">
        <v>149</v>
      </c>
      <c r="AD13" s="345"/>
      <c r="AE13" s="345"/>
    </row>
    <row r="14" spans="1:33" s="125" customFormat="1" ht="21" customHeight="1" x14ac:dyDescent="0.3">
      <c r="A14" s="122"/>
      <c r="B14" s="122"/>
      <c r="C14" s="151"/>
      <c r="D14" s="330"/>
      <c r="E14" s="138"/>
      <c r="F14" s="146"/>
      <c r="G14" s="123"/>
      <c r="H14" s="159" t="s">
        <v>140</v>
      </c>
      <c r="I14" s="159"/>
      <c r="J14" s="159"/>
      <c r="K14" s="159"/>
      <c r="L14" s="159"/>
      <c r="M14" s="159"/>
      <c r="N14" s="159"/>
      <c r="O14" s="159"/>
      <c r="P14" s="159" t="s">
        <v>141</v>
      </c>
      <c r="Q14" s="163"/>
      <c r="R14" s="159"/>
      <c r="S14" s="159"/>
      <c r="T14" s="159"/>
      <c r="U14" s="159"/>
      <c r="V14" s="159"/>
      <c r="W14" s="159"/>
      <c r="X14" s="159" t="s">
        <v>223</v>
      </c>
      <c r="Y14" s="159"/>
      <c r="Z14" s="124"/>
      <c r="AA14" s="347"/>
      <c r="AB14" s="347"/>
      <c r="AC14" s="345"/>
      <c r="AD14" s="345"/>
      <c r="AE14" s="345"/>
    </row>
    <row r="15" spans="1:33" s="125" customFormat="1" ht="65.25" customHeight="1" thickBot="1" x14ac:dyDescent="0.35">
      <c r="A15" s="167" t="s">
        <v>147</v>
      </c>
      <c r="B15" s="167" t="s">
        <v>148</v>
      </c>
      <c r="C15" s="168" t="s">
        <v>4</v>
      </c>
      <c r="D15" s="166" t="s">
        <v>213</v>
      </c>
      <c r="E15" s="169" t="s">
        <v>0</v>
      </c>
      <c r="F15" s="170" t="s">
        <v>1</v>
      </c>
      <c r="G15" s="171" t="s">
        <v>222</v>
      </c>
      <c r="H15" s="172" t="s">
        <v>136</v>
      </c>
      <c r="I15" s="172" t="s">
        <v>125</v>
      </c>
      <c r="J15" s="172" t="s">
        <v>126</v>
      </c>
      <c r="K15" s="172" t="s">
        <v>127</v>
      </c>
      <c r="L15" s="172" t="s">
        <v>128</v>
      </c>
      <c r="M15" s="172" t="s">
        <v>129</v>
      </c>
      <c r="N15" s="173" t="s">
        <v>156</v>
      </c>
      <c r="O15" s="173" t="s">
        <v>155</v>
      </c>
      <c r="P15" s="173" t="s">
        <v>130</v>
      </c>
      <c r="Q15" s="174" t="s">
        <v>131</v>
      </c>
      <c r="R15" s="173" t="s">
        <v>132</v>
      </c>
      <c r="S15" s="173" t="s">
        <v>133</v>
      </c>
      <c r="T15" s="173" t="s">
        <v>134</v>
      </c>
      <c r="U15" s="173" t="s">
        <v>135</v>
      </c>
      <c r="V15" s="173" t="s">
        <v>157</v>
      </c>
      <c r="W15" s="173" t="s">
        <v>158</v>
      </c>
      <c r="X15" s="171" t="s">
        <v>137</v>
      </c>
      <c r="Y15" s="171" t="s">
        <v>138</v>
      </c>
      <c r="Z15" s="175" t="s">
        <v>139</v>
      </c>
      <c r="AA15" s="176" t="s">
        <v>142</v>
      </c>
      <c r="AB15" s="177" t="s">
        <v>143</v>
      </c>
      <c r="AC15" s="178" t="s">
        <v>145</v>
      </c>
      <c r="AD15" s="179" t="s">
        <v>5</v>
      </c>
      <c r="AE15" s="179" t="s">
        <v>3</v>
      </c>
    </row>
    <row r="16" spans="1:33" ht="41.25" customHeight="1" thickBot="1" x14ac:dyDescent="0.35">
      <c r="A16" s="336">
        <v>200402</v>
      </c>
      <c r="B16" s="339" t="s">
        <v>204</v>
      </c>
      <c r="C16" s="183" t="s">
        <v>163</v>
      </c>
      <c r="D16" s="184" t="s">
        <v>214</v>
      </c>
      <c r="E16" s="185" t="s">
        <v>187</v>
      </c>
      <c r="F16" s="186" t="s">
        <v>190</v>
      </c>
      <c r="G16" s="187">
        <v>0.12</v>
      </c>
      <c r="H16" s="180">
        <v>0</v>
      </c>
      <c r="I16" s="233">
        <v>2.5000000000000001E-2</v>
      </c>
      <c r="J16" s="233">
        <v>2.5000000000000001E-2</v>
      </c>
      <c r="K16" s="233">
        <v>2.5000000000000001E-2</v>
      </c>
      <c r="L16" s="233">
        <v>2.5000000000000001E-2</v>
      </c>
      <c r="M16" s="233">
        <v>2.5000000000000001E-2</v>
      </c>
      <c r="N16" s="234">
        <f>SUM(H16:M16)</f>
        <v>0.125</v>
      </c>
      <c r="O16" s="189">
        <f>N16/G16</f>
        <v>1.0416666666666667</v>
      </c>
      <c r="P16" s="234">
        <v>2.5000000000000001E-2</v>
      </c>
      <c r="Q16" s="234">
        <v>2.5000000000000001E-2</v>
      </c>
      <c r="R16" s="234">
        <v>2.5000000000000001E-2</v>
      </c>
      <c r="S16" s="233">
        <v>2.5000000000000001E-2</v>
      </c>
      <c r="T16" s="233">
        <v>1.4999999999999999E-2</v>
      </c>
      <c r="U16" s="298"/>
      <c r="V16" s="188">
        <f>SUM(P16:U16)</f>
        <v>0.115</v>
      </c>
      <c r="W16" s="189">
        <f>V16/G16</f>
        <v>0.95833333333333337</v>
      </c>
      <c r="X16" s="188">
        <f>N16+V16</f>
        <v>0.24</v>
      </c>
      <c r="Y16" s="189">
        <v>1</v>
      </c>
      <c r="Z16" s="342">
        <v>1932172156</v>
      </c>
      <c r="AA16" s="348">
        <v>1825271001</v>
      </c>
      <c r="AB16" s="350">
        <f>AA16/Z16</f>
        <v>0.94467306928731043</v>
      </c>
      <c r="AC16" s="190" t="s">
        <v>193</v>
      </c>
      <c r="AD16" s="191"/>
      <c r="AE16" s="235" t="s">
        <v>244</v>
      </c>
      <c r="AF16" s="165"/>
      <c r="AG16" s="134"/>
    </row>
    <row r="17" spans="1:33" ht="30" customHeight="1" thickBot="1" x14ac:dyDescent="0.35">
      <c r="A17" s="337"/>
      <c r="B17" s="340"/>
      <c r="C17" s="192" t="s">
        <v>211</v>
      </c>
      <c r="D17" s="193"/>
      <c r="E17" s="194" t="s">
        <v>175</v>
      </c>
      <c r="F17" s="195" t="s">
        <v>191</v>
      </c>
      <c r="G17" s="196">
        <v>7070</v>
      </c>
      <c r="H17" s="127">
        <v>0</v>
      </c>
      <c r="I17" s="127">
        <v>568</v>
      </c>
      <c r="J17" s="127">
        <v>940</v>
      </c>
      <c r="K17" s="127">
        <v>646</v>
      </c>
      <c r="L17" s="127">
        <v>1074</v>
      </c>
      <c r="M17" s="127">
        <v>1298</v>
      </c>
      <c r="N17" s="197">
        <f t="shared" ref="N17:N30" si="0">SUM(H17:M17)</f>
        <v>4526</v>
      </c>
      <c r="O17" s="189">
        <f>N17/G17</f>
        <v>0.64016973125884014</v>
      </c>
      <c r="P17" s="127">
        <v>1127</v>
      </c>
      <c r="Q17" s="198">
        <v>1331</v>
      </c>
      <c r="R17" s="198">
        <v>709</v>
      </c>
      <c r="S17" s="328">
        <v>559</v>
      </c>
      <c r="T17" s="198">
        <v>0</v>
      </c>
      <c r="U17" s="198"/>
      <c r="V17" s="127">
        <f>SUM(P17:U17)</f>
        <v>3726</v>
      </c>
      <c r="W17" s="199">
        <f>V17/G17</f>
        <v>0.52701555869872696</v>
      </c>
      <c r="X17" s="200">
        <f>N17+V17</f>
        <v>8252</v>
      </c>
      <c r="Y17" s="199">
        <f t="shared" ref="Y17:Y19" si="1">O17+W17</f>
        <v>1.1671852899575672</v>
      </c>
      <c r="Z17" s="343"/>
      <c r="AA17" s="349"/>
      <c r="AB17" s="351"/>
      <c r="AC17" s="201" t="s">
        <v>194</v>
      </c>
      <c r="AD17" s="202"/>
      <c r="AE17" s="236" t="s">
        <v>230</v>
      </c>
    </row>
    <row r="18" spans="1:33" ht="48" customHeight="1" thickBot="1" x14ac:dyDescent="0.35">
      <c r="A18" s="338"/>
      <c r="B18" s="341"/>
      <c r="C18" s="203" t="s">
        <v>220</v>
      </c>
      <c r="D18" s="204" t="s">
        <v>214</v>
      </c>
      <c r="E18" s="205" t="s">
        <v>188</v>
      </c>
      <c r="F18" s="206" t="s">
        <v>190</v>
      </c>
      <c r="G18" s="207">
        <v>1</v>
      </c>
      <c r="H18" s="181">
        <v>0.02</v>
      </c>
      <c r="I18" s="181">
        <v>0.08</v>
      </c>
      <c r="J18" s="181">
        <v>0.08</v>
      </c>
      <c r="K18" s="181">
        <v>0.08</v>
      </c>
      <c r="L18" s="181">
        <v>0.08</v>
      </c>
      <c r="M18" s="181">
        <v>0.08</v>
      </c>
      <c r="N18" s="188">
        <f t="shared" si="0"/>
        <v>0.42000000000000004</v>
      </c>
      <c r="O18" s="208">
        <f>N18/G18</f>
        <v>0.42000000000000004</v>
      </c>
      <c r="P18" s="181">
        <v>0.08</v>
      </c>
      <c r="Q18" s="181">
        <v>0.08</v>
      </c>
      <c r="R18" s="181">
        <v>0.08</v>
      </c>
      <c r="S18" s="181">
        <v>0.08</v>
      </c>
      <c r="T18" s="181">
        <v>0.08</v>
      </c>
      <c r="U18" s="181"/>
      <c r="V18" s="181">
        <f>SUM(P18:U18)</f>
        <v>0.4</v>
      </c>
      <c r="W18" s="208">
        <f>V18/G18</f>
        <v>0.4</v>
      </c>
      <c r="X18" s="209">
        <f>N18+V18</f>
        <v>0.82000000000000006</v>
      </c>
      <c r="Y18" s="208">
        <f t="shared" si="1"/>
        <v>0.82000000000000006</v>
      </c>
      <c r="Z18" s="344"/>
      <c r="AA18" s="349"/>
      <c r="AB18" s="352"/>
      <c r="AC18" s="210" t="s">
        <v>201</v>
      </c>
      <c r="AD18" s="211"/>
      <c r="AE18" s="237" t="s">
        <v>245</v>
      </c>
    </row>
    <row r="19" spans="1:33" ht="36.75" customHeight="1" thickBot="1" x14ac:dyDescent="0.35">
      <c r="A19" s="336">
        <v>200403</v>
      </c>
      <c r="B19" s="339" t="s">
        <v>205</v>
      </c>
      <c r="C19" s="183" t="s">
        <v>212</v>
      </c>
      <c r="D19" s="184"/>
      <c r="E19" s="185" t="s">
        <v>176</v>
      </c>
      <c r="F19" s="186" t="s">
        <v>191</v>
      </c>
      <c r="G19" s="212">
        <v>2834</v>
      </c>
      <c r="H19" s="182">
        <v>2748</v>
      </c>
      <c r="I19" s="182">
        <v>2753</v>
      </c>
      <c r="J19" s="182">
        <v>2738</v>
      </c>
      <c r="K19" s="182">
        <v>2736</v>
      </c>
      <c r="L19" s="182">
        <v>2710</v>
      </c>
      <c r="M19" s="182">
        <v>2714</v>
      </c>
      <c r="N19" s="197">
        <f t="shared" si="0"/>
        <v>16399</v>
      </c>
      <c r="O19" s="189">
        <f>N19/G19</f>
        <v>5.7865208186309101</v>
      </c>
      <c r="P19" s="182">
        <v>2713</v>
      </c>
      <c r="Q19" s="213">
        <v>2718</v>
      </c>
      <c r="R19" s="213">
        <v>2717</v>
      </c>
      <c r="S19" s="213">
        <v>2725</v>
      </c>
      <c r="T19" s="213">
        <v>2729</v>
      </c>
      <c r="U19" s="213"/>
      <c r="V19" s="182">
        <f>SUM(P19:U19)</f>
        <v>13602</v>
      </c>
      <c r="W19" s="189">
        <f>V19/G19</f>
        <v>4.7995765702187718</v>
      </c>
      <c r="X19" s="214">
        <f>V19</f>
        <v>13602</v>
      </c>
      <c r="Y19" s="189">
        <f t="shared" si="1"/>
        <v>10.586097388849682</v>
      </c>
      <c r="Z19" s="342">
        <v>73088955870</v>
      </c>
      <c r="AA19" s="348">
        <v>51330692535</v>
      </c>
      <c r="AB19" s="350">
        <f>AA19/Z19</f>
        <v>0.70230436218434378</v>
      </c>
      <c r="AC19" s="215" t="s">
        <v>195</v>
      </c>
      <c r="AD19" s="191"/>
      <c r="AE19" s="238" t="s">
        <v>229</v>
      </c>
    </row>
    <row r="20" spans="1:33" ht="41.25" customHeight="1" thickBot="1" x14ac:dyDescent="0.35">
      <c r="A20" s="337"/>
      <c r="B20" s="340"/>
      <c r="C20" s="192" t="s">
        <v>164</v>
      </c>
      <c r="D20" s="193" t="s">
        <v>215</v>
      </c>
      <c r="E20" s="194" t="s">
        <v>177</v>
      </c>
      <c r="F20" s="195" t="s">
        <v>192</v>
      </c>
      <c r="G20" s="216" t="s">
        <v>219</v>
      </c>
      <c r="H20" s="127">
        <v>0</v>
      </c>
      <c r="I20" s="127">
        <v>0</v>
      </c>
      <c r="J20" s="127">
        <v>0</v>
      </c>
      <c r="K20" s="127">
        <v>0</v>
      </c>
      <c r="L20" s="127">
        <v>0</v>
      </c>
      <c r="M20" s="127">
        <v>0</v>
      </c>
      <c r="N20" s="197">
        <f>H20+I20+J20+K20+L20+M20</f>
        <v>0</v>
      </c>
      <c r="O20" s="189" t="s">
        <v>219</v>
      </c>
      <c r="P20" s="127">
        <v>0</v>
      </c>
      <c r="Q20" s="198">
        <v>0</v>
      </c>
      <c r="R20" s="198">
        <v>0</v>
      </c>
      <c r="S20" s="198">
        <v>0</v>
      </c>
      <c r="T20" s="198">
        <v>0</v>
      </c>
      <c r="U20" s="198"/>
      <c r="V20" s="182">
        <f t="shared" ref="V20:V31" si="2">SUM(P20:U20)</f>
        <v>0</v>
      </c>
      <c r="W20" s="217" t="s">
        <v>219</v>
      </c>
      <c r="X20" s="200">
        <f t="shared" ref="X20:X28" si="3">N20+V20</f>
        <v>0</v>
      </c>
      <c r="Y20" s="217" t="s">
        <v>219</v>
      </c>
      <c r="Z20" s="343"/>
      <c r="AA20" s="349"/>
      <c r="AB20" s="351"/>
      <c r="AC20" s="218" t="s">
        <v>196</v>
      </c>
      <c r="AD20" s="202"/>
      <c r="AE20" s="239" t="s">
        <v>232</v>
      </c>
      <c r="AF20" s="140"/>
      <c r="AG20" s="141"/>
    </row>
    <row r="21" spans="1:33" ht="48.75" customHeight="1" thickBot="1" x14ac:dyDescent="0.35">
      <c r="A21" s="337"/>
      <c r="B21" s="340"/>
      <c r="C21" s="192" t="s">
        <v>165</v>
      </c>
      <c r="D21" s="193" t="s">
        <v>215</v>
      </c>
      <c r="E21" s="194" t="s">
        <v>178</v>
      </c>
      <c r="F21" s="195" t="s">
        <v>192</v>
      </c>
      <c r="G21" s="216">
        <v>468</v>
      </c>
      <c r="H21" s="127">
        <v>1</v>
      </c>
      <c r="I21" s="127">
        <v>3</v>
      </c>
      <c r="J21" s="127">
        <v>11</v>
      </c>
      <c r="K21" s="127">
        <v>2</v>
      </c>
      <c r="L21" s="127">
        <v>0</v>
      </c>
      <c r="M21" s="127">
        <v>0</v>
      </c>
      <c r="N21" s="197">
        <f t="shared" si="0"/>
        <v>17</v>
      </c>
      <c r="O21" s="199">
        <f>N21/G21</f>
        <v>3.6324786324786328E-2</v>
      </c>
      <c r="P21" s="127">
        <v>0</v>
      </c>
      <c r="Q21" s="198">
        <v>3</v>
      </c>
      <c r="R21" s="127">
        <v>3</v>
      </c>
      <c r="S21" s="127">
        <v>1</v>
      </c>
      <c r="T21" s="127">
        <v>2</v>
      </c>
      <c r="U21" s="127"/>
      <c r="V21" s="182">
        <f t="shared" si="2"/>
        <v>9</v>
      </c>
      <c r="W21" s="219">
        <f t="shared" ref="W21:W26" si="4">V21/G21</f>
        <v>1.9230769230769232E-2</v>
      </c>
      <c r="X21" s="200">
        <f>N21+V21</f>
        <v>26</v>
      </c>
      <c r="Y21" s="219">
        <f>O21+W21</f>
        <v>5.5555555555555559E-2</v>
      </c>
      <c r="Z21" s="343"/>
      <c r="AA21" s="349"/>
      <c r="AB21" s="351"/>
      <c r="AC21" s="218" t="s">
        <v>196</v>
      </c>
      <c r="AD21" s="202"/>
      <c r="AE21" s="239" t="s">
        <v>233</v>
      </c>
      <c r="AF21" s="140"/>
      <c r="AG21" s="141"/>
    </row>
    <row r="22" spans="1:33" ht="45" customHeight="1" thickBot="1" x14ac:dyDescent="0.35">
      <c r="A22" s="337"/>
      <c r="B22" s="340"/>
      <c r="C22" s="192" t="s">
        <v>166</v>
      </c>
      <c r="D22" s="193" t="s">
        <v>215</v>
      </c>
      <c r="E22" s="194" t="s">
        <v>179</v>
      </c>
      <c r="F22" s="195" t="s">
        <v>192</v>
      </c>
      <c r="G22" s="196">
        <v>3500</v>
      </c>
      <c r="H22" s="127">
        <v>0</v>
      </c>
      <c r="I22" s="127">
        <v>0</v>
      </c>
      <c r="J22" s="127">
        <v>0</v>
      </c>
      <c r="K22" s="127">
        <v>0</v>
      </c>
      <c r="L22" s="127">
        <v>0</v>
      </c>
      <c r="M22" s="127">
        <v>540</v>
      </c>
      <c r="N22" s="197">
        <f t="shared" si="0"/>
        <v>540</v>
      </c>
      <c r="O22" s="199">
        <f>N22/G22</f>
        <v>0.15428571428571428</v>
      </c>
      <c r="P22" s="127">
        <v>0</v>
      </c>
      <c r="Q22" s="198">
        <v>0</v>
      </c>
      <c r="R22" s="198">
        <v>0</v>
      </c>
      <c r="S22" s="198">
        <v>0</v>
      </c>
      <c r="T22" s="198">
        <v>0</v>
      </c>
      <c r="U22" s="198"/>
      <c r="V22" s="182">
        <f t="shared" si="2"/>
        <v>0</v>
      </c>
      <c r="W22" s="199">
        <f t="shared" si="4"/>
        <v>0</v>
      </c>
      <c r="X22" s="200">
        <f>V22</f>
        <v>0</v>
      </c>
      <c r="Y22" s="199">
        <f>O22+W22</f>
        <v>0.15428571428571428</v>
      </c>
      <c r="Z22" s="343"/>
      <c r="AA22" s="349"/>
      <c r="AB22" s="351"/>
      <c r="AC22" s="220" t="s">
        <v>197</v>
      </c>
      <c r="AD22" s="202"/>
      <c r="AE22" s="239" t="s">
        <v>234</v>
      </c>
      <c r="AF22" s="140"/>
      <c r="AG22" s="141"/>
    </row>
    <row r="23" spans="1:33" ht="46.5" customHeight="1" thickBot="1" x14ac:dyDescent="0.35">
      <c r="A23" s="337"/>
      <c r="B23" s="340"/>
      <c r="C23" s="312" t="s">
        <v>167</v>
      </c>
      <c r="D23" s="313" t="s">
        <v>215</v>
      </c>
      <c r="E23" s="314" t="s">
        <v>180</v>
      </c>
      <c r="F23" s="315" t="s">
        <v>192</v>
      </c>
      <c r="G23" s="316">
        <v>1142</v>
      </c>
      <c r="H23" s="299">
        <v>2</v>
      </c>
      <c r="I23" s="299">
        <v>9</v>
      </c>
      <c r="J23" s="299">
        <v>24</v>
      </c>
      <c r="K23" s="299">
        <v>1</v>
      </c>
      <c r="L23" s="299">
        <v>0</v>
      </c>
      <c r="M23" s="299">
        <v>9</v>
      </c>
      <c r="N23" s="249">
        <f t="shared" si="0"/>
        <v>45</v>
      </c>
      <c r="O23" s="300">
        <f>N23/G23</f>
        <v>3.9404553415061293E-2</v>
      </c>
      <c r="P23" s="299">
        <v>0</v>
      </c>
      <c r="Q23" s="301">
        <v>5</v>
      </c>
      <c r="R23" s="301">
        <v>6</v>
      </c>
      <c r="S23" s="301">
        <v>2</v>
      </c>
      <c r="T23" s="301">
        <v>2</v>
      </c>
      <c r="U23" s="301"/>
      <c r="V23" s="251">
        <f t="shared" si="2"/>
        <v>15</v>
      </c>
      <c r="W23" s="300">
        <f t="shared" si="4"/>
        <v>1.3134851138353765E-2</v>
      </c>
      <c r="X23" s="302">
        <f>N23+V23</f>
        <v>60</v>
      </c>
      <c r="Y23" s="300">
        <f>O23+W23</f>
        <v>5.2539404553415062E-2</v>
      </c>
      <c r="Z23" s="343"/>
      <c r="AA23" s="349"/>
      <c r="AB23" s="351"/>
      <c r="AC23" s="317" t="s">
        <v>196</v>
      </c>
      <c r="AD23" s="318"/>
      <c r="AE23" s="319" t="s">
        <v>231</v>
      </c>
    </row>
    <row r="24" spans="1:33" ht="37.5" customHeight="1" x14ac:dyDescent="0.3">
      <c r="A24" s="336">
        <v>200404</v>
      </c>
      <c r="B24" s="339" t="s">
        <v>206</v>
      </c>
      <c r="C24" s="183" t="s">
        <v>168</v>
      </c>
      <c r="D24" s="184" t="s">
        <v>216</v>
      </c>
      <c r="E24" s="185" t="s">
        <v>181</v>
      </c>
      <c r="F24" s="186" t="s">
        <v>192</v>
      </c>
      <c r="G24" s="225">
        <v>1267</v>
      </c>
      <c r="H24" s="226">
        <v>0</v>
      </c>
      <c r="I24" s="226">
        <v>0</v>
      </c>
      <c r="J24" s="226">
        <v>715</v>
      </c>
      <c r="K24" s="226">
        <v>0</v>
      </c>
      <c r="L24" s="182">
        <v>0</v>
      </c>
      <c r="M24" s="182">
        <v>0</v>
      </c>
      <c r="N24" s="214">
        <f t="shared" si="0"/>
        <v>715</v>
      </c>
      <c r="O24" s="189">
        <f>N24/G24</f>
        <v>0.56432517758484613</v>
      </c>
      <c r="P24" s="182">
        <v>0</v>
      </c>
      <c r="Q24" s="213">
        <v>0</v>
      </c>
      <c r="R24" s="213">
        <v>0</v>
      </c>
      <c r="S24" s="213">
        <v>0</v>
      </c>
      <c r="T24" s="213">
        <v>1</v>
      </c>
      <c r="U24" s="213"/>
      <c r="V24" s="182">
        <f t="shared" si="2"/>
        <v>1</v>
      </c>
      <c r="W24" s="227">
        <f t="shared" si="4"/>
        <v>7.8926598263614838E-4</v>
      </c>
      <c r="X24" s="214">
        <f>N24+V24</f>
        <v>716</v>
      </c>
      <c r="Y24" s="189">
        <f>O24+W24</f>
        <v>0.56511444356748231</v>
      </c>
      <c r="Z24" s="342">
        <v>24735451618</v>
      </c>
      <c r="AA24" s="348">
        <v>24482861847</v>
      </c>
      <c r="AB24" s="350">
        <f>AA24/Z24</f>
        <v>0.98978835014210165</v>
      </c>
      <c r="AC24" s="228" t="s">
        <v>198</v>
      </c>
      <c r="AD24" s="191"/>
      <c r="AE24" s="238" t="s">
        <v>235</v>
      </c>
      <c r="AF24" s="140"/>
    </row>
    <row r="25" spans="1:33" ht="30.75" customHeight="1" x14ac:dyDescent="0.3">
      <c r="A25" s="337"/>
      <c r="B25" s="340"/>
      <c r="C25" s="192" t="s">
        <v>169</v>
      </c>
      <c r="D25" s="193" t="s">
        <v>216</v>
      </c>
      <c r="E25" s="194" t="s">
        <v>182</v>
      </c>
      <c r="F25" s="195" t="s">
        <v>192</v>
      </c>
      <c r="G25" s="216">
        <v>150</v>
      </c>
      <c r="H25" s="229">
        <v>0</v>
      </c>
      <c r="I25" s="229">
        <v>0</v>
      </c>
      <c r="J25" s="229">
        <v>10</v>
      </c>
      <c r="K25" s="229">
        <v>0</v>
      </c>
      <c r="L25" s="229">
        <v>0</v>
      </c>
      <c r="M25" s="229">
        <v>0</v>
      </c>
      <c r="N25" s="200">
        <f t="shared" si="0"/>
        <v>10</v>
      </c>
      <c r="O25" s="199">
        <f>N25/G25</f>
        <v>6.6666666666666666E-2</v>
      </c>
      <c r="P25" s="127">
        <v>0</v>
      </c>
      <c r="Q25" s="198">
        <v>0</v>
      </c>
      <c r="R25" s="198">
        <v>0</v>
      </c>
      <c r="S25" s="198">
        <v>0</v>
      </c>
      <c r="T25" s="198">
        <v>0</v>
      </c>
      <c r="U25" s="198"/>
      <c r="V25" s="127">
        <f t="shared" si="2"/>
        <v>0</v>
      </c>
      <c r="W25" s="311">
        <f t="shared" si="4"/>
        <v>0</v>
      </c>
      <c r="X25" s="200">
        <f>N25+V25</f>
        <v>10</v>
      </c>
      <c r="Y25" s="199">
        <f>O25+W25</f>
        <v>6.6666666666666666E-2</v>
      </c>
      <c r="Z25" s="343"/>
      <c r="AA25" s="349"/>
      <c r="AB25" s="351"/>
      <c r="AC25" s="230" t="s">
        <v>198</v>
      </c>
      <c r="AD25" s="202"/>
      <c r="AE25" s="240" t="s">
        <v>236</v>
      </c>
    </row>
    <row r="26" spans="1:33" ht="33" customHeight="1" x14ac:dyDescent="0.3">
      <c r="A26" s="337"/>
      <c r="B26" s="340"/>
      <c r="C26" s="192" t="s">
        <v>170</v>
      </c>
      <c r="D26" s="193" t="s">
        <v>216</v>
      </c>
      <c r="E26" s="194" t="s">
        <v>183</v>
      </c>
      <c r="F26" s="195" t="s">
        <v>192</v>
      </c>
      <c r="G26" s="216">
        <v>370</v>
      </c>
      <c r="H26" s="229">
        <v>0</v>
      </c>
      <c r="I26" s="229">
        <v>370</v>
      </c>
      <c r="J26" s="229">
        <v>0</v>
      </c>
      <c r="K26" s="229">
        <v>0</v>
      </c>
      <c r="L26" s="229">
        <v>0</v>
      </c>
      <c r="M26" s="229">
        <v>0</v>
      </c>
      <c r="N26" s="200">
        <f t="shared" si="0"/>
        <v>370</v>
      </c>
      <c r="O26" s="199">
        <f t="shared" ref="O26:O31" si="5">N26/G26</f>
        <v>1</v>
      </c>
      <c r="P26" s="127">
        <v>0</v>
      </c>
      <c r="Q26" s="198">
        <v>0</v>
      </c>
      <c r="R26" s="198">
        <v>0</v>
      </c>
      <c r="S26" s="198">
        <v>0</v>
      </c>
      <c r="T26" s="198">
        <v>0</v>
      </c>
      <c r="U26" s="198"/>
      <c r="V26" s="127">
        <f t="shared" si="2"/>
        <v>0</v>
      </c>
      <c r="W26" s="199">
        <f t="shared" si="4"/>
        <v>0</v>
      </c>
      <c r="X26" s="200">
        <f t="shared" si="3"/>
        <v>370</v>
      </c>
      <c r="Y26" s="199">
        <f t="shared" ref="Y26:Y31" si="6">O26+W26</f>
        <v>1</v>
      </c>
      <c r="Z26" s="343"/>
      <c r="AA26" s="349"/>
      <c r="AB26" s="351"/>
      <c r="AC26" s="230" t="s">
        <v>198</v>
      </c>
      <c r="AD26" s="202"/>
      <c r="AE26" s="240" t="s">
        <v>237</v>
      </c>
    </row>
    <row r="27" spans="1:33" ht="35.25" customHeight="1" thickBot="1" x14ac:dyDescent="0.35">
      <c r="A27" s="338"/>
      <c r="B27" s="341"/>
      <c r="C27" s="203" t="s">
        <v>171</v>
      </c>
      <c r="D27" s="204" t="s">
        <v>216</v>
      </c>
      <c r="E27" s="205" t="s">
        <v>189</v>
      </c>
      <c r="F27" s="206" t="s">
        <v>192</v>
      </c>
      <c r="G27" s="221">
        <v>400</v>
      </c>
      <c r="H27" s="231">
        <v>0</v>
      </c>
      <c r="I27" s="231">
        <v>270</v>
      </c>
      <c r="J27" s="231">
        <v>130</v>
      </c>
      <c r="K27" s="231">
        <v>0</v>
      </c>
      <c r="L27" s="231">
        <v>0</v>
      </c>
      <c r="M27" s="231">
        <v>0</v>
      </c>
      <c r="N27" s="224">
        <f t="shared" si="0"/>
        <v>400</v>
      </c>
      <c r="O27" s="208">
        <f t="shared" si="5"/>
        <v>1</v>
      </c>
      <c r="P27" s="222">
        <v>0</v>
      </c>
      <c r="Q27" s="223">
        <v>0</v>
      </c>
      <c r="R27" s="223">
        <v>0</v>
      </c>
      <c r="S27" s="223">
        <v>0</v>
      </c>
      <c r="T27" s="223">
        <v>0</v>
      </c>
      <c r="U27" s="223"/>
      <c r="V27" s="222">
        <f t="shared" si="2"/>
        <v>0</v>
      </c>
      <c r="W27" s="208">
        <f t="shared" ref="W27:W29" si="7">V27/G27</f>
        <v>0</v>
      </c>
      <c r="X27" s="224">
        <f t="shared" si="3"/>
        <v>400</v>
      </c>
      <c r="Y27" s="208">
        <f t="shared" si="6"/>
        <v>1</v>
      </c>
      <c r="Z27" s="344"/>
      <c r="AA27" s="357"/>
      <c r="AB27" s="352"/>
      <c r="AC27" s="232" t="s">
        <v>198</v>
      </c>
      <c r="AD27" s="211"/>
      <c r="AE27" s="241" t="s">
        <v>238</v>
      </c>
    </row>
    <row r="28" spans="1:33" ht="39" customHeight="1" thickBot="1" x14ac:dyDescent="0.35">
      <c r="A28" s="294">
        <v>200405</v>
      </c>
      <c r="B28" s="295" t="s">
        <v>207</v>
      </c>
      <c r="C28" s="320" t="s">
        <v>172</v>
      </c>
      <c r="D28" s="321" t="s">
        <v>217</v>
      </c>
      <c r="E28" s="322" t="s">
        <v>184</v>
      </c>
      <c r="F28" s="323" t="s">
        <v>192</v>
      </c>
      <c r="G28" s="324">
        <v>1</v>
      </c>
      <c r="H28" s="303">
        <v>0</v>
      </c>
      <c r="I28" s="303">
        <v>0</v>
      </c>
      <c r="J28" s="303">
        <v>0</v>
      </c>
      <c r="K28" s="303">
        <v>0</v>
      </c>
      <c r="L28" s="303">
        <v>0</v>
      </c>
      <c r="M28" s="303">
        <v>0</v>
      </c>
      <c r="N28" s="304">
        <f t="shared" si="0"/>
        <v>0</v>
      </c>
      <c r="O28" s="305">
        <f>N28/G28</f>
        <v>0</v>
      </c>
      <c r="P28" s="306">
        <v>0</v>
      </c>
      <c r="Q28" s="307">
        <v>0</v>
      </c>
      <c r="R28" s="308">
        <v>0</v>
      </c>
      <c r="S28" s="308">
        <v>0</v>
      </c>
      <c r="T28" s="308">
        <v>0</v>
      </c>
      <c r="U28" s="308"/>
      <c r="V28" s="309">
        <f t="shared" si="2"/>
        <v>0</v>
      </c>
      <c r="W28" s="305">
        <f t="shared" si="7"/>
        <v>0</v>
      </c>
      <c r="X28" s="310">
        <f t="shared" si="3"/>
        <v>0</v>
      </c>
      <c r="Y28" s="305">
        <f>O28+W28</f>
        <v>0</v>
      </c>
      <c r="Z28" s="296">
        <v>783427452</v>
      </c>
      <c r="AA28" s="325">
        <v>768783203</v>
      </c>
      <c r="AB28" s="297">
        <f>AA28/Z28</f>
        <v>0.98130745997907665</v>
      </c>
      <c r="AC28" s="326" t="s">
        <v>210</v>
      </c>
      <c r="AD28" s="327"/>
      <c r="AE28" s="237" t="s">
        <v>239</v>
      </c>
    </row>
    <row r="29" spans="1:33" ht="39" customHeight="1" thickBot="1" x14ac:dyDescent="0.35">
      <c r="A29" s="244">
        <v>200406</v>
      </c>
      <c r="B29" s="242" t="s">
        <v>208</v>
      </c>
      <c r="C29" s="245" t="s">
        <v>173</v>
      </c>
      <c r="D29" s="246" t="s">
        <v>218</v>
      </c>
      <c r="E29" s="247" t="s">
        <v>185</v>
      </c>
      <c r="F29" s="248" t="s">
        <v>192</v>
      </c>
      <c r="G29" s="279">
        <v>2100</v>
      </c>
      <c r="H29" s="251">
        <v>0</v>
      </c>
      <c r="I29" s="251">
        <v>39</v>
      </c>
      <c r="J29" s="251">
        <v>0</v>
      </c>
      <c r="K29" s="251">
        <v>0</v>
      </c>
      <c r="L29" s="251">
        <v>0</v>
      </c>
      <c r="M29" s="251">
        <v>0</v>
      </c>
      <c r="N29" s="249">
        <f t="shared" si="0"/>
        <v>39</v>
      </c>
      <c r="O29" s="250">
        <f t="shared" si="5"/>
        <v>1.8571428571428572E-2</v>
      </c>
      <c r="P29" s="251">
        <v>237</v>
      </c>
      <c r="Q29" s="252">
        <v>0</v>
      </c>
      <c r="R29" s="280">
        <v>249</v>
      </c>
      <c r="S29" s="280">
        <v>172</v>
      </c>
      <c r="T29" s="280">
        <v>103</v>
      </c>
      <c r="U29" s="280"/>
      <c r="V29" s="251">
        <f t="shared" si="2"/>
        <v>761</v>
      </c>
      <c r="W29" s="253">
        <f t="shared" si="7"/>
        <v>0.36238095238095236</v>
      </c>
      <c r="X29" s="249">
        <f>N29+V29</f>
        <v>800</v>
      </c>
      <c r="Y29" s="253">
        <f t="shared" si="6"/>
        <v>0.38095238095238093</v>
      </c>
      <c r="Z29" s="281">
        <v>567055442</v>
      </c>
      <c r="AA29" s="282">
        <v>534046873</v>
      </c>
      <c r="AB29" s="243">
        <f>AA29/Z29</f>
        <v>0.94178952082078771</v>
      </c>
      <c r="AC29" s="190" t="s">
        <v>199</v>
      </c>
      <c r="AD29" s="254"/>
      <c r="AE29" s="255" t="s">
        <v>240</v>
      </c>
      <c r="AF29" s="140"/>
    </row>
    <row r="30" spans="1:33" ht="45" customHeight="1" x14ac:dyDescent="0.3">
      <c r="A30" s="283">
        <v>200407</v>
      </c>
      <c r="B30" s="284" t="s">
        <v>209</v>
      </c>
      <c r="C30" s="183" t="s">
        <v>174</v>
      </c>
      <c r="D30" s="184"/>
      <c r="E30" s="185" t="s">
        <v>186</v>
      </c>
      <c r="F30" s="186" t="s">
        <v>192</v>
      </c>
      <c r="G30" s="285">
        <v>325</v>
      </c>
      <c r="H30" s="286">
        <v>7</v>
      </c>
      <c r="I30" s="286">
        <v>5</v>
      </c>
      <c r="J30" s="286">
        <v>4</v>
      </c>
      <c r="K30" s="286">
        <v>7</v>
      </c>
      <c r="L30" s="286">
        <v>9</v>
      </c>
      <c r="M30" s="286">
        <v>28</v>
      </c>
      <c r="N30" s="214">
        <f t="shared" si="0"/>
        <v>60</v>
      </c>
      <c r="O30" s="189">
        <f t="shared" si="5"/>
        <v>0.18461538461538463</v>
      </c>
      <c r="P30" s="182">
        <v>31</v>
      </c>
      <c r="Q30" s="287">
        <v>36</v>
      </c>
      <c r="R30" s="287">
        <v>35</v>
      </c>
      <c r="S30" s="287">
        <v>16</v>
      </c>
      <c r="T30" s="287">
        <v>28</v>
      </c>
      <c r="U30" s="287"/>
      <c r="V30" s="182">
        <f t="shared" si="2"/>
        <v>146</v>
      </c>
      <c r="W30" s="288">
        <f t="shared" ref="W30:W31" si="8">V30/G30</f>
        <v>0.44923076923076921</v>
      </c>
      <c r="X30" s="214">
        <f>N30+V30</f>
        <v>206</v>
      </c>
      <c r="Y30" s="250">
        <f t="shared" si="6"/>
        <v>0.63384615384615384</v>
      </c>
      <c r="Z30" s="289">
        <v>892937462</v>
      </c>
      <c r="AA30" s="290">
        <v>822373140</v>
      </c>
      <c r="AB30" s="243">
        <f>AA30/Z30</f>
        <v>0.9209750682405573</v>
      </c>
      <c r="AC30" s="228" t="s">
        <v>200</v>
      </c>
      <c r="AD30" s="191"/>
      <c r="AE30" s="291" t="s">
        <v>241</v>
      </c>
      <c r="AF30" s="10"/>
    </row>
    <row r="31" spans="1:33" ht="45" customHeight="1" thickBot="1" x14ac:dyDescent="0.35">
      <c r="A31" s="271">
        <v>220009</v>
      </c>
      <c r="B31" s="272" t="s">
        <v>227</v>
      </c>
      <c r="C31" s="203" t="s">
        <v>226</v>
      </c>
      <c r="D31" s="204"/>
      <c r="E31" s="272" t="s">
        <v>225</v>
      </c>
      <c r="F31" s="206" t="s">
        <v>192</v>
      </c>
      <c r="G31" s="273">
        <v>175</v>
      </c>
      <c r="H31" s="274">
        <v>0</v>
      </c>
      <c r="I31" s="274">
        <v>0</v>
      </c>
      <c r="J31" s="274">
        <v>0</v>
      </c>
      <c r="K31" s="274">
        <v>0</v>
      </c>
      <c r="L31" s="274">
        <v>0</v>
      </c>
      <c r="M31" s="274">
        <v>3</v>
      </c>
      <c r="N31" s="274">
        <f>SUM(H31:M31)</f>
        <v>3</v>
      </c>
      <c r="O31" s="208">
        <f t="shared" si="5"/>
        <v>1.7142857142857144E-2</v>
      </c>
      <c r="P31" s="222">
        <v>0</v>
      </c>
      <c r="Q31" s="275">
        <v>0</v>
      </c>
      <c r="R31" s="275">
        <v>0</v>
      </c>
      <c r="S31" s="275">
        <v>0</v>
      </c>
      <c r="T31" s="275">
        <v>0</v>
      </c>
      <c r="U31" s="275"/>
      <c r="V31" s="222">
        <f t="shared" si="2"/>
        <v>0</v>
      </c>
      <c r="W31" s="276">
        <f t="shared" si="8"/>
        <v>0</v>
      </c>
      <c r="X31" s="224">
        <f>N31+V31</f>
        <v>3</v>
      </c>
      <c r="Y31" s="208">
        <f t="shared" si="6"/>
        <v>1.7142857142857144E-2</v>
      </c>
      <c r="Z31" s="277">
        <v>2423252130</v>
      </c>
      <c r="AA31" s="292">
        <v>2423252130</v>
      </c>
      <c r="AB31" s="278">
        <f>AA31/Z31</f>
        <v>1</v>
      </c>
      <c r="AC31" s="293" t="s">
        <v>198</v>
      </c>
      <c r="AD31" s="211"/>
      <c r="AE31" s="241" t="s">
        <v>242</v>
      </c>
      <c r="AF31" s="10"/>
    </row>
    <row r="32" spans="1:33" ht="24.75" customHeight="1" x14ac:dyDescent="0.35">
      <c r="A32" s="256"/>
      <c r="B32" s="257"/>
      <c r="C32" s="258"/>
      <c r="D32" s="259"/>
      <c r="E32" s="260"/>
      <c r="F32" s="261"/>
      <c r="G32" s="262"/>
      <c r="H32" s="262"/>
      <c r="I32" s="262"/>
      <c r="J32" s="262"/>
      <c r="K32" s="262"/>
      <c r="L32" s="262"/>
      <c r="M32" s="262"/>
      <c r="N32" s="262"/>
      <c r="O32" s="262"/>
      <c r="P32" s="262"/>
      <c r="Q32" s="263"/>
      <c r="R32" s="262"/>
      <c r="S32" s="262"/>
      <c r="T32" s="262"/>
      <c r="U32" s="262"/>
      <c r="V32" s="264"/>
      <c r="W32" s="265"/>
      <c r="X32" s="266"/>
      <c r="Y32" s="266"/>
      <c r="Z32" s="267"/>
      <c r="AA32" s="262"/>
      <c r="AB32" s="262"/>
      <c r="AC32" s="268"/>
      <c r="AD32" s="269"/>
      <c r="AE32" s="270"/>
    </row>
    <row r="33" spans="1:30" x14ac:dyDescent="0.35">
      <c r="L33" s="133"/>
      <c r="AD33" s="126"/>
    </row>
    <row r="34" spans="1:30" x14ac:dyDescent="0.35">
      <c r="AD34" s="126"/>
    </row>
    <row r="36" spans="1:30" ht="31.2" x14ac:dyDescent="0.35">
      <c r="A36" s="117" t="s">
        <v>146</v>
      </c>
    </row>
    <row r="37" spans="1:30" ht="78.75" customHeight="1" x14ac:dyDescent="0.35">
      <c r="A37" s="113"/>
      <c r="B37" s="114"/>
      <c r="C37" s="152"/>
      <c r="D37" s="115"/>
      <c r="E37" s="139"/>
      <c r="F37" s="147"/>
      <c r="G37" s="116"/>
    </row>
    <row r="41" spans="1:30" ht="18.600000000000001" thickBot="1" x14ac:dyDescent="0.4">
      <c r="A41" s="6" t="s">
        <v>153</v>
      </c>
    </row>
    <row r="42" spans="1:30" ht="30.75" customHeight="1" x14ac:dyDescent="0.35">
      <c r="A42" s="335" t="s">
        <v>150</v>
      </c>
      <c r="B42" s="335"/>
      <c r="C42" s="153"/>
      <c r="D42" s="130"/>
      <c r="F42" s="148"/>
    </row>
    <row r="43" spans="1:30" ht="36.75" customHeight="1" x14ac:dyDescent="0.35">
      <c r="A43" s="335" t="s">
        <v>151</v>
      </c>
      <c r="B43" s="335"/>
      <c r="C43" s="154"/>
      <c r="D43" s="131"/>
      <c r="F43" s="148"/>
    </row>
    <row r="44" spans="1:30" ht="24" customHeight="1" x14ac:dyDescent="0.35">
      <c r="A44" s="335" t="s">
        <v>152</v>
      </c>
      <c r="B44" s="335"/>
      <c r="C44" s="155"/>
      <c r="D44" s="132"/>
      <c r="F44" s="148"/>
    </row>
    <row r="49" spans="1:31" s="104" customFormat="1" ht="30" customHeight="1" x14ac:dyDescent="0.35">
      <c r="A49" s="333" t="s">
        <v>124</v>
      </c>
      <c r="B49" s="128" t="s">
        <v>202</v>
      </c>
      <c r="C49" s="332" t="s">
        <v>123</v>
      </c>
      <c r="D49" s="129"/>
      <c r="E49" s="128" t="s">
        <v>224</v>
      </c>
      <c r="F49" s="149"/>
      <c r="G49" s="331"/>
      <c r="H49" s="109"/>
      <c r="I49" s="109"/>
      <c r="J49" s="109"/>
      <c r="K49" s="109"/>
      <c r="L49" s="109"/>
      <c r="M49" s="109"/>
      <c r="N49" s="109"/>
      <c r="O49" s="109"/>
      <c r="P49" s="109"/>
      <c r="Q49" s="164"/>
      <c r="R49" s="109"/>
      <c r="S49" s="334"/>
      <c r="T49" s="334"/>
      <c r="U49" s="334"/>
      <c r="V49" s="334"/>
      <c r="W49" s="334"/>
      <c r="X49" s="118"/>
      <c r="Y49" s="118"/>
      <c r="Z49" s="111"/>
      <c r="AC49" s="142"/>
      <c r="AD49" s="8"/>
      <c r="AE49" s="105"/>
    </row>
    <row r="50" spans="1:31" s="104" customFormat="1" ht="39" customHeight="1" x14ac:dyDescent="0.35">
      <c r="A50" s="333"/>
      <c r="B50" s="128" t="s">
        <v>203</v>
      </c>
      <c r="C50" s="332"/>
      <c r="D50" s="129"/>
      <c r="E50" s="128" t="s">
        <v>228</v>
      </c>
      <c r="F50" s="149"/>
      <c r="G50" s="331"/>
      <c r="H50" s="109"/>
      <c r="I50" s="109"/>
      <c r="J50" s="109"/>
      <c r="K50" s="109"/>
      <c r="L50" s="109"/>
      <c r="M50" s="109"/>
      <c r="N50" s="109"/>
      <c r="O50" s="109"/>
      <c r="P50" s="109"/>
      <c r="Q50" s="164"/>
      <c r="R50" s="109"/>
      <c r="S50" s="334"/>
      <c r="T50" s="334"/>
      <c r="U50" s="334"/>
      <c r="V50" s="334"/>
      <c r="W50" s="334"/>
      <c r="X50" s="118"/>
      <c r="Y50" s="118"/>
      <c r="Z50" s="112"/>
      <c r="AC50" s="142"/>
      <c r="AD50" s="8"/>
      <c r="AE50" s="105"/>
    </row>
    <row r="51" spans="1:31" x14ac:dyDescent="0.35">
      <c r="A51" s="106"/>
    </row>
  </sheetData>
  <autoFilter ref="A15:AG30" xr:uid="{00000000-0009-0000-0000-000000000000}"/>
  <mergeCells count="34">
    <mergeCell ref="Z24:Z27"/>
    <mergeCell ref="B19:B23"/>
    <mergeCell ref="Z19:Z23"/>
    <mergeCell ref="AB19:AB23"/>
    <mergeCell ref="AA19:AA23"/>
    <mergeCell ref="AA24:AA27"/>
    <mergeCell ref="AB24:AB27"/>
    <mergeCell ref="AD5:AE5"/>
    <mergeCell ref="A1:A4"/>
    <mergeCell ref="AD1:AE1"/>
    <mergeCell ref="AD2:AE2"/>
    <mergeCell ref="AD3:AE3"/>
    <mergeCell ref="AD4:AE4"/>
    <mergeCell ref="B1:AC4"/>
    <mergeCell ref="Z16:Z18"/>
    <mergeCell ref="AC13:AE14"/>
    <mergeCell ref="AA13:AB13"/>
    <mergeCell ref="AA14:AB14"/>
    <mergeCell ref="AA16:AA18"/>
    <mergeCell ref="AB16:AB18"/>
    <mergeCell ref="D13:D14"/>
    <mergeCell ref="G49:G50"/>
    <mergeCell ref="C49:C50"/>
    <mergeCell ref="A49:A50"/>
    <mergeCell ref="S49:W49"/>
    <mergeCell ref="S50:W50"/>
    <mergeCell ref="A42:B42"/>
    <mergeCell ref="A43:B43"/>
    <mergeCell ref="A44:B44"/>
    <mergeCell ref="A16:A18"/>
    <mergeCell ref="A19:A23"/>
    <mergeCell ref="B16:B18"/>
    <mergeCell ref="A24:A27"/>
    <mergeCell ref="B24:B27"/>
  </mergeCells>
  <conditionalFormatting sqref="O16">
    <cfRule type="cellIs" dxfId="59" priority="24" operator="greaterThan">
      <formula>18</formula>
    </cfRule>
    <cfRule type="cellIs" dxfId="58" priority="78" operator="greaterThan">
      <formula>0.41</formula>
    </cfRule>
    <cfRule type="cellIs" dxfId="57" priority="79" operator="greaterThan">
      <formula>41</formula>
    </cfRule>
    <cfRule type="cellIs" dxfId="56" priority="80" operator="greaterThan">
      <formula>0.41</formula>
    </cfRule>
    <cfRule type="cellIs" dxfId="55" priority="81" operator="greaterThan">
      <formula>0.14</formula>
    </cfRule>
    <cfRule type="cellIs" dxfId="54" priority="82" operator="greaterThan">
      <formula>13.46</formula>
    </cfRule>
  </conditionalFormatting>
  <conditionalFormatting sqref="O18">
    <cfRule type="cellIs" dxfId="53" priority="22" operator="lessThan">
      <formula>50</formula>
    </cfRule>
    <cfRule type="cellIs" dxfId="52" priority="76" operator="lessThan">
      <formula>0.41</formula>
    </cfRule>
    <cfRule type="cellIs" dxfId="51" priority="77" operator="greaterThan">
      <formula>0.41</formula>
    </cfRule>
  </conditionalFormatting>
  <conditionalFormatting sqref="O21">
    <cfRule type="cellIs" dxfId="50" priority="69" operator="lessThan">
      <formula>0.2</formula>
    </cfRule>
    <cfRule type="cellIs" dxfId="49" priority="71" operator="lessThan">
      <formula>0.21</formula>
    </cfRule>
    <cfRule type="cellIs" dxfId="48" priority="72" operator="greaterThan">
      <formula>0.41</formula>
    </cfRule>
  </conditionalFormatting>
  <conditionalFormatting sqref="O22">
    <cfRule type="cellIs" dxfId="47" priority="65" operator="lessThan">
      <formula>0.21</formula>
    </cfRule>
    <cfRule type="cellIs" dxfId="46" priority="67" operator="lessThan">
      <formula>0.21</formula>
    </cfRule>
    <cfRule type="cellIs" dxfId="45" priority="68" operator="greaterThan">
      <formula>0.41</formula>
    </cfRule>
  </conditionalFormatting>
  <conditionalFormatting sqref="O23">
    <cfRule type="cellIs" dxfId="44" priority="62" operator="lessThan">
      <formula>0.2</formula>
    </cfRule>
    <cfRule type="cellIs" dxfId="43" priority="63" operator="lessThan">
      <formula>0.21</formula>
    </cfRule>
    <cfRule type="cellIs" dxfId="42" priority="64" operator="greaterThan">
      <formula>0.41</formula>
    </cfRule>
  </conditionalFormatting>
  <conditionalFormatting sqref="O24">
    <cfRule type="cellIs" dxfId="41" priority="61" operator="greaterThan">
      <formula>0.41</formula>
    </cfRule>
  </conditionalFormatting>
  <conditionalFormatting sqref="O26">
    <cfRule type="cellIs" dxfId="40" priority="60" operator="greaterThan">
      <formula>0.41</formula>
    </cfRule>
  </conditionalFormatting>
  <conditionalFormatting sqref="O27">
    <cfRule type="cellIs" dxfId="39" priority="59" operator="greaterThan">
      <formula>0.41</formula>
    </cfRule>
  </conditionalFormatting>
  <conditionalFormatting sqref="O28">
    <cfRule type="cellIs" dxfId="38" priority="56" operator="lessThan">
      <formula>0.2</formula>
    </cfRule>
    <cfRule type="cellIs" dxfId="37" priority="57" operator="lessThan">
      <formula>0.41</formula>
    </cfRule>
    <cfRule type="cellIs" dxfId="36" priority="58" operator="greaterThan">
      <formula>0.41</formula>
    </cfRule>
  </conditionalFormatting>
  <conditionalFormatting sqref="O29">
    <cfRule type="cellIs" dxfId="35" priority="54" operator="lessThan">
      <formula>0.2</formula>
    </cfRule>
    <cfRule type="cellIs" dxfId="34" priority="55" operator="greaterThan">
      <formula>0.41</formula>
    </cfRule>
  </conditionalFormatting>
  <conditionalFormatting sqref="Y16">
    <cfRule type="cellIs" dxfId="33" priority="48" operator="greaterThan">
      <formula>0.41</formula>
    </cfRule>
    <cfRule type="cellIs" dxfId="32" priority="49" operator="greaterThan">
      <formula>41</formula>
    </cfRule>
    <cfRule type="cellIs" dxfId="31" priority="50" operator="greaterThan">
      <formula>0.41</formula>
    </cfRule>
    <cfRule type="cellIs" dxfId="30" priority="51" operator="greaterThan">
      <formula>0.14</formula>
    </cfRule>
    <cfRule type="cellIs" dxfId="29" priority="52" operator="greaterThan">
      <formula>13.46</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O31">
    <cfRule type="cellIs" dxfId="12" priority="17" operator="lessThan">
      <formula>60</formula>
    </cfRule>
    <cfRule type="cellIs" dxfId="11" priority="19" operator="greaterThan">
      <formula>0.41</formula>
    </cfRule>
  </conditionalFormatting>
  <conditionalFormatting sqref="Y30:Y31">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8" customWidth="1"/>
    <col min="2" max="2" width="63.44140625" customWidth="1"/>
    <col min="3" max="3" width="24" style="39" customWidth="1"/>
    <col min="4" max="4" width="23.44140625" style="39" customWidth="1"/>
    <col min="5" max="5" width="34.88671875" style="39" customWidth="1"/>
    <col min="6" max="6" width="37.44140625" customWidth="1"/>
    <col min="7" max="7" width="20.88671875" customWidth="1"/>
  </cols>
  <sheetData>
    <row r="1" spans="1:5" s="14" customFormat="1" ht="43.2" x14ac:dyDescent="0.3">
      <c r="A1" s="11" t="s">
        <v>6</v>
      </c>
      <c r="B1" s="12" t="s">
        <v>7</v>
      </c>
      <c r="C1" s="12" t="s">
        <v>8</v>
      </c>
      <c r="D1" s="12" t="s">
        <v>9</v>
      </c>
      <c r="E1" s="13" t="s">
        <v>10</v>
      </c>
    </row>
    <row r="2" spans="1:5" x14ac:dyDescent="0.3">
      <c r="A2" s="15" t="s">
        <v>11</v>
      </c>
      <c r="B2" s="16">
        <v>462837515</v>
      </c>
      <c r="C2" s="16">
        <v>458544520.75015002</v>
      </c>
      <c r="D2" s="16">
        <f t="shared" ref="D2:D24" si="0">+B2-C2</f>
        <v>4292994.2498499751</v>
      </c>
      <c r="E2" s="17"/>
    </row>
    <row r="3" spans="1:5" x14ac:dyDescent="0.3">
      <c r="A3" s="18" t="s">
        <v>12</v>
      </c>
      <c r="B3" s="19">
        <v>14321969830</v>
      </c>
      <c r="C3" s="19">
        <v>22744637270.214577</v>
      </c>
      <c r="D3" s="20">
        <f>+B3-C3</f>
        <v>-8422667440.2145767</v>
      </c>
      <c r="E3" s="21" t="s">
        <v>13</v>
      </c>
    </row>
    <row r="4" spans="1:5" x14ac:dyDescent="0.3">
      <c r="A4" s="15" t="s">
        <v>14</v>
      </c>
      <c r="B4" s="16">
        <v>41513478872</v>
      </c>
      <c r="C4" s="16">
        <v>40772810534.447693</v>
      </c>
      <c r="D4" s="16">
        <f t="shared" si="0"/>
        <v>740668337.55230713</v>
      </c>
      <c r="E4" s="17"/>
    </row>
    <row r="5" spans="1:5" ht="28.8" x14ac:dyDescent="0.3">
      <c r="A5" s="22" t="s">
        <v>15</v>
      </c>
      <c r="B5" s="16">
        <v>17609115631</v>
      </c>
      <c r="C5" s="16">
        <v>12578571952.608334</v>
      </c>
      <c r="D5" s="16">
        <f t="shared" si="0"/>
        <v>5030543678.3916664</v>
      </c>
      <c r="E5" s="17"/>
    </row>
    <row r="6" spans="1:5" x14ac:dyDescent="0.3">
      <c r="A6" s="15" t="s">
        <v>16</v>
      </c>
      <c r="B6" s="16">
        <v>1795538738</v>
      </c>
      <c r="C6" s="16">
        <v>148615160.66496599</v>
      </c>
      <c r="D6" s="16">
        <f t="shared" si="0"/>
        <v>1646923577.3350339</v>
      </c>
      <c r="E6" s="17"/>
    </row>
    <row r="7" spans="1:5" x14ac:dyDescent="0.3">
      <c r="A7" s="15" t="s">
        <v>17</v>
      </c>
      <c r="B7" s="16">
        <v>5027695390</v>
      </c>
      <c r="C7" s="16">
        <v>4126412237.5356622</v>
      </c>
      <c r="D7" s="16">
        <f t="shared" si="0"/>
        <v>901283152.46433783</v>
      </c>
      <c r="E7" s="17"/>
    </row>
    <row r="8" spans="1:5" x14ac:dyDescent="0.3">
      <c r="A8" s="15" t="s">
        <v>18</v>
      </c>
      <c r="B8" s="16">
        <v>284805801</v>
      </c>
      <c r="C8" s="16">
        <v>284805801.37796807</v>
      </c>
      <c r="D8" s="16">
        <f t="shared" si="0"/>
        <v>-0.37796807289123535</v>
      </c>
      <c r="E8" s="17"/>
    </row>
    <row r="9" spans="1:5" x14ac:dyDescent="0.3">
      <c r="A9" s="15" t="s">
        <v>19</v>
      </c>
      <c r="B9" s="16">
        <v>1060000000</v>
      </c>
      <c r="C9" s="16">
        <v>955211693.6768893</v>
      </c>
      <c r="D9" s="16">
        <f t="shared" si="0"/>
        <v>104788306.3231107</v>
      </c>
      <c r="E9" s="17"/>
    </row>
    <row r="10" spans="1:5" x14ac:dyDescent="0.3">
      <c r="A10" s="23" t="s">
        <v>20</v>
      </c>
      <c r="B10" s="24">
        <v>1339252071</v>
      </c>
      <c r="C10" s="24">
        <v>1339252071.3330276</v>
      </c>
      <c r="D10" s="24">
        <f t="shared" si="0"/>
        <v>-0.33302760124206543</v>
      </c>
      <c r="E10" s="25" t="s">
        <v>21</v>
      </c>
    </row>
    <row r="11" spans="1:5" x14ac:dyDescent="0.3">
      <c r="A11" s="15" t="s">
        <v>22</v>
      </c>
      <c r="B11" s="16">
        <v>434351340</v>
      </c>
      <c r="C11" s="16">
        <v>317674487.30708599</v>
      </c>
      <c r="D11" s="16">
        <f t="shared" si="0"/>
        <v>116676852.69291401</v>
      </c>
      <c r="E11" s="17"/>
    </row>
    <row r="12" spans="1:5" x14ac:dyDescent="0.3">
      <c r="A12" s="15" t="s">
        <v>23</v>
      </c>
      <c r="B12" s="16">
        <v>146000000</v>
      </c>
      <c r="C12" s="16">
        <v>145739698.41422197</v>
      </c>
      <c r="D12" s="16">
        <f t="shared" si="0"/>
        <v>260301.58577802777</v>
      </c>
      <c r="E12" s="17"/>
    </row>
    <row r="13" spans="1:5" ht="28.8" x14ac:dyDescent="0.3">
      <c r="A13" s="26" t="s">
        <v>24</v>
      </c>
      <c r="B13" s="24">
        <v>7831590388</v>
      </c>
      <c r="C13" s="24">
        <v>7115239857.4586487</v>
      </c>
      <c r="D13" s="24">
        <f t="shared" si="0"/>
        <v>716350530.54135132</v>
      </c>
      <c r="E13" s="27"/>
    </row>
    <row r="14" spans="1:5" ht="43.2" x14ac:dyDescent="0.3">
      <c r="A14" s="26" t="s">
        <v>25</v>
      </c>
      <c r="B14" s="24">
        <v>16041260647</v>
      </c>
      <c r="C14" s="24">
        <v>6601774947.3160334</v>
      </c>
      <c r="D14" s="24">
        <f t="shared" si="0"/>
        <v>9439485699.6839676</v>
      </c>
      <c r="E14" s="25"/>
    </row>
    <row r="15" spans="1:5" x14ac:dyDescent="0.3">
      <c r="A15" s="15" t="s">
        <v>26</v>
      </c>
      <c r="B15" s="16">
        <v>50000000</v>
      </c>
      <c r="C15" s="16">
        <v>49897706.387439996</v>
      </c>
      <c r="D15" s="16">
        <f t="shared" si="0"/>
        <v>102293.612560004</v>
      </c>
      <c r="E15" s="17"/>
    </row>
    <row r="16" spans="1:5" x14ac:dyDescent="0.3">
      <c r="A16" s="15" t="s">
        <v>27</v>
      </c>
      <c r="B16" s="16">
        <v>274833082</v>
      </c>
      <c r="C16" s="16">
        <v>273710549.38619</v>
      </c>
      <c r="D16" s="16">
        <f t="shared" si="0"/>
        <v>1122532.6138100028</v>
      </c>
      <c r="E16" s="17"/>
    </row>
    <row r="17" spans="1:7" ht="16.5" customHeight="1" x14ac:dyDescent="0.3">
      <c r="A17" s="28" t="s">
        <v>28</v>
      </c>
      <c r="B17" s="29">
        <v>1768461537</v>
      </c>
      <c r="C17" s="29">
        <v>1768461537</v>
      </c>
      <c r="D17" s="29">
        <f t="shared" si="0"/>
        <v>0</v>
      </c>
      <c r="E17" s="17"/>
    </row>
    <row r="18" spans="1:7" x14ac:dyDescent="0.3">
      <c r="A18" s="28" t="s">
        <v>29</v>
      </c>
      <c r="B18" s="29">
        <v>1495909812</v>
      </c>
      <c r="C18" s="29">
        <v>1495909812</v>
      </c>
      <c r="D18" s="29">
        <f t="shared" si="0"/>
        <v>0</v>
      </c>
      <c r="E18" s="17"/>
    </row>
    <row r="19" spans="1:7" x14ac:dyDescent="0.3">
      <c r="A19" s="28" t="s">
        <v>30</v>
      </c>
      <c r="B19" s="29">
        <v>3104297472</v>
      </c>
      <c r="C19" s="29">
        <v>3104297472</v>
      </c>
      <c r="D19" s="29">
        <f t="shared" si="0"/>
        <v>0</v>
      </c>
      <c r="E19" s="17"/>
    </row>
    <row r="20" spans="1:7" x14ac:dyDescent="0.3">
      <c r="A20" s="28" t="s">
        <v>31</v>
      </c>
      <c r="B20" s="29">
        <v>257506262</v>
      </c>
      <c r="C20" s="29">
        <v>257506262</v>
      </c>
      <c r="D20" s="29">
        <f t="shared" si="0"/>
        <v>0</v>
      </c>
      <c r="E20" s="17"/>
    </row>
    <row r="21" spans="1:7" x14ac:dyDescent="0.3">
      <c r="A21" s="28" t="s">
        <v>32</v>
      </c>
      <c r="B21" s="29">
        <v>8588622123</v>
      </c>
      <c r="C21" s="29">
        <v>8588622123</v>
      </c>
      <c r="D21" s="29">
        <f t="shared" si="0"/>
        <v>0</v>
      </c>
      <c r="E21" s="17"/>
    </row>
    <row r="22" spans="1:7" x14ac:dyDescent="0.3">
      <c r="A22" s="30" t="s">
        <v>33</v>
      </c>
      <c r="B22" s="31">
        <v>5000000000</v>
      </c>
      <c r="C22" s="31">
        <v>5000000000</v>
      </c>
      <c r="D22" s="31">
        <f t="shared" si="0"/>
        <v>0</v>
      </c>
      <c r="E22" s="32" t="s">
        <v>34</v>
      </c>
    </row>
    <row r="23" spans="1:7" x14ac:dyDescent="0.3">
      <c r="A23" s="30" t="s">
        <v>35</v>
      </c>
      <c r="B23" s="31">
        <v>224000000</v>
      </c>
      <c r="C23" s="31">
        <v>224000000</v>
      </c>
      <c r="D23" s="31">
        <f t="shared" si="0"/>
        <v>0</v>
      </c>
      <c r="E23" s="32" t="s">
        <v>34</v>
      </c>
    </row>
    <row r="24" spans="1:7" ht="15" thickBot="1" x14ac:dyDescent="0.35">
      <c r="A24" s="33" t="s">
        <v>36</v>
      </c>
      <c r="B24" s="34">
        <v>825938353</v>
      </c>
      <c r="C24" s="34">
        <v>825938353</v>
      </c>
      <c r="D24" s="34">
        <f t="shared" si="0"/>
        <v>0</v>
      </c>
      <c r="E24" s="35"/>
    </row>
    <row r="25" spans="1:7" x14ac:dyDescent="0.3">
      <c r="A25" s="36" t="s">
        <v>37</v>
      </c>
      <c r="B25" s="37">
        <f>SUM(B2:B24)</f>
        <v>129457464864</v>
      </c>
      <c r="C25" s="37">
        <f t="shared" ref="C25" si="1">SUM(C2:C24)</f>
        <v>119177634047.87888</v>
      </c>
      <c r="D25" s="37">
        <f>SUM(D2:D24)</f>
        <v>10279830816.121115</v>
      </c>
      <c r="E25"/>
    </row>
    <row r="26" spans="1:7" x14ac:dyDescent="0.3">
      <c r="E26" s="40"/>
    </row>
    <row r="29" spans="1:7" x14ac:dyDescent="0.3">
      <c r="A29" s="376" t="s">
        <v>38</v>
      </c>
      <c r="B29" s="376"/>
      <c r="C29" s="376"/>
      <c r="D29" s="376"/>
      <c r="E29" s="376"/>
      <c r="F29" s="376"/>
    </row>
    <row r="30" spans="1:7" x14ac:dyDescent="0.3">
      <c r="A30" s="41" t="s">
        <v>39</v>
      </c>
      <c r="B30" s="42" t="s">
        <v>40</v>
      </c>
      <c r="C30" s="43" t="s">
        <v>41</v>
      </c>
      <c r="D30" s="43" t="s">
        <v>42</v>
      </c>
      <c r="E30" s="43" t="s">
        <v>43</v>
      </c>
      <c r="F30" s="44" t="s">
        <v>44</v>
      </c>
      <c r="G30" s="44" t="s">
        <v>2</v>
      </c>
    </row>
    <row r="31" spans="1:7" ht="15" customHeight="1" x14ac:dyDescent="0.3">
      <c r="A31" s="360" t="s">
        <v>14</v>
      </c>
      <c r="B31" s="45" t="s">
        <v>45</v>
      </c>
      <c r="C31" s="377">
        <f>+D4</f>
        <v>740668337.55230713</v>
      </c>
      <c r="D31" s="46" t="s">
        <v>46</v>
      </c>
      <c r="E31" s="374"/>
      <c r="F31" s="358" t="s">
        <v>47</v>
      </c>
      <c r="G31" s="358" t="s">
        <v>48</v>
      </c>
    </row>
    <row r="32" spans="1:7" ht="21" thickBot="1" x14ac:dyDescent="0.35">
      <c r="A32" s="361"/>
      <c r="B32" s="47" t="s">
        <v>49</v>
      </c>
      <c r="C32" s="378"/>
      <c r="D32" s="48" t="s">
        <v>46</v>
      </c>
      <c r="E32" s="375"/>
      <c r="F32" s="370"/>
      <c r="G32" s="370"/>
    </row>
    <row r="33" spans="1:7" ht="15" customHeight="1" x14ac:dyDescent="0.3">
      <c r="A33" s="359" t="s">
        <v>15</v>
      </c>
      <c r="B33" s="49" t="s">
        <v>50</v>
      </c>
      <c r="C33" s="362">
        <f>+D5</f>
        <v>5030543678.3916664</v>
      </c>
      <c r="D33" s="372" t="s">
        <v>51</v>
      </c>
      <c r="E33" s="374"/>
      <c r="F33" s="50"/>
      <c r="G33" s="50"/>
    </row>
    <row r="34" spans="1:7" ht="81.75" customHeight="1" thickBot="1" x14ac:dyDescent="0.35">
      <c r="A34" s="361"/>
      <c r="B34" s="51" t="s">
        <v>52</v>
      </c>
      <c r="C34" s="364"/>
      <c r="D34" s="373"/>
      <c r="E34" s="375"/>
      <c r="F34" s="52" t="s">
        <v>53</v>
      </c>
      <c r="G34" s="52" t="s">
        <v>54</v>
      </c>
    </row>
    <row r="35" spans="1:7" ht="71.25" customHeight="1" thickBot="1" x14ac:dyDescent="0.35">
      <c r="A35" s="53" t="s">
        <v>16</v>
      </c>
      <c r="B35" s="54" t="s">
        <v>55</v>
      </c>
      <c r="C35" s="55">
        <f>+D6</f>
        <v>1646923577.3350339</v>
      </c>
      <c r="D35" s="48" t="s">
        <v>46</v>
      </c>
      <c r="E35" s="56" t="s">
        <v>56</v>
      </c>
      <c r="F35" s="52" t="s">
        <v>57</v>
      </c>
      <c r="G35" s="52" t="s">
        <v>58</v>
      </c>
    </row>
    <row r="36" spans="1:7" ht="45.75" customHeight="1" thickBot="1" x14ac:dyDescent="0.35">
      <c r="A36" s="53" t="s">
        <v>59</v>
      </c>
      <c r="B36" s="54" t="s">
        <v>60</v>
      </c>
      <c r="C36" s="55">
        <f>+D7</f>
        <v>901283152.46433783</v>
      </c>
      <c r="D36" s="48" t="s">
        <v>46</v>
      </c>
      <c r="E36" s="56" t="s">
        <v>61</v>
      </c>
      <c r="F36" s="52" t="s">
        <v>62</v>
      </c>
      <c r="G36" s="52" t="s">
        <v>63</v>
      </c>
    </row>
    <row r="37" spans="1:7" ht="18" customHeight="1" x14ac:dyDescent="0.3">
      <c r="A37" s="359" t="s">
        <v>19</v>
      </c>
      <c r="B37" s="57" t="s">
        <v>64</v>
      </c>
      <c r="C37" s="362"/>
      <c r="D37" s="46" t="s">
        <v>65</v>
      </c>
      <c r="E37" s="374" t="s">
        <v>66</v>
      </c>
      <c r="F37" s="369" t="s">
        <v>67</v>
      </c>
      <c r="G37" s="369" t="s">
        <v>68</v>
      </c>
    </row>
    <row r="38" spans="1:7" ht="27" customHeight="1" thickBot="1" x14ac:dyDescent="0.35">
      <c r="A38" s="361"/>
      <c r="B38" s="58" t="s">
        <v>69</v>
      </c>
      <c r="C38" s="364"/>
      <c r="D38" s="48"/>
      <c r="E38" s="375"/>
      <c r="F38" s="370"/>
      <c r="G38" s="370"/>
    </row>
    <row r="39" spans="1:7" ht="26.25" customHeight="1" x14ac:dyDescent="0.3">
      <c r="A39" s="360" t="s">
        <v>22</v>
      </c>
      <c r="B39" s="45" t="s">
        <v>70</v>
      </c>
      <c r="C39" s="362">
        <f>+D11</f>
        <v>116676852.69291401</v>
      </c>
      <c r="D39" s="46" t="s">
        <v>51</v>
      </c>
      <c r="E39" s="371" t="s">
        <v>71</v>
      </c>
      <c r="F39" s="369" t="s">
        <v>72</v>
      </c>
      <c r="G39" s="369" t="s">
        <v>73</v>
      </c>
    </row>
    <row r="40" spans="1:7" ht="30" customHeight="1" thickBot="1" x14ac:dyDescent="0.35">
      <c r="A40" s="361"/>
      <c r="B40" s="58" t="s">
        <v>74</v>
      </c>
      <c r="C40" s="364"/>
      <c r="D40" s="59"/>
      <c r="E40" s="366"/>
      <c r="F40" s="370"/>
      <c r="G40" s="370"/>
    </row>
    <row r="41" spans="1:7" x14ac:dyDescent="0.3">
      <c r="A41" s="359" t="s">
        <v>24</v>
      </c>
      <c r="B41" s="60" t="s">
        <v>75</v>
      </c>
      <c r="C41" s="362">
        <f>+D13</f>
        <v>716350530.54135132</v>
      </c>
      <c r="D41" s="46" t="s">
        <v>46</v>
      </c>
      <c r="E41" s="365" t="s">
        <v>76</v>
      </c>
      <c r="F41" s="50" t="s">
        <v>77</v>
      </c>
      <c r="G41" s="50" t="s">
        <v>78</v>
      </c>
    </row>
    <row r="42" spans="1:7" ht="24.6" x14ac:dyDescent="0.3">
      <c r="A42" s="360"/>
      <c r="B42" s="60" t="s">
        <v>79</v>
      </c>
      <c r="C42" s="363"/>
      <c r="D42" s="61" t="s">
        <v>80</v>
      </c>
      <c r="E42" s="365"/>
      <c r="F42" s="50"/>
      <c r="G42" s="50"/>
    </row>
    <row r="43" spans="1:7" ht="15" thickBot="1" x14ac:dyDescent="0.35">
      <c r="A43" s="361"/>
      <c r="B43" s="58" t="s">
        <v>81</v>
      </c>
      <c r="C43" s="364"/>
      <c r="D43" s="48" t="s">
        <v>65</v>
      </c>
      <c r="E43" s="366"/>
      <c r="F43" s="52" t="s">
        <v>82</v>
      </c>
      <c r="G43" s="52" t="s">
        <v>83</v>
      </c>
    </row>
    <row r="44" spans="1:7" ht="24.75" customHeight="1" x14ac:dyDescent="0.3">
      <c r="A44" s="359" t="s">
        <v>25</v>
      </c>
      <c r="B44" s="62" t="s">
        <v>84</v>
      </c>
      <c r="C44" s="362">
        <f>+D14</f>
        <v>9439485699.6839676</v>
      </c>
      <c r="D44" s="46" t="s">
        <v>46</v>
      </c>
      <c r="E44" s="367"/>
      <c r="F44" s="358" t="s">
        <v>85</v>
      </c>
      <c r="G44" s="358" t="s">
        <v>78</v>
      </c>
    </row>
    <row r="45" spans="1:7" ht="24.6" x14ac:dyDescent="0.3">
      <c r="A45" s="360"/>
      <c r="B45" s="63" t="s">
        <v>86</v>
      </c>
      <c r="C45" s="363"/>
      <c r="D45" s="46" t="s">
        <v>46</v>
      </c>
      <c r="E45" s="367"/>
      <c r="F45" s="358"/>
      <c r="G45" s="358"/>
    </row>
    <row r="46" spans="1:7" ht="25.5" customHeight="1" x14ac:dyDescent="0.3">
      <c r="A46" s="360"/>
      <c r="B46" s="64" t="s">
        <v>87</v>
      </c>
      <c r="C46" s="363"/>
      <c r="D46" s="46" t="s">
        <v>46</v>
      </c>
      <c r="E46" s="367"/>
      <c r="F46" s="358"/>
      <c r="G46" s="358"/>
    </row>
    <row r="47" spans="1:7" ht="41.25" customHeight="1" thickBot="1" x14ac:dyDescent="0.35">
      <c r="A47" s="361"/>
      <c r="B47" s="65" t="s">
        <v>88</v>
      </c>
      <c r="C47" s="364"/>
      <c r="D47" s="59"/>
      <c r="E47" s="368"/>
      <c r="F47" s="52" t="s">
        <v>89</v>
      </c>
      <c r="G47" s="52" t="s">
        <v>54</v>
      </c>
    </row>
    <row r="48" spans="1:7" x14ac:dyDescent="0.3">
      <c r="A48" s="66"/>
      <c r="B48" s="67" t="s">
        <v>90</v>
      </c>
      <c r="C48" s="68">
        <f>SUM(C31:C47)</f>
        <v>18591931828.661579</v>
      </c>
    </row>
    <row r="50" spans="1:5" x14ac:dyDescent="0.3">
      <c r="A50" s="69" t="s">
        <v>91</v>
      </c>
      <c r="B50" s="69"/>
      <c r="C50" s="69"/>
      <c r="D50" s="69"/>
      <c r="E50"/>
    </row>
    <row r="51" spans="1:5" x14ac:dyDescent="0.3">
      <c r="A51" s="70" t="s">
        <v>92</v>
      </c>
      <c r="B51" s="71" t="s">
        <v>41</v>
      </c>
      <c r="C51" s="71" t="s">
        <v>93</v>
      </c>
      <c r="D51" s="71" t="s">
        <v>94</v>
      </c>
      <c r="E51" s="72" t="s">
        <v>95</v>
      </c>
    </row>
    <row r="52" spans="1:5" ht="51" x14ac:dyDescent="0.3">
      <c r="A52" s="26" t="s">
        <v>25</v>
      </c>
      <c r="B52" s="73">
        <f>+D3</f>
        <v>-8422667440.2145767</v>
      </c>
      <c r="C52" s="74" t="s">
        <v>12</v>
      </c>
      <c r="D52" s="75" t="s">
        <v>96</v>
      </c>
      <c r="E52" s="76" t="s">
        <v>97</v>
      </c>
    </row>
    <row r="53" spans="1:5" ht="48" x14ac:dyDescent="0.3">
      <c r="A53" s="23" t="s">
        <v>17</v>
      </c>
      <c r="B53" s="77">
        <v>159027035</v>
      </c>
      <c r="C53" s="78" t="s">
        <v>18</v>
      </c>
      <c r="D53" s="79" t="s">
        <v>98</v>
      </c>
      <c r="E53" s="76" t="s">
        <v>99</v>
      </c>
    </row>
    <row r="54" spans="1:5" x14ac:dyDescent="0.3">
      <c r="A54"/>
      <c r="B54" s="39"/>
      <c r="E54"/>
    </row>
    <row r="55" spans="1:5" ht="15" thickBot="1" x14ac:dyDescent="0.35">
      <c r="A55"/>
      <c r="B55" s="39"/>
      <c r="E55"/>
    </row>
    <row r="56" spans="1:5" ht="15.6" x14ac:dyDescent="0.3">
      <c r="A56" s="80" t="s">
        <v>100</v>
      </c>
      <c r="B56" s="81"/>
      <c r="E56"/>
    </row>
    <row r="57" spans="1:5" x14ac:dyDescent="0.3">
      <c r="A57" s="82" t="s">
        <v>101</v>
      </c>
      <c r="B57" s="83" t="s">
        <v>41</v>
      </c>
      <c r="E57"/>
    </row>
    <row r="58" spans="1:5" x14ac:dyDescent="0.3">
      <c r="A58" s="15" t="s">
        <v>102</v>
      </c>
      <c r="B58" s="84">
        <f>+C78</f>
        <v>126052345944</v>
      </c>
      <c r="E58"/>
    </row>
    <row r="59" spans="1:5" x14ac:dyDescent="0.3">
      <c r="A59" s="15" t="s">
        <v>103</v>
      </c>
      <c r="B59" s="84">
        <f>+C83</f>
        <v>28064619790</v>
      </c>
      <c r="E59"/>
    </row>
    <row r="60" spans="1:5" ht="24" x14ac:dyDescent="0.3">
      <c r="A60" s="85" t="s">
        <v>104</v>
      </c>
      <c r="B60" s="86">
        <f>+C79-B59</f>
        <v>6136338428</v>
      </c>
      <c r="C60" s="87" t="s">
        <v>105</v>
      </c>
      <c r="E60"/>
    </row>
    <row r="61" spans="1:5" x14ac:dyDescent="0.3">
      <c r="A61" s="15" t="s">
        <v>106</v>
      </c>
      <c r="B61" s="84">
        <f>+B58-B59-B60</f>
        <v>91851387726</v>
      </c>
      <c r="E61"/>
    </row>
    <row r="62" spans="1:5" ht="15" thickBot="1" x14ac:dyDescent="0.35">
      <c r="A62" s="88" t="s">
        <v>107</v>
      </c>
      <c r="B62" s="89">
        <f>+B59/B58</f>
        <v>0.22264258217350422</v>
      </c>
      <c r="E62"/>
    </row>
    <row r="63" spans="1:5" x14ac:dyDescent="0.3">
      <c r="A63"/>
      <c r="B63" s="90"/>
      <c r="E63"/>
    </row>
    <row r="64" spans="1:5" x14ac:dyDescent="0.3">
      <c r="A64"/>
      <c r="B64" s="91"/>
      <c r="E64"/>
    </row>
    <row r="65" spans="1:5" x14ac:dyDescent="0.3">
      <c r="A65" s="92" t="s">
        <v>108</v>
      </c>
      <c r="B65" s="92"/>
      <c r="C65" s="92"/>
      <c r="E65"/>
    </row>
    <row r="66" spans="1:5" x14ac:dyDescent="0.3">
      <c r="A66" s="93" t="s">
        <v>109</v>
      </c>
      <c r="B66" s="94"/>
      <c r="C66" s="95">
        <v>118704526772</v>
      </c>
      <c r="E66"/>
    </row>
    <row r="67" spans="1:5" x14ac:dyDescent="0.3">
      <c r="A67" s="96" t="s">
        <v>110</v>
      </c>
      <c r="B67" s="39"/>
      <c r="C67" s="39">
        <f>+B68+B69+B70+B71</f>
        <v>12752938092</v>
      </c>
      <c r="E67"/>
    </row>
    <row r="68" spans="1:5" x14ac:dyDescent="0.3">
      <c r="A68" t="s">
        <v>111</v>
      </c>
      <c r="B68" s="97">
        <v>7025971007</v>
      </c>
      <c r="E68"/>
    </row>
    <row r="69" spans="1:5" x14ac:dyDescent="0.3">
      <c r="A69" t="s">
        <v>112</v>
      </c>
      <c r="B69" s="97">
        <v>1495909812</v>
      </c>
      <c r="E69"/>
    </row>
    <row r="70" spans="1:5" x14ac:dyDescent="0.3">
      <c r="A70" t="s">
        <v>113</v>
      </c>
      <c r="B70" s="97">
        <v>825938353</v>
      </c>
      <c r="E70"/>
    </row>
    <row r="71" spans="1:5" x14ac:dyDescent="0.3">
      <c r="A71" s="98" t="s">
        <v>114</v>
      </c>
      <c r="B71" s="99">
        <v>3405118920</v>
      </c>
      <c r="C71" s="100"/>
      <c r="E71"/>
    </row>
    <row r="72" spans="1:5" x14ac:dyDescent="0.3">
      <c r="A72" s="96" t="s">
        <v>115</v>
      </c>
      <c r="B72" s="97"/>
      <c r="C72" s="39">
        <f>-B73</f>
        <v>-2000000000</v>
      </c>
      <c r="E72"/>
    </row>
    <row r="73" spans="1:5" x14ac:dyDescent="0.3">
      <c r="A73" t="s">
        <v>116</v>
      </c>
      <c r="B73" s="97">
        <v>2000000000</v>
      </c>
      <c r="E73"/>
    </row>
    <row r="74" spans="1:5" x14ac:dyDescent="0.3">
      <c r="A74" s="101" t="s">
        <v>117</v>
      </c>
      <c r="B74" s="37"/>
      <c r="C74" s="102">
        <f>+C66+C67+C72</f>
        <v>129457464864</v>
      </c>
      <c r="E74"/>
    </row>
    <row r="78" spans="1:5" x14ac:dyDescent="0.3">
      <c r="B78" s="103" t="s">
        <v>118</v>
      </c>
      <c r="C78" s="103">
        <v>126052345944</v>
      </c>
    </row>
    <row r="79" spans="1:5" x14ac:dyDescent="0.3">
      <c r="B79" s="103" t="s">
        <v>119</v>
      </c>
      <c r="C79" s="103">
        <v>34200958218</v>
      </c>
    </row>
    <row r="80" spans="1:5" x14ac:dyDescent="0.3">
      <c r="B80" s="103" t="s">
        <v>120</v>
      </c>
      <c r="C80" s="103">
        <v>91851387726</v>
      </c>
    </row>
    <row r="81" spans="2:3" x14ac:dyDescent="0.3">
      <c r="B81" s="103" t="s">
        <v>44</v>
      </c>
      <c r="C81" s="103">
        <v>11074423275</v>
      </c>
    </row>
    <row r="82" spans="2:3" x14ac:dyDescent="0.3">
      <c r="B82" s="103" t="s">
        <v>121</v>
      </c>
      <c r="C82" s="103">
        <v>16990196515</v>
      </c>
    </row>
    <row r="83" spans="2:3" x14ac:dyDescent="0.3">
      <c r="B83" s="103" t="s">
        <v>103</v>
      </c>
      <c r="C83" s="103">
        <f>+C81+C82</f>
        <v>28064619790</v>
      </c>
    </row>
    <row r="84" spans="2:3" x14ac:dyDescent="0.3">
      <c r="B84" s="103" t="s">
        <v>122</v>
      </c>
      <c r="C84" s="103">
        <f>+C79-C83</f>
        <v>6136338428</v>
      </c>
    </row>
    <row r="85" spans="2:3" x14ac:dyDescent="0.3">
      <c r="B85" s="103"/>
      <c r="C85" s="103">
        <f>+C78-C80</f>
        <v>34200958218</v>
      </c>
    </row>
    <row r="86" spans="2:3" x14ac:dyDescent="0.3">
      <c r="B86" s="103"/>
      <c r="C86" s="103">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vt:lpstr>
      <vt:lpstr>Resumen</vt:lpstr>
      <vt:lpstr>'Plan de Accion '!Área_de_impresión</vt:lpstr>
      <vt:lpstr>'Plan de Accion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52TT</cp:lastModifiedBy>
  <cp:lastPrinted>2022-02-17T14:09:02Z</cp:lastPrinted>
  <dcterms:created xsi:type="dcterms:W3CDTF">2016-12-14T23:54:39Z</dcterms:created>
  <dcterms:modified xsi:type="dcterms:W3CDTF">2022-12-14T20:39:59Z</dcterms:modified>
</cp:coreProperties>
</file>