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omments6.xml" ContentType="application/vnd.openxmlformats-officedocument.spreadsheetml.comments+xml"/>
  <Override PartName="/xl/comments7.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omments8.xml" ContentType="application/vnd.openxmlformats-officedocument.spreadsheetml.comments+xml"/>
  <Override PartName="/xl/drawings/drawing25.xml" ContentType="application/vnd.openxmlformats-officedocument.drawing+xml"/>
  <Override PartName="/xl/comments9.xml" ContentType="application/vnd.openxmlformats-officedocument.spreadsheetml.comments+xml"/>
  <Override PartName="/xl/drawings/drawing26.xml" ContentType="application/vnd.openxmlformats-officedocument.drawing+xml"/>
  <Override PartName="/xl/comments10.xml" ContentType="application/vnd.openxmlformats-officedocument.spreadsheetml.comments+xml"/>
  <Override PartName="/xl/drawings/drawing27.xml" ContentType="application/vnd.openxmlformats-officedocument.drawing+xml"/>
  <Override PartName="/xl/comments11.xml" ContentType="application/vnd.openxmlformats-officedocument.spreadsheetml.comments+xml"/>
  <Override PartName="/xl/drawings/drawing28.xml" ContentType="application/vnd.openxmlformats-officedocument.drawing+xml"/>
  <Override PartName="/xl/comments12.xml" ContentType="application/vnd.openxmlformats-officedocument.spreadsheetml.comments+xml"/>
  <Override PartName="/xl/drawings/drawing29.xml" ContentType="application/vnd.openxmlformats-officedocument.drawing+xml"/>
  <Override PartName="/xl/comments13.xml" ContentType="application/vnd.openxmlformats-officedocument.spreadsheetml.comments+xml"/>
  <Override PartName="/xl/drawings/drawing30.xml" ContentType="application/vnd.openxmlformats-officedocument.drawing+xml"/>
  <Override PartName="/xl/comments14.xml" ContentType="application/vnd.openxmlformats-officedocument.spreadsheetml.comments+xml"/>
  <Override PartName="/xl/drawings/drawing31.xml" ContentType="application/vnd.openxmlformats-officedocument.drawing+xml"/>
  <Override PartName="/xl/drawings/drawing32.xml" ContentType="application/vnd.openxmlformats-officedocument.drawing+xml"/>
  <Override PartName="/xl/comments15.xml" ContentType="application/vnd.openxmlformats-officedocument.spreadsheetml.comment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omments16.xml" ContentType="application/vnd.openxmlformats-officedocument.spreadsheetml.comments+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01"/>
  <workbookPr autoCompressPictures="0"/>
  <mc:AlternateContent xmlns:mc="http://schemas.openxmlformats.org/markup-compatibility/2006">
    <mc:Choice Requires="x15">
      <x15ac:absPath xmlns:x15ac="http://schemas.microsoft.com/office/spreadsheetml/2010/11/ac" url="P:\6.CONTROL_INTERNO\COMPARTIDA\Vigencia 2023\7. AUDITORIAS DE LEY\3. Informe de Seguimiento PMUCGM\2. PT- PMUCGM\"/>
    </mc:Choice>
  </mc:AlternateContent>
  <xr:revisionPtr revIDLastSave="0" documentId="8_{120BEA94-A9C4-4054-B7C2-FA014A0D24D8}" xr6:coauthVersionLast="47" xr6:coauthVersionMax="47" xr10:uidLastSave="{00000000-0000-0000-0000-000000000000}"/>
  <bookViews>
    <workbookView xWindow="-120" yWindow="-120" windowWidth="20730" windowHeight="11160" tabRatio="789" firstSheet="2" activeTab="2" xr2:uid="{00000000-000D-0000-FFFF-FFFF00000000}"/>
  </bookViews>
  <sheets>
    <sheet name="Segto.30.01.2019 Isvimed RC" sheetId="1" state="hidden" r:id="rId1"/>
    <sheet name="PMUCG" sheetId="2" state="hidden" r:id="rId2"/>
    <sheet name="F-CF-RC-012- REFORMULADO" sheetId="137" r:id="rId3"/>
    <sheet name="Tendencia" sheetId="84" r:id="rId4"/>
    <sheet name="Tipo Hallazgo" sheetId="98" r:id="rId5"/>
    <sheet name="Hallas Auditorias Abiertas" sheetId="86" r:id="rId6"/>
    <sheet name="Cantidad x subdir" sheetId="100" r:id="rId7"/>
    <sheet name="Resumen Abiertas 2018-2019" sheetId="114" r:id="rId8"/>
    <sheet name="Resumen Abiertas 2020 - 2021" sheetId="121" r:id="rId9"/>
    <sheet name="AUD. EVAL GEST PRES 2021" sheetId="129" r:id="rId10"/>
    <sheet name="CGV2021 H1 EXENCIÓN DE IMPU. AF" sheetId="131" r:id="rId11"/>
    <sheet name="CG V2021 H2 CAJA MENOR AF " sheetId="130" r:id="rId12"/>
    <sheet name="CGV2021 H3CUENTA244003 IMPTO AF" sheetId="132" r:id="rId13"/>
    <sheet name="CGV2021 H4 ACTIVOS INTANGIBLES" sheetId="133" r:id="rId14"/>
    <sheet name="CGV2021 H5 CUENTA 1908 EDU AF" sheetId="134" r:id="rId15"/>
    <sheet name="CGV2021 H6 NORMA OBSOLETA AF" sheetId="135" r:id="rId16"/>
    <sheet name="CGV2021 H7 PLANES DE MEJORA DR" sheetId="136" r:id="rId17"/>
    <sheet name="AUDITORI ESP. FISCALIZACIÓN" sheetId="124" r:id="rId18"/>
    <sheet name="CG V 2021 H1 RECONOCIMIENTO" sheetId="125" r:id="rId19"/>
    <sheet name="AUDITORÍA GESTION 2020" sheetId="115" r:id="rId20"/>
    <sheet name="CG V2020 H2 CONTRATO 397 J" sheetId="117" r:id="rId21"/>
    <sheet name="CG V2020 H4 CURADURÍA CERO PL" sheetId="119" state="hidden" r:id="rId22"/>
    <sheet name="CG V2020 H4 CURADURIA CERO PL" sheetId="126" r:id="rId23"/>
    <sheet name="CG V2020 H5 ARRENDAMIENTO TEMP " sheetId="120" r:id="rId24"/>
    <sheet name="CG V2020 H5 ARRENDAMIENTO T (2)" sheetId="122" r:id="rId25"/>
    <sheet name="CG V2020 H5 ARRENDAMIENTO T (3)" sheetId="123" r:id="rId26"/>
    <sheet name="MV V2015 H29.7 " sheetId="3" state="hidden" r:id="rId27"/>
    <sheet name="CR V2015 H6 ASOMEDELLIN" sheetId="6" state="hidden" r:id="rId28"/>
    <sheet name="CF V2016 H4 EDU 151003" sheetId="7" state="hidden" r:id="rId29"/>
    <sheet name="CR V2016 H1.3 AT" sheetId="8" state="hidden" r:id="rId30"/>
    <sheet name="CR V2016 H1.6 AT" sheetId="11" state="hidden" r:id="rId31"/>
    <sheet name="CR V2016 H1.12 AT" sheetId="13" state="hidden" r:id="rId32"/>
    <sheet name="CR V2016 H1.13 AT" sheetId="14" state="hidden" r:id="rId33"/>
    <sheet name="CR V2016 H1.14 AT" sheetId="15" state="hidden" r:id="rId34"/>
    <sheet name="CR V2016 H1.15 AT" sheetId="16" state="hidden" r:id="rId35"/>
    <sheet name="CR V2016 H1.16 AT" sheetId="17" state="hidden" r:id="rId36"/>
    <sheet name="CR V2016 H1.17 AT" sheetId="18" state="hidden" r:id="rId37"/>
    <sheet name="CF V2017 H1" sheetId="33" state="hidden" r:id="rId38"/>
    <sheet name="PMUCG V2018" sheetId="107" r:id="rId39"/>
    <sheet name="CF V2018 H1 EDU AF" sheetId="45" r:id="rId40"/>
    <sheet name="MV V2018 H6 Arbitramento J" sheetId="56" r:id="rId41"/>
    <sheet name="MV V2018 H7 Arbitramento J" sheetId="57" r:id="rId42"/>
    <sheet name="Segto.03.01.2019 Isvimed" sheetId="61" state="hidden" r:id="rId43"/>
    <sheet name="CE V2018 H2 Gestión D" sheetId="109" r:id="rId44"/>
    <sheet name="CE V2018 H3 Amparos D" sheetId="110" r:id="rId45"/>
    <sheet name="CE V2018 H4 Cronograma D" sheetId="111" r:id="rId46"/>
    <sheet name="CE V2018 H5 Construcción D" sheetId="112" r:id="rId47"/>
    <sheet name="CE V2018 H13 Puente D" sheetId="77" r:id="rId48"/>
    <sheet name="CE V2018 H14 Personal D" sheetId="78" r:id="rId49"/>
    <sheet name="PMUCG V2019" sheetId="87" r:id="rId50"/>
    <sheet name="Mun. V2019 H PDllo PL" sheetId="101" r:id="rId51"/>
    <sheet name="F-CF-RC-012 - 10-11-2022" sheetId="128" r:id="rId52"/>
    <sheet name="F-CF-RC-012 cerradas R2022-2490" sheetId="127" r:id="rId53"/>
    <sheet name="Análisis" sheetId="79" state="hidden" r:id="rId54"/>
  </sheets>
  <definedNames>
    <definedName name="_xlnm._FilterDatabase" localSheetId="52" hidden="1">'F-CF-RC-012 cerradas R2022-2490'!$A$6:$AR$79</definedName>
    <definedName name="_xlnm._FilterDatabase" localSheetId="5" hidden="1">'Hallas Auditorias Abiertas'!$A$2:$B$11</definedName>
    <definedName name="_xlnm._FilterDatabase" localSheetId="1" hidden="1">PMUCG!$A$5:$S$93</definedName>
    <definedName name="_xlnm._FilterDatabase" localSheetId="38" hidden="1">'PMUCG V2018'!$A$5:$X$29</definedName>
    <definedName name="_xlnm._FilterDatabase" localSheetId="49" hidden="1">'PMUCG V2019'!$A$6:$O$10</definedName>
    <definedName name="_xlnm._FilterDatabase" localSheetId="42" hidden="1">'Segto.03.01.2019 Isvimed'!$V$4:$BG$68</definedName>
    <definedName name="_xlnm._FilterDatabase" localSheetId="0" hidden="1">'Segto.30.01.2019 Isvimed RC'!$V$4:$BH$92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98" l="1"/>
  <c r="B3" i="57"/>
  <c r="G4" i="98"/>
  <c r="G3" i="98"/>
  <c r="E5" i="98"/>
  <c r="B9" i="100"/>
  <c r="D5" i="98"/>
  <c r="M42" i="107"/>
  <c r="K41" i="107"/>
  <c r="L41" i="107"/>
  <c r="L40" i="107"/>
  <c r="L39" i="107"/>
  <c r="L38" i="107"/>
  <c r="L37" i="107"/>
  <c r="L42" i="107"/>
  <c r="C5" i="98"/>
  <c r="B5" i="98"/>
  <c r="G5" i="98"/>
  <c r="C10" i="86"/>
  <c r="D10" i="86"/>
  <c r="B10" i="86"/>
  <c r="B1" i="45"/>
  <c r="D13" i="79"/>
  <c r="F13" i="79"/>
  <c r="I13" i="79"/>
  <c r="D14" i="79"/>
  <c r="F14" i="79"/>
  <c r="F15" i="79"/>
  <c r="G15" i="79"/>
  <c r="F16" i="79"/>
  <c r="H16" i="79"/>
  <c r="F17" i="79"/>
  <c r="F18" i="79"/>
  <c r="F19" i="79"/>
  <c r="B13" i="79"/>
  <c r="B14" i="79"/>
  <c r="B15" i="79"/>
  <c r="I16" i="79"/>
  <c r="E9" i="79"/>
  <c r="B9" i="79"/>
  <c r="E10" i="79"/>
  <c r="D9" i="79"/>
  <c r="D10" i="79"/>
  <c r="C9" i="79"/>
  <c r="A8" i="79"/>
  <c r="A7" i="79"/>
  <c r="A6" i="79"/>
  <c r="A5" i="79"/>
  <c r="M2" i="79"/>
  <c r="J3" i="79"/>
  <c r="A4" i="79"/>
  <c r="A3" i="79"/>
  <c r="A2" i="79"/>
  <c r="M85" i="61"/>
  <c r="L80" i="61"/>
  <c r="L81" i="61"/>
  <c r="L82" i="61"/>
  <c r="L83" i="61"/>
  <c r="K84" i="61"/>
  <c r="L84" i="61"/>
  <c r="AV68" i="61"/>
  <c r="AG68" i="61"/>
  <c r="W68" i="61"/>
  <c r="C68" i="61"/>
  <c r="AV67" i="61"/>
  <c r="AG67" i="61"/>
  <c r="W67" i="61"/>
  <c r="AV66" i="61"/>
  <c r="AG66" i="61"/>
  <c r="W66" i="61"/>
  <c r="AV65" i="61"/>
  <c r="AG65" i="61"/>
  <c r="W65" i="61"/>
  <c r="AV64" i="61"/>
  <c r="AG64" i="61"/>
  <c r="W64" i="61"/>
  <c r="AV63" i="61"/>
  <c r="AG63" i="61"/>
  <c r="W63" i="61"/>
  <c r="AV62" i="61"/>
  <c r="AG62" i="61"/>
  <c r="W62" i="61"/>
  <c r="AV61" i="61"/>
  <c r="AG61" i="61"/>
  <c r="W61" i="61"/>
  <c r="AV60" i="61"/>
  <c r="AG60" i="61"/>
  <c r="W60" i="61"/>
  <c r="AV59" i="61"/>
  <c r="AG59" i="61"/>
  <c r="W59" i="61"/>
  <c r="AV58" i="61"/>
  <c r="AG58" i="61"/>
  <c r="W58" i="61"/>
  <c r="AV57" i="61"/>
  <c r="AG57" i="61"/>
  <c r="W57" i="61"/>
  <c r="AV56" i="61"/>
  <c r="AG56" i="61"/>
  <c r="W56" i="61"/>
  <c r="AV55" i="61"/>
  <c r="AG55" i="61"/>
  <c r="AV54" i="61"/>
  <c r="AG54" i="61"/>
  <c r="W54" i="61"/>
  <c r="AV53" i="61"/>
  <c r="AG53" i="61"/>
  <c r="W53" i="61"/>
  <c r="AV52" i="61"/>
  <c r="AG52" i="61"/>
  <c r="W52" i="61"/>
  <c r="AV51" i="61"/>
  <c r="AG51" i="61"/>
  <c r="W51" i="61"/>
  <c r="AV50" i="61"/>
  <c r="AG50" i="61"/>
  <c r="W50" i="61"/>
  <c r="AV49" i="61"/>
  <c r="AG49" i="61"/>
  <c r="W49" i="61"/>
  <c r="AV48" i="61"/>
  <c r="AG48" i="61"/>
  <c r="W48" i="61"/>
  <c r="AV47" i="61"/>
  <c r="AG47" i="61"/>
  <c r="W47" i="61"/>
  <c r="AV46" i="61"/>
  <c r="AG46" i="61"/>
  <c r="W46" i="61"/>
  <c r="AV45" i="61"/>
  <c r="AG45" i="61"/>
  <c r="W45" i="61"/>
  <c r="AV44" i="61"/>
  <c r="AG44" i="61"/>
  <c r="W44" i="61"/>
  <c r="AV43" i="61"/>
  <c r="AG43" i="61"/>
  <c r="W43" i="61"/>
  <c r="AV42" i="61"/>
  <c r="AG42" i="61"/>
  <c r="W42" i="61"/>
  <c r="AV41" i="61"/>
  <c r="AG41" i="61"/>
  <c r="W41" i="61"/>
  <c r="AV40" i="61"/>
  <c r="AG40" i="61"/>
  <c r="AV39" i="61"/>
  <c r="AG39" i="61"/>
  <c r="AV38" i="61"/>
  <c r="AG38" i="61"/>
  <c r="W38" i="61"/>
  <c r="AV37" i="61"/>
  <c r="AG37" i="61"/>
  <c r="AV36" i="61"/>
  <c r="AG36" i="61"/>
  <c r="W36" i="61"/>
  <c r="AV35" i="61"/>
  <c r="AG35" i="61"/>
  <c r="AV34" i="61"/>
  <c r="AG34" i="61"/>
  <c r="W34" i="61"/>
  <c r="AV33" i="61"/>
  <c r="AG33" i="61"/>
  <c r="W33" i="61"/>
  <c r="AV32" i="61"/>
  <c r="AG32" i="61"/>
  <c r="W32" i="61"/>
  <c r="AV31" i="61"/>
  <c r="AG31" i="61"/>
  <c r="W31" i="61"/>
  <c r="AV30" i="61"/>
  <c r="AG30" i="61"/>
  <c r="W30" i="61"/>
  <c r="AV29" i="61"/>
  <c r="AG29" i="61"/>
  <c r="W29" i="61"/>
  <c r="AV28" i="61"/>
  <c r="AG28" i="61"/>
  <c r="AV27" i="61"/>
  <c r="AG27" i="61"/>
  <c r="AV26" i="61"/>
  <c r="AG26" i="61"/>
  <c r="AV25" i="61"/>
  <c r="AG25" i="61"/>
  <c r="AV24" i="61"/>
  <c r="AG24" i="61"/>
  <c r="W24" i="61"/>
  <c r="AV23" i="61"/>
  <c r="AG23" i="61"/>
  <c r="W23" i="61"/>
  <c r="AV22" i="61"/>
  <c r="AG22" i="61"/>
  <c r="AV21" i="61"/>
  <c r="AG21" i="61"/>
  <c r="AV20" i="61"/>
  <c r="AG20" i="61"/>
  <c r="W20" i="61"/>
  <c r="AV19" i="61"/>
  <c r="AG19" i="61"/>
  <c r="AV18" i="61"/>
  <c r="AG18" i="61"/>
  <c r="AV17" i="61"/>
  <c r="AG17" i="61"/>
  <c r="W17" i="61"/>
  <c r="AV16" i="61"/>
  <c r="AG16" i="61"/>
  <c r="AV15" i="61"/>
  <c r="AG15" i="61"/>
  <c r="AV14" i="61"/>
  <c r="AG14" i="61"/>
  <c r="AV13" i="61"/>
  <c r="AG13" i="61"/>
  <c r="AV12" i="61"/>
  <c r="AG12" i="61"/>
  <c r="W12" i="61"/>
  <c r="AV11" i="61"/>
  <c r="AG11" i="61"/>
  <c r="W11" i="61"/>
  <c r="AV10" i="61"/>
  <c r="AG10" i="61"/>
  <c r="AV9" i="61"/>
  <c r="AG9" i="61"/>
  <c r="W9" i="61"/>
  <c r="AV8" i="61"/>
  <c r="AG8" i="61"/>
  <c r="W8" i="61"/>
  <c r="X4" i="61"/>
  <c r="X49" i="61" s="1"/>
  <c r="B6" i="57"/>
  <c r="B5" i="57"/>
  <c r="B4" i="57"/>
  <c r="B5" i="56"/>
  <c r="B4" i="56"/>
  <c r="B9" i="45"/>
  <c r="B6" i="45"/>
  <c r="B5" i="45"/>
  <c r="B2" i="45"/>
  <c r="B6" i="17"/>
  <c r="B5" i="17"/>
  <c r="B6" i="11"/>
  <c r="B5" i="11"/>
  <c r="B3" i="11"/>
  <c r="B6" i="7"/>
  <c r="B5" i="7"/>
  <c r="B4" i="7"/>
  <c r="B3" i="7"/>
  <c r="B2" i="7"/>
  <c r="B1" i="7"/>
  <c r="B6" i="6"/>
  <c r="B5" i="6"/>
  <c r="B4" i="6"/>
  <c r="B3" i="6"/>
  <c r="B2" i="6"/>
  <c r="B1" i="6"/>
  <c r="B6" i="3"/>
  <c r="B5" i="3"/>
  <c r="B4" i="3"/>
  <c r="B3" i="3"/>
  <c r="B2" i="3"/>
  <c r="B1" i="3"/>
  <c r="M106" i="2"/>
  <c r="L101" i="2"/>
  <c r="L102" i="2"/>
  <c r="L103" i="2"/>
  <c r="L104" i="2"/>
  <c r="K105" i="2"/>
  <c r="L105" i="2"/>
  <c r="AW57" i="2"/>
  <c r="AH57" i="2"/>
  <c r="AG92" i="1"/>
  <c r="AW91" i="1"/>
  <c r="AH91" i="1"/>
  <c r="X91" i="1"/>
  <c r="AW66" i="1"/>
  <c r="AH66" i="1"/>
  <c r="X66" i="1"/>
  <c r="AW65" i="1"/>
  <c r="AH65" i="1"/>
  <c r="X65" i="1"/>
  <c r="AW64" i="1"/>
  <c r="AH64" i="1"/>
  <c r="X64" i="1"/>
  <c r="AW63" i="1"/>
  <c r="AH63" i="1"/>
  <c r="X63" i="1"/>
  <c r="AW62" i="1"/>
  <c r="AH62" i="1"/>
  <c r="X62" i="1"/>
  <c r="AW61" i="1"/>
  <c r="AH61" i="1"/>
  <c r="X61" i="1"/>
  <c r="AW60" i="1"/>
  <c r="AH60" i="1"/>
  <c r="X60" i="1"/>
  <c r="AW59" i="1"/>
  <c r="AH59" i="1"/>
  <c r="X59" i="1"/>
  <c r="AW58" i="1"/>
  <c r="AH58" i="1"/>
  <c r="X58" i="1"/>
  <c r="AW57" i="1"/>
  <c r="AH57" i="1"/>
  <c r="X57" i="1"/>
  <c r="AW56" i="1"/>
  <c r="AH56" i="1"/>
  <c r="X56" i="1"/>
  <c r="AW55" i="1"/>
  <c r="AH55" i="1"/>
  <c r="AW54" i="1"/>
  <c r="AH54" i="1"/>
  <c r="X54" i="1"/>
  <c r="AW53" i="1"/>
  <c r="AH53" i="1"/>
  <c r="X53" i="1"/>
  <c r="AW52" i="1"/>
  <c r="AH52" i="1"/>
  <c r="X52" i="1"/>
  <c r="AW51" i="1"/>
  <c r="AH51" i="1"/>
  <c r="X51" i="1"/>
  <c r="AW50" i="1"/>
  <c r="AH50" i="1"/>
  <c r="X50" i="1"/>
  <c r="AW49" i="1"/>
  <c r="AH49" i="1"/>
  <c r="X49" i="1"/>
  <c r="AW48" i="1"/>
  <c r="AH48" i="1"/>
  <c r="X48" i="1"/>
  <c r="AW47" i="1"/>
  <c r="AH47" i="1"/>
  <c r="X47" i="1"/>
  <c r="AW46" i="1"/>
  <c r="AH46" i="1"/>
  <c r="X46" i="1"/>
  <c r="AW45" i="1"/>
  <c r="AH45" i="1"/>
  <c r="X45" i="1"/>
  <c r="AW44" i="1"/>
  <c r="AH44" i="1"/>
  <c r="X44" i="1"/>
  <c r="AW43" i="1"/>
  <c r="AH43" i="1"/>
  <c r="X43" i="1"/>
  <c r="AW42" i="1"/>
  <c r="AH42" i="1"/>
  <c r="X42" i="1"/>
  <c r="AW41" i="1"/>
  <c r="AH41" i="1"/>
  <c r="X41" i="1"/>
  <c r="AW40" i="1"/>
  <c r="AH40" i="1"/>
  <c r="AW39" i="1"/>
  <c r="AH39" i="1"/>
  <c r="AW38" i="1"/>
  <c r="AH38" i="1"/>
  <c r="X38" i="1"/>
  <c r="AW37" i="1"/>
  <c r="AH37" i="1"/>
  <c r="AW36" i="1"/>
  <c r="AH36" i="1"/>
  <c r="X36" i="1"/>
  <c r="AW35" i="1"/>
  <c r="AH35" i="1"/>
  <c r="AW34" i="1"/>
  <c r="AH34" i="1"/>
  <c r="X34" i="1"/>
  <c r="AW33" i="1"/>
  <c r="AH33" i="1"/>
  <c r="X33" i="1"/>
  <c r="AW32" i="1"/>
  <c r="AH32" i="1"/>
  <c r="X32" i="1"/>
  <c r="AW31" i="1"/>
  <c r="AH31" i="1"/>
  <c r="X31" i="1"/>
  <c r="AW30" i="1"/>
  <c r="AH30" i="1"/>
  <c r="X30" i="1"/>
  <c r="AW29" i="1"/>
  <c r="AH29" i="1"/>
  <c r="X29" i="1"/>
  <c r="AW28" i="1"/>
  <c r="AH28" i="1"/>
  <c r="AW27" i="1"/>
  <c r="AH27" i="1"/>
  <c r="AW26" i="1"/>
  <c r="AH26" i="1"/>
  <c r="AW25" i="1"/>
  <c r="AH25" i="1"/>
  <c r="AW24" i="1"/>
  <c r="AH24" i="1"/>
  <c r="X24" i="1"/>
  <c r="AW23" i="1"/>
  <c r="AH23" i="1"/>
  <c r="X23" i="1"/>
  <c r="AW22" i="1"/>
  <c r="AH22" i="1"/>
  <c r="AW21" i="1"/>
  <c r="AH21" i="1"/>
  <c r="AW20" i="1"/>
  <c r="AH20" i="1"/>
  <c r="X20" i="1"/>
  <c r="AW19" i="1"/>
  <c r="AH19" i="1"/>
  <c r="AW18" i="1"/>
  <c r="AH18" i="1"/>
  <c r="AW17" i="1"/>
  <c r="AH17" i="1"/>
  <c r="X17" i="1"/>
  <c r="AW16" i="1"/>
  <c r="AH16" i="1"/>
  <c r="AW15" i="1"/>
  <c r="AH15" i="1"/>
  <c r="AW14" i="1"/>
  <c r="AH14" i="1"/>
  <c r="AW13" i="1"/>
  <c r="AH13" i="1"/>
  <c r="AW12" i="1"/>
  <c r="AH12" i="1"/>
  <c r="X12" i="1"/>
  <c r="AW11" i="1"/>
  <c r="AH11" i="1"/>
  <c r="X11" i="1"/>
  <c r="AW10" i="1"/>
  <c r="AH10" i="1"/>
  <c r="AW9" i="1"/>
  <c r="AH9" i="1"/>
  <c r="X9" i="1"/>
  <c r="AW8" i="1"/>
  <c r="AH8" i="1"/>
  <c r="X8" i="1"/>
  <c r="Y4" i="1"/>
  <c r="Y63" i="1" s="1"/>
  <c r="C10" i="79"/>
  <c r="F20" i="79"/>
  <c r="H14" i="79"/>
  <c r="H15" i="79"/>
  <c r="L85" i="61"/>
  <c r="I15" i="79"/>
  <c r="K15" i="79"/>
  <c r="K16" i="79"/>
  <c r="K14" i="79"/>
  <c r="K13" i="79"/>
  <c r="B20" i="79"/>
  <c r="I14" i="79"/>
  <c r="G13" i="79"/>
  <c r="G14" i="79"/>
  <c r="L106" i="2"/>
  <c r="L3" i="79"/>
  <c r="I3" i="79"/>
  <c r="I4" i="79"/>
  <c r="H13" i="79"/>
  <c r="G16" i="79"/>
  <c r="K3" i="79"/>
  <c r="K20" i="79"/>
  <c r="G10" i="86"/>
  <c r="X11" i="61" l="1"/>
  <c r="Y29" i="1"/>
  <c r="X41" i="61"/>
  <c r="X58" i="61"/>
  <c r="X29" i="61"/>
  <c r="X54" i="61"/>
  <c r="X32" i="61"/>
  <c r="X52" i="61"/>
  <c r="X43" i="61"/>
  <c r="X57" i="61"/>
  <c r="X56" i="61"/>
  <c r="X50" i="61"/>
  <c r="X48" i="61"/>
  <c r="Y44" i="1"/>
  <c r="X61" i="61"/>
  <c r="X67" i="61"/>
  <c r="Y50" i="1"/>
  <c r="X38" i="61"/>
  <c r="Y61" i="1"/>
  <c r="Y34" i="1"/>
  <c r="X53" i="61"/>
  <c r="Y54" i="1"/>
  <c r="X12" i="61"/>
  <c r="Y56" i="1"/>
  <c r="Y46" i="1"/>
  <c r="Y12" i="1"/>
  <c r="X42" i="61"/>
  <c r="Y51" i="1"/>
  <c r="Y23" i="1"/>
  <c r="Y32" i="1"/>
  <c r="Y53" i="1"/>
  <c r="Y57" i="1"/>
  <c r="Y36" i="1"/>
  <c r="Y48" i="1"/>
  <c r="X31" i="61"/>
  <c r="X9" i="61"/>
  <c r="Y58" i="1"/>
  <c r="Y65" i="1"/>
  <c r="X64" i="61"/>
  <c r="X47" i="61"/>
  <c r="X68" i="61"/>
  <c r="X66" i="61"/>
  <c r="X62" i="61"/>
  <c r="Y49" i="1"/>
  <c r="X63" i="61"/>
  <c r="Y11" i="1"/>
  <c r="X59" i="61"/>
  <c r="Y62" i="1"/>
  <c r="Y66" i="1"/>
  <c r="X36" i="61"/>
  <c r="Y30" i="1"/>
  <c r="X46" i="61"/>
  <c r="X65" i="61"/>
  <c r="X51" i="61"/>
  <c r="Y43" i="1"/>
  <c r="Y41" i="1"/>
  <c r="Y8" i="1"/>
  <c r="Y33" i="1"/>
  <c r="Y52" i="1"/>
  <c r="Y64" i="1"/>
  <c r="Y60" i="1"/>
  <c r="X20" i="61"/>
  <c r="Y9" i="1"/>
  <c r="Y45" i="1"/>
  <c r="Y20" i="1"/>
  <c r="Y38" i="1"/>
  <c r="X34" i="61"/>
  <c r="Y24" i="1"/>
  <c r="Y31" i="1"/>
  <c r="X8" i="61"/>
  <c r="X30" i="61"/>
  <c r="X45" i="61"/>
  <c r="Y47" i="1"/>
  <c r="X33" i="61"/>
  <c r="Y42" i="1"/>
  <c r="Y59" i="1"/>
  <c r="X17" i="61"/>
  <c r="X44" i="61"/>
  <c r="Y17" i="1"/>
  <c r="X23" i="61"/>
  <c r="X24" i="61"/>
  <c r="X60"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6" authorId="0" shapeId="0" xr:uid="{00000000-0006-0000-0000-000001000000}">
      <text>
        <r>
          <rPr>
            <sz val="11"/>
            <color theme="1"/>
            <rFont val="Calibri"/>
            <family val="2"/>
          </rPr>
          <t>======
ID#AAAADWXMQWw
catalina.vasquez    (2019-08-15 21:11:12)
PORQUE SE PRESENTÓ EL PROBLEMA?</t>
        </r>
      </text>
    </comment>
    <comment ref="S8" authorId="0" shapeId="0" xr:uid="{00000000-0006-0000-0000-000002000000}">
      <text>
        <r>
          <rPr>
            <sz val="11"/>
            <color theme="1"/>
            <rFont val="Calibri"/>
            <family val="2"/>
          </rPr>
          <t>======
ID#AAAADWXMQVo
catalina.vasquez    (2019-08-15 21:11:12)
OBS 12</t>
        </r>
      </text>
    </comment>
    <comment ref="S11" authorId="0" shapeId="0" xr:uid="{00000000-0006-0000-0000-000003000000}">
      <text>
        <r>
          <rPr>
            <sz val="11"/>
            <color theme="1"/>
            <rFont val="Calibri"/>
            <family val="2"/>
          </rPr>
          <t>======
ID#AAAADWXMQXQ
catalina.vasquez    (2019-08-15 21:11:12)
OBS 12</t>
        </r>
      </text>
    </comment>
    <comment ref="S12" authorId="0" shapeId="0" xr:uid="{00000000-0006-0000-0000-000004000000}">
      <text>
        <r>
          <rPr>
            <sz val="11"/>
            <color theme="1"/>
            <rFont val="Calibri"/>
            <family val="2"/>
          </rPr>
          <t>======
ID#AAAADWXMQWI
catalina.vasquez    (2019-08-15 21:11:12)
OBS 12</t>
        </r>
      </text>
    </comment>
    <comment ref="S13" authorId="0" shapeId="0" xr:uid="{00000000-0006-0000-0000-000005000000}">
      <text>
        <r>
          <rPr>
            <sz val="11"/>
            <color theme="1"/>
            <rFont val="Calibri"/>
            <family val="2"/>
          </rPr>
          <t>======
ID#AAAADWXMQWg
catalina.vasquez    (2019-08-15 21:11:12)
OBS 12</t>
        </r>
      </text>
    </comment>
    <comment ref="S14" authorId="0" shapeId="0" xr:uid="{00000000-0006-0000-0000-000006000000}">
      <text>
        <r>
          <rPr>
            <sz val="11"/>
            <color theme="1"/>
            <rFont val="Calibri"/>
            <family val="2"/>
          </rPr>
          <t>======
ID#AAAADWXMQW8
catalina.vasquez    (2019-08-15 21:11:12)
OBS 12</t>
        </r>
      </text>
    </comment>
    <comment ref="S40" authorId="0" shapeId="0" xr:uid="{00000000-0006-0000-0000-000007000000}">
      <text>
        <r>
          <rPr>
            <sz val="11"/>
            <color theme="1"/>
            <rFont val="Calibri"/>
            <family val="2"/>
          </rPr>
          <t>======
ID#AAAADWXMQWY
catalina.vasquez    (2019-08-15 21:11:12)
OBS 12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Catalina Vásquez Restrepo</author>
  </authors>
  <commentList>
    <comment ref="E6" authorId="0" shapeId="0" xr:uid="{00000000-0006-0000-0100-000001000000}">
      <text>
        <r>
          <rPr>
            <sz val="11"/>
            <color theme="1"/>
            <rFont val="Calibri"/>
            <family val="2"/>
          </rPr>
          <t>======
ID#AAAADWXMQXE
catalina.vasquez    (2019-08-15 21:11:12)
PORQUE SE PRESENTÓ EL PROBLEMA?</t>
        </r>
      </text>
    </comment>
    <comment ref="I8" authorId="1" shapeId="0" xr:uid="{00000000-0006-0000-0100-000002000000}">
      <text>
        <r>
          <rPr>
            <b/>
            <sz val="9"/>
            <color indexed="81"/>
            <rFont val="Tahoma"/>
            <family val="2"/>
          </rPr>
          <t>Catalina Vásquez Restrepo:</t>
        </r>
        <r>
          <rPr>
            <sz val="9"/>
            <color indexed="81"/>
            <rFont val="Tahoma"/>
            <family val="2"/>
          </rPr>
          <t xml:space="preserve">
Ampliación E998 del 2020/02/05</t>
        </r>
      </text>
    </comment>
    <comment ref="K8" authorId="1" shapeId="0" xr:uid="{00000000-0006-0000-0100-000003000000}">
      <text>
        <r>
          <rPr>
            <b/>
            <sz val="9"/>
            <color indexed="81"/>
            <rFont val="Tahoma"/>
            <family val="2"/>
          </rPr>
          <t>Catalina Vásquez Restrepo:</t>
        </r>
        <r>
          <rPr>
            <sz val="9"/>
            <color indexed="81"/>
            <rFont val="Tahoma"/>
            <family val="2"/>
          </rPr>
          <t xml:space="preserve">
Ampliación E998 del 2020/02/05</t>
        </r>
      </text>
    </comment>
    <comment ref="P17" authorId="0" shapeId="0" xr:uid="{00000000-0006-0000-0100-000004000000}">
      <text>
        <r>
          <rPr>
            <sz val="11"/>
            <color theme="1"/>
            <rFont val="Calibri"/>
            <family val="2"/>
          </rPr>
          <t>======
ID#AAAADWXMQWQ
Catalina Vásquez Restrepo    (2019-08-15 21:11:12)
Traslado Contraloría Responsabilidad Fiscal</t>
        </r>
      </text>
    </comment>
    <comment ref="I26" authorId="1" shapeId="0" xr:uid="{00000000-0006-0000-0100-000005000000}">
      <text>
        <r>
          <rPr>
            <b/>
            <sz val="9"/>
            <color indexed="81"/>
            <rFont val="Tahoma"/>
            <family val="2"/>
          </rPr>
          <t>Ampliación radicado E998 del 2020/02/05</t>
        </r>
        <r>
          <rPr>
            <sz val="9"/>
            <color indexed="81"/>
            <rFont val="Tahoma"/>
            <family val="2"/>
          </rPr>
          <t xml:space="preserve">
</t>
        </r>
      </text>
    </comment>
    <comment ref="K26" authorId="1" shapeId="0" xr:uid="{00000000-0006-0000-0100-000006000000}">
      <text>
        <r>
          <rPr>
            <b/>
            <sz val="9"/>
            <color indexed="81"/>
            <rFont val="Tahoma"/>
            <family val="2"/>
          </rPr>
          <t>Ampliación radicado E998 del 2020/02/05</t>
        </r>
        <r>
          <rPr>
            <sz val="9"/>
            <color indexed="81"/>
            <rFont val="Tahoma"/>
            <family val="2"/>
          </rPr>
          <t xml:space="preserve">
</t>
        </r>
      </text>
    </comment>
    <comment ref="I27" authorId="1" shapeId="0" xr:uid="{00000000-0006-0000-0100-000007000000}">
      <text>
        <r>
          <rPr>
            <b/>
            <sz val="9"/>
            <color indexed="81"/>
            <rFont val="Tahoma"/>
            <family val="2"/>
          </rPr>
          <t>Ampliación radicado E998 del 2020/02/05</t>
        </r>
        <r>
          <rPr>
            <sz val="9"/>
            <color indexed="81"/>
            <rFont val="Tahoma"/>
            <family val="2"/>
          </rPr>
          <t xml:space="preserve">
</t>
        </r>
      </text>
    </comment>
    <comment ref="K27" authorId="1" shapeId="0" xr:uid="{00000000-0006-0000-0100-000008000000}">
      <text>
        <r>
          <rPr>
            <b/>
            <sz val="9"/>
            <color indexed="81"/>
            <rFont val="Tahoma"/>
            <family val="2"/>
          </rPr>
          <t>Ampliación radicado E998 del 2020/02/05</t>
        </r>
        <r>
          <rPr>
            <sz val="9"/>
            <color indexed="81"/>
            <rFont val="Tahoma"/>
            <family val="2"/>
          </rPr>
          <t xml:space="preserve">
</t>
        </r>
      </text>
    </comment>
    <comment ref="I30" authorId="1" shapeId="0" xr:uid="{00000000-0006-0000-0100-000009000000}">
      <text>
        <r>
          <rPr>
            <b/>
            <sz val="9"/>
            <color indexed="81"/>
            <rFont val="Tahoma"/>
            <family val="2"/>
          </rPr>
          <t>Catalina Vásquez Restrepo:</t>
        </r>
        <r>
          <rPr>
            <sz val="9"/>
            <color indexed="81"/>
            <rFont val="Tahoma"/>
            <family val="2"/>
          </rPr>
          <t xml:space="preserve">
R998 2020/02/05</t>
        </r>
      </text>
    </comment>
    <comment ref="I41" authorId="1" shapeId="0" xr:uid="{00000000-0006-0000-0100-00000A000000}">
      <text>
        <r>
          <rPr>
            <b/>
            <sz val="9"/>
            <color indexed="81"/>
            <rFont val="Tahoma"/>
            <family val="2"/>
          </rPr>
          <t>Catalina Vásquez Restrepo:</t>
        </r>
        <r>
          <rPr>
            <sz val="9"/>
            <color indexed="81"/>
            <rFont val="Tahoma"/>
            <family val="2"/>
          </rPr>
          <t xml:space="preserve">
Ampliación E998 del 2020/02/05</t>
        </r>
      </text>
    </comment>
    <comment ref="K41" authorId="1" shapeId="0" xr:uid="{00000000-0006-0000-0100-00000B000000}">
      <text>
        <r>
          <rPr>
            <b/>
            <sz val="9"/>
            <color indexed="81"/>
            <rFont val="Tahoma"/>
            <family val="2"/>
          </rPr>
          <t>Catalina Vásquez Restrepo:</t>
        </r>
        <r>
          <rPr>
            <sz val="9"/>
            <color indexed="81"/>
            <rFont val="Tahoma"/>
            <family val="2"/>
          </rPr>
          <t xml:space="preserve">
Ampliación E998 del 2020/02/05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Diego Albert Echeverri Montoya</author>
  </authors>
  <commentList>
    <comment ref="C7" authorId="0" shapeId="0" xr:uid="{00000000-0006-0000-0300-000001000000}">
      <text>
        <r>
          <rPr>
            <sz val="9"/>
            <color indexed="81"/>
            <rFont val="Tahoma"/>
            <family val="2"/>
          </rPr>
          <t xml:space="preserve"> Indicador de Ejecución Presupuestal de Gastos:
Concepto sobre la Gestión Financiera. Para conceptuar se evaluaron los
indicadores descritos en el cuadro Calificación indicadores financieros, lo que arrojó
una calificación definitiva de 96,8% puntos, que corresponde a un concepto
Efectivo.
</t>
        </r>
      </text>
    </comment>
    <comment ref="D7" authorId="0" shapeId="0" xr:uid="{00000000-0006-0000-0300-000002000000}">
      <text>
        <r>
          <rPr>
            <sz val="9"/>
            <color indexed="81"/>
            <rFont val="Tahoma"/>
            <family val="2"/>
          </rPr>
          <t xml:space="preserve">2.2.2 Indicadores Financieros. Se entiende como un conjunto de procesos y actividades, que se cumplen para programar las finanzas del Estado y recaudar los ingresos, ejecutar los gastos, financiar los déficits o invertir los excedentes de
liquidez y evaluar los impactos de gestión. (ver pag. 52 y ss informe auditoria radicado E 6040.
</t>
        </r>
      </text>
    </comment>
    <comment ref="H7" authorId="0" shapeId="0" xr:uid="{00000000-0006-0000-0300-000003000000}">
      <text>
        <r>
          <rPr>
            <sz val="9"/>
            <color indexed="81"/>
            <rFont val="Tahoma"/>
            <family val="2"/>
          </rPr>
          <t>2.3.2 Concepto sobre la Efectividad del Plan de Mejoramiento. El Plan de Mejoramiento con corte a 31 de diciembre de 2021 contiene 52 acciones, al cual se le efectuó el seguimiento correspondiente, obteniendo como resultado 31 acciones cerradas y 21 abiertas, con un cumplimiento Favorable de 81 sobre 100 puntos.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Diego Albert Echeverri Montoya</author>
    <author>Catalina Vásquez Restrepo</author>
  </authors>
  <commentList>
    <comment ref="B4" authorId="0" shapeId="0" xr:uid="{00000000-0006-0000-0500-000001000000}">
      <text>
        <r>
          <rPr>
            <b/>
            <sz val="9"/>
            <color indexed="81"/>
            <rFont val="Tahoma"/>
            <family val="2"/>
          </rPr>
          <t xml:space="preserve">cierran TRES correspondientes a los Hallazgos 6,10 y 12, con sus acciones de las 9 que se tenian abiertas quedando un total de 6 para ejecutar </t>
        </r>
        <r>
          <rPr>
            <sz val="9"/>
            <color indexed="81"/>
            <rFont val="Tahoma"/>
            <family val="2"/>
          </rPr>
          <t xml:space="preserve">
</t>
        </r>
      </text>
    </comment>
    <comment ref="D6" authorId="0" shapeId="0" xr:uid="{00000000-0006-0000-0500-000002000000}">
      <text>
        <r>
          <rPr>
            <b/>
            <sz val="9"/>
            <color indexed="81"/>
            <rFont val="Tahoma"/>
            <family val="2"/>
          </rPr>
          <t>cerrados los 3 hallazgos en la auditoria comunicada en la vigencia 2022.</t>
        </r>
        <r>
          <rPr>
            <sz val="9"/>
            <color indexed="81"/>
            <rFont val="Tahoma"/>
            <family val="2"/>
          </rPr>
          <t xml:space="preserve">
</t>
        </r>
      </text>
    </comment>
    <comment ref="D7" authorId="1" shapeId="0" xr:uid="{00000000-0006-0000-0500-000003000000}">
      <text>
        <r>
          <rPr>
            <b/>
            <sz val="9"/>
            <color indexed="81"/>
            <rFont val="Tahoma"/>
            <family val="2"/>
          </rPr>
          <t>en la auditoria comunicada en la vigencia 2022, nos cierran dos hallazgo quedan de los 5 un total de 3 para la eficiencia y eficacia de las acciones</t>
        </r>
      </text>
    </comment>
    <comment ref="E8" authorId="0" shapeId="0" xr:uid="{00000000-0006-0000-0500-000004000000}">
      <text>
        <r>
          <rPr>
            <b/>
            <sz val="9"/>
            <color indexed="81"/>
            <rFont val="Tahoma"/>
            <family val="2"/>
          </rPr>
          <t>PROGRAM DE RECONOCIMIENTO</t>
        </r>
        <r>
          <rPr>
            <sz val="9"/>
            <color indexed="81"/>
            <rFont val="Tahoma"/>
            <family val="2"/>
          </rPr>
          <t xml:space="preserve">
</t>
        </r>
      </text>
    </comment>
    <comment ref="D10" authorId="0" shapeId="0" xr:uid="{00000000-0006-0000-0500-000005000000}">
      <text>
        <r>
          <rPr>
            <sz val="9"/>
            <color indexed="81"/>
            <rFont val="Tahoma"/>
            <family val="2"/>
          </rPr>
          <t xml:space="preserve">De acuerdo al informe comunicado en la vigencia 2022 cierran 3 que corresponden a los hallazgos de la auditoriaFinanciera y de Gestión - Evaluación Estados Financieros y Presupuesto vigencia 2020.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Catalina Vásquez Restrepo</author>
  </authors>
  <commentList>
    <comment ref="B3" authorId="0" shapeId="0" xr:uid="{00000000-0006-0000-0600-000001000000}">
      <text>
        <r>
          <rPr>
            <b/>
            <sz val="9"/>
            <color indexed="81"/>
            <rFont val="Tahoma"/>
            <family val="2"/>
          </rPr>
          <t>Cuiddad del Este: Acciones compartidas con Jurídica y Planeación</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laquijano</author>
    <author xml:space="preserve">CONTRALORIA </author>
  </authors>
  <commentList>
    <comment ref="C1" authorId="0" shapeId="0" xr:uid="{00000000-0006-0000-0700-000001000000}">
      <text>
        <r>
          <rPr>
            <b/>
            <sz val="8"/>
            <color indexed="81"/>
            <rFont val="Tahoma"/>
            <family val="2"/>
          </rPr>
          <t>Liste consecutivamente los hallazgos definidos  en el informe  partiendo de uno.  
Nota:  cuando una acción correctiva soluciona varios hallazgos de una misma naturaleza se  debe agrupar.</t>
        </r>
        <r>
          <rPr>
            <sz val="8"/>
            <color indexed="81"/>
            <rFont val="Tahoma"/>
            <family val="2"/>
          </rPr>
          <t xml:space="preserve">
</t>
        </r>
      </text>
    </comment>
    <comment ref="D1" authorId="1" shapeId="0" xr:uid="{00000000-0006-0000-0700-000002000000}">
      <text>
        <r>
          <rPr>
            <b/>
            <sz val="8"/>
            <color indexed="81"/>
            <rFont val="Tahoma"/>
            <family val="2"/>
          </rPr>
          <t xml:space="preserve">DESCRIBA BREVEMENTE EL HALLAZGO ( NO MAS DE 50 PALABRAS).
</t>
        </r>
      </text>
    </comment>
    <comment ref="E1" authorId="0" shapeId="0" xr:uid="{00000000-0006-0000-0700-000003000000}">
      <text>
        <r>
          <rPr>
            <b/>
            <sz val="8"/>
            <color indexed="81"/>
            <rFont val="Tahoma"/>
            <family val="2"/>
          </rPr>
          <t>Registre la acción (correctiva que adopta la entidad para subsanar o corregir la causa que genera el  hallazgo.</t>
        </r>
        <r>
          <rPr>
            <sz val="8"/>
            <color indexed="81"/>
            <rFont val="Tahoma"/>
            <family val="2"/>
          </rPr>
          <t xml:space="preserve">
</t>
        </r>
      </text>
    </comment>
    <comment ref="F1" authorId="0" shapeId="0" xr:uid="{00000000-0006-0000-0700-000004000000}">
      <text>
        <r>
          <rPr>
            <b/>
            <sz val="8"/>
            <color indexed="81"/>
            <rFont val="Tahoma"/>
            <family val="2"/>
          </rPr>
          <t xml:space="preserve">Resultados cuantitativos  esperados, indicando la cantidad y denominación de la unidad de medida.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laquijano</author>
    <author xml:space="preserve">CONTRALORIA </author>
  </authors>
  <commentList>
    <comment ref="C1" authorId="0" shapeId="0" xr:uid="{00000000-0006-0000-0800-000001000000}">
      <text>
        <r>
          <rPr>
            <b/>
            <sz val="8"/>
            <color indexed="81"/>
            <rFont val="Tahoma"/>
            <family val="2"/>
          </rPr>
          <t>Liste consecutivamente los hallazgos definidos  en el informe  partiendo de uno.  
Nota:  cuando una acción correctiva soluciona varios hallazgos de una misma naturaleza se  debe agrupar.</t>
        </r>
        <r>
          <rPr>
            <sz val="8"/>
            <color indexed="81"/>
            <rFont val="Tahoma"/>
            <family val="2"/>
          </rPr>
          <t xml:space="preserve">
</t>
        </r>
      </text>
    </comment>
    <comment ref="D1" authorId="1" shapeId="0" xr:uid="{00000000-0006-0000-0800-000002000000}">
      <text>
        <r>
          <rPr>
            <b/>
            <sz val="8"/>
            <color indexed="81"/>
            <rFont val="Tahoma"/>
            <family val="2"/>
          </rPr>
          <t xml:space="preserve">DESCRIBA BREVEMENTE EL HALLAZGO ( NO MAS DE 50 PALABRAS).
</t>
        </r>
      </text>
    </comment>
    <comment ref="E1" authorId="0" shapeId="0" xr:uid="{00000000-0006-0000-0800-000003000000}">
      <text>
        <r>
          <rPr>
            <b/>
            <sz val="8"/>
            <color indexed="81"/>
            <rFont val="Tahoma"/>
            <family val="2"/>
          </rPr>
          <t>Registre la acción (correctiva que adopta la entidad para subsanar o corregir la causa que genera el  hallazgo.</t>
        </r>
        <r>
          <rPr>
            <sz val="8"/>
            <color indexed="81"/>
            <rFont val="Tahoma"/>
            <family val="2"/>
          </rPr>
          <t xml:space="preserve">
</t>
        </r>
      </text>
    </comment>
    <comment ref="F1" authorId="0" shapeId="0" xr:uid="{00000000-0006-0000-0800-000004000000}">
      <text>
        <r>
          <rPr>
            <b/>
            <sz val="8"/>
            <color indexed="81"/>
            <rFont val="Tahoma"/>
            <family val="2"/>
          </rPr>
          <t xml:space="preserve">Resultados cuantitativos  esperados, indicando la cantidad y denominación de la unidad de medida.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E00-000001000000}">
      <text>
        <r>
          <rPr>
            <sz val="11"/>
            <color theme="1"/>
            <rFont val="Calibri"/>
            <family val="2"/>
          </rPr>
          <t>======
ID#AAAADWXMQWc
Catalina Vásquez Restrepo    (2019-08-15 21:11:12)
Aplazada hasta 30 sep
radicado E7763</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F00-000001000000}">
      <text>
        <r>
          <rPr>
            <sz val="11"/>
            <color theme="1"/>
            <rFont val="Calibri"/>
            <family val="2"/>
          </rPr>
          <t>======
ID#AAAADWXMQWA
Catalina Vásquez Restrepo    (2019-08-15 21:11:12)
Aplazada hasta 30  oct
radicado E7763</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2000-000001000000}">
      <text>
        <r>
          <rPr>
            <sz val="11"/>
            <color theme="1"/>
            <rFont val="Calibri"/>
            <family val="2"/>
          </rPr>
          <t>======
ID#AAAADWXMQVg
Catalina Vásquez Restrepo    (2019-08-15 21:11:12)
Aplazada hasta 30  oct
radicado E7763</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2100-000001000000}">
      <text>
        <r>
          <rPr>
            <sz val="11"/>
            <color theme="1"/>
            <rFont val="Calibri"/>
            <family val="2"/>
          </rPr>
          <t>======
ID#AAAADWXMQXY
Catalina Vásquez Restrepo    (2019-08-15 21:11:12)
Aplazada hasta 30  oct
radicado E7763</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2200-000001000000}">
      <text>
        <r>
          <rPr>
            <sz val="11"/>
            <color theme="1"/>
            <rFont val="Calibri"/>
            <family val="2"/>
          </rPr>
          <t>======
ID#AAAADWXMQVw
Catalina Vásquez Restrepo    (2019-08-15 21:11:12)
Aplazada hasta 30  oct
radicado E7763</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2300-000001000000}">
      <text>
        <r>
          <rPr>
            <sz val="11"/>
            <color theme="1"/>
            <rFont val="Calibri"/>
            <family val="2"/>
          </rPr>
          <t>======
ID#AAAADWXMQWM
Catalina Vásquez Restrepo    (2019-08-15 21:11:12)
Aplazada hasta 30  oct
radicado E7763</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2400-000001000000}">
      <text>
        <r>
          <rPr>
            <sz val="11"/>
            <color theme="1"/>
            <rFont val="Calibri"/>
            <family val="2"/>
          </rPr>
          <t>======
ID#AAAADWXMQXc
Catalina Vásquez Restrepo    (2019-08-15 21:11:12)
Aplazada hasta 30  oct
radicado E7763</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author>Catalina Vásquez Restrepo</author>
  </authors>
  <commentList>
    <comment ref="E6" authorId="0" shapeId="0" xr:uid="{00000000-0006-0000-2600-000001000000}">
      <text>
        <r>
          <rPr>
            <sz val="11"/>
            <color theme="1"/>
            <rFont val="Calibri"/>
            <family val="2"/>
          </rPr>
          <t>======
ID#AAAADWXMQXE
catalina.vasquez    (2019-08-15 21:11:12)
PORQUE SE PRESENTÓ EL PROBLEMA?</t>
        </r>
      </text>
    </comment>
    <comment ref="I8" authorId="1" shapeId="0" xr:uid="{00000000-0006-0000-2600-000002000000}">
      <text>
        <r>
          <rPr>
            <b/>
            <sz val="9"/>
            <color indexed="81"/>
            <rFont val="Tahoma"/>
            <family val="2"/>
          </rPr>
          <t>Catalina Vásquez Restrepo:</t>
        </r>
        <r>
          <rPr>
            <sz val="9"/>
            <color indexed="81"/>
            <rFont val="Tahoma"/>
            <family val="2"/>
          </rPr>
          <t xml:space="preserve">
Ampliación E998 del 2020/02/05</t>
        </r>
      </text>
    </comment>
    <comment ref="K8" authorId="1" shapeId="0" xr:uid="{00000000-0006-0000-2600-000003000000}">
      <text>
        <r>
          <rPr>
            <b/>
            <sz val="9"/>
            <color indexed="81"/>
            <rFont val="Tahoma"/>
            <family val="2"/>
          </rPr>
          <t>Catalina Vásquez Restrepo:</t>
        </r>
        <r>
          <rPr>
            <sz val="9"/>
            <color indexed="81"/>
            <rFont val="Tahoma"/>
            <family val="2"/>
          </rPr>
          <t xml:space="preserve">
Ampliación E998 del 2020/02/05</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
  </authors>
  <commentList>
    <comment ref="E6" authorId="0" shapeId="0" xr:uid="{00000000-0006-0000-2A00-000001000000}">
      <text>
        <r>
          <rPr>
            <sz val="11"/>
            <color theme="1"/>
            <rFont val="Calibri"/>
            <family val="2"/>
          </rPr>
          <t>======
ID#AAAADWXMQV8
catalina.vasquez    (2019-08-15 21:11:12)
PORQUE SE PRESENTÓ EL PROBLEMA?</t>
        </r>
      </text>
    </comment>
    <comment ref="S8" authorId="0" shapeId="0" xr:uid="{00000000-0006-0000-2A00-000002000000}">
      <text>
        <r>
          <rPr>
            <sz val="11"/>
            <color theme="1"/>
            <rFont val="Calibri"/>
            <family val="2"/>
          </rPr>
          <t>======
ID#AAAADWXMQW4
catalina.vasquez    (2019-08-15 21:11:12)
OBS 12</t>
        </r>
      </text>
    </comment>
    <comment ref="S11" authorId="0" shapeId="0" xr:uid="{00000000-0006-0000-2A00-000003000000}">
      <text>
        <r>
          <rPr>
            <sz val="11"/>
            <color theme="1"/>
            <rFont val="Calibri"/>
            <family val="2"/>
          </rPr>
          <t>======
ID#AAAADWXMQXU
catalina.vasquez    (2019-08-15 21:11:12)
OBS 12</t>
        </r>
      </text>
    </comment>
    <comment ref="S12" authorId="0" shapeId="0" xr:uid="{00000000-0006-0000-2A00-000004000000}">
      <text>
        <r>
          <rPr>
            <sz val="11"/>
            <color theme="1"/>
            <rFont val="Calibri"/>
            <family val="2"/>
          </rPr>
          <t>======
ID#AAAADWXMQWk
catalina.vasquez    (2019-08-15 21:11:12)
OBS 12</t>
        </r>
      </text>
    </comment>
    <comment ref="S13" authorId="0" shapeId="0" xr:uid="{00000000-0006-0000-2A00-000005000000}">
      <text>
        <r>
          <rPr>
            <sz val="11"/>
            <color theme="1"/>
            <rFont val="Calibri"/>
            <family val="2"/>
          </rPr>
          <t>======
ID#AAAADWXMQWo
catalina.vasquez    (2019-08-15 21:11:12)
OBS 12</t>
        </r>
      </text>
    </comment>
    <comment ref="S14" authorId="0" shapeId="0" xr:uid="{00000000-0006-0000-2A00-000006000000}">
      <text>
        <r>
          <rPr>
            <sz val="11"/>
            <color theme="1"/>
            <rFont val="Calibri"/>
            <family val="2"/>
          </rPr>
          <t>======
ID#AAAADWXMQXA
catalina.vasquez    (2019-08-15 21:11:12)
OBS 12</t>
        </r>
      </text>
    </comment>
    <comment ref="S40" authorId="0" shapeId="0" xr:uid="{00000000-0006-0000-2A00-000007000000}">
      <text>
        <r>
          <rPr>
            <sz val="11"/>
            <color theme="1"/>
            <rFont val="Calibri"/>
            <family val="2"/>
          </rPr>
          <t>======
ID#AAAADWXMQV4
catalina.vasquez    (2019-08-15 21:11:12)
OBS 12</t>
        </r>
      </text>
    </comment>
  </commentList>
</comments>
</file>

<file path=xl/sharedStrings.xml><?xml version="1.0" encoding="utf-8"?>
<sst xmlns="http://schemas.openxmlformats.org/spreadsheetml/2006/main" count="5125" uniqueCount="1839">
  <si>
    <t>Código: FPAR03</t>
  </si>
  <si>
    <t>PLAN DE MEJORAMIENTO ÚNICO</t>
  </si>
  <si>
    <t>PERÍODO FISCAL:</t>
  </si>
  <si>
    <t>Versión: 06</t>
  </si>
  <si>
    <t>ENTIDAD: Instituto Social de Vivienda y Hábitat Municipio de Medellín – ISVIMED</t>
  </si>
  <si>
    <t>FORMULACIÓN DE LAS ACCIONES</t>
  </si>
  <si>
    <t>SEGUIMIENTO VIGENCIA 2016
(Auditoria 2017)
Contraloría</t>
  </si>
  <si>
    <t>SEGUIMIENTO VIGENCIA 2017
(Auditoria 2018)
Radicado E14772 y E 15503
(Contraloría)</t>
  </si>
  <si>
    <t>SEGUIMIENTO VIGENCIA 2019
(Realizado por: Isvimed)</t>
  </si>
  <si>
    <t>NOMBRE DE LA AUDITORÍA</t>
  </si>
  <si>
    <t>FECHA DE LA AUDITORÍA
 (aaaa-mm-dd)</t>
  </si>
  <si>
    <t>Nro.</t>
  </si>
  <si>
    <t xml:space="preserve">DESCRIPCIÓN DEL HALLAZGO </t>
  </si>
  <si>
    <t>CAUSAS DEL HALLAZGO</t>
  </si>
  <si>
    <t>HALLAZGO ADMINISTRATIVO CON INCIDENCIA</t>
  </si>
  <si>
    <t>ACCIÓN DE MEJORAMIENTO/CORRECTIVA</t>
  </si>
  <si>
    <t>PLAZO DE LA ACCIÓN</t>
  </si>
  <si>
    <t>OBJETIVO QUE SE BUSCA LOGRAR</t>
  </si>
  <si>
    <t>FECHA OBTENCIÓN DE RESUILTADOS</t>
  </si>
  <si>
    <t>RESPONSABLE</t>
  </si>
  <si>
    <t>CUMPLIMIENTO DE LA ACCIÓN
%</t>
  </si>
  <si>
    <t>EFECTIVIDAD
%</t>
  </si>
  <si>
    <t>OBSERVACIONES
Vigencia 2018.</t>
  </si>
  <si>
    <t>SUBDIRECCIÓN</t>
  </si>
  <si>
    <t>TIEMPO</t>
  </si>
  <si>
    <t>AVANCES 
(Subdirección)
ENERO 2019</t>
  </si>
  <si>
    <t>CALIFICACIÓN
(JOCI)</t>
  </si>
  <si>
    <t>AVANCES 
(Subdirección)
MARZO 2019</t>
  </si>
  <si>
    <t>AVANCES 
(Subdirección)
JUNIO 2019</t>
  </si>
  <si>
    <t>AVANCES 
(Subdirección)
OCTUBRE 2019</t>
  </si>
  <si>
    <t>AVANCES 
(Subdirección)
DICIEMBRE 2019</t>
  </si>
  <si>
    <t xml:space="preserve">(Lista desplegable) </t>
  </si>
  <si>
    <t>FECHA INICIO
(AA/MM/DD)</t>
  </si>
  <si>
    <t>FECHA TERMINACIÓN
(AA/MM/DD)</t>
  </si>
  <si>
    <t>DEPENDENCIA</t>
  </si>
  <si>
    <t>FUNCIONARIO</t>
  </si>
  <si>
    <t>TIEMPO DE EJECUCIÓN PLAZO</t>
  </si>
  <si>
    <t>TIEMPO RESTANTE PARA EL VENCIMIENTO</t>
  </si>
  <si>
    <t>AUTOEVEALUACIÓN CON CORTE A: (DD/MM/AAAA)</t>
  </si>
  <si>
    <t>REPORTE DE AVANCE
(Diligencia Auditado)</t>
  </si>
  <si>
    <t>RADICADO DE RESPUESTA</t>
  </si>
  <si>
    <t>SOPORTES</t>
  </si>
  <si>
    <t>SEGUIMIENTO A LA EFICACIA 
(Diligencia el Auditor)</t>
  </si>
  <si>
    <t>CUMPLIMIENTO DE LA EFECTIVIDAD
%</t>
  </si>
  <si>
    <t>ESTADO DE LA EFECTIVIDAD</t>
  </si>
  <si>
    <t>RECOMENDACIÓN</t>
  </si>
  <si>
    <t>AUDITORÍA ESPECIAL MEJORAMIENTO DE VIVIENDA</t>
  </si>
  <si>
    <t>junio de 2015</t>
  </si>
  <si>
    <t>Hallazgo administrativo 7 con presunta incidencia fiscal (corresponde a la observación 9 del informe preliminar). Incumplimiento resoluciones convenio 188: Mediante el convenio 188 de 2013, la Asociación de Mujeres Cabeza de Familia Unidas de Medellín — AMUCAFAUM realizó entre el 17 de abril y el 16 de junio de 2013, 100 diagnósticos para mejoramientos de vivienda en la comuna 6 del Municipio de Medellín. Posteriormente, el ISVIMED expide las resoluciones: 624 del 26 de julio de 2013, 702 del 20 de agosto de 2013 y 1132 de 2 de diciembre de 2013. En cada una de estas resoluciones se determina que este operador en calidad de oferente en el marco de la postulación colectiva para adelantar el proyecto, ejecutará las obras de mejoramiento de vivienda de las familias contenidas en ellas, cuyos diagnósticos se realizaron en el mencionado convenio.
En los informes de interventoría de marzo 16 de 2015 para estas tres resoluciones se establece el incumplimiento del operador por: no cumplir el plazo, no facilitar la labor de interventoría, no garantizar la entrega de materiales de buena calidad y la finalización de algunas actividades a total satisfacción en cada una de las viviendas, suspender obras, no registrar en las bitácoras firmas del profesional técnico encargado por el operador en la residencia de las obras, no reportar cambios de obra, ni sustentarlos, no efectuar seguimiento y reparaciones necesarias en las viviendas donde se encontraron obras defectuosas. En el citado informe de interventoría correspondiente a la resolución 624, además de las causales anteriores, se menciona, no haber recibido en debida forma dos actos de licencia estructural expedidos por la curaduría cuarta de Medellín y no disponer de escombros y material de excavación en botadero oficial en algunas viviendas intervenidas. El daño cuantificado por la interventoría es de $28.656.646, más la indexación que deberá realizarse sobre esa cifra desde la fecha en la cual se debió acreditar la terminación de los mejoramientos hasta la fecha de devolución al ISVIMED.
La resolución 624 contemplaba la ejecución de 44 mejoramientos de vivienda por valor de $332.291.405 en un plazo de 2 meses, que venció el 13 de octubre de 2013. Los correspondientes amparos de pago anticipado y cumplimiento contemplados en la póliza 42-44-101061546 de Seguros del Estado vencieron el 12 de febrero de 2014 y su cuantía es por $166.145.702 y $33.229.149,5 respectivamente. No se constituyó garantía de calidad y estabilidad. Para la resolución 702, la cuantificación del daño realizada por la interventoría en su informe de marzo 16 de 2015 es de $45.329.040, más la indexación que deberá realizarse sobre esa cifra desde el 3 de noviembre de 2013 fecha en la cual se debió acreditar la terminación de los mejoramientos hasta la fecha de devolución al ISVIMED.
La resolución 702 contemplaba la ejecución de 30 mejoramientos por valor de $225.990.524 en un plazo de 2 meses, que venció el 3 de noviembre de 2013. Los amparos de pago anticipado y cumplimiento ontemplados en la póliza 42-44- 101061994 de Seguros del Estado vencieron el 2 de marzo de 2014 y sus cuantías son por $112.995.262 y $22.599.052,4 respectivamente. No se constituyó garantía de calidad y estabilidad.
Para la resolución 1132, en la cual además de las causales generales anteriormente citadas, se menciona en el informe de interventoría de marzo 16 de 2015, no haber recibido en debida forma 11 de los 15 actos de licencia estructural expedidos por la curaduría cuarta de Medellín, la cuantificación del daño realizada por la interventoría es de $66.040.657, más la indexación que deberá realizarse sobre esa cifra desde la fecha en la cual se debió acreditar la terminación de los mejoramientos hasta la fecha de devolución al ISVIMED.
La resolución 1132 contemplaba la ejecución de 27 mejoramientos por valor de $210.227.286 en un plazo de dos meses, que venció el 7 de febrero de 2014. Los amparos de pago anticipado y cumplimiento contemplados en la póliza 42-44- 101064616 de Seguros del Estado vencieron el 6 de abril de 2014 y sus cuantías son por $ 105.113.643 y $21.022.728 respectivamente. En esta resolución se exige una vigencia igual a la duración del contrato para las garantías de cumplimiento y pago anticipado, sin embargo, se constituye por dos meses más.
En total el daño cuantificado por la interventoría para las resoluciones mediante las cuales se asignan los subsidios de mejoramiento de vivienda viabilizados en el convenio 188 de 2013, cuyo operador es la Asociación de Mujeres Cabeza de Familia Unidas de Medellín — AMUCAFAUM, asciende a $140.026.343.
Actualmente, se encuentran varios beneficiarios de los subsidios, perjudicados, por no tener su vivienda en condiciones adecuadas a causa de obras inconclusas, o con calidad deficiente, algunos que han asumido por cuenta propia las reparaciones de obras defectuosas y otros que están pagando arriendo por encontrarse sus viviendas en condiciones que no permiten su habitabilidad, especialmente aquellos a los cuales se les asignó subsidio de tipo estructural, que el operador inició sin la correspondiente licencia.
Aún es incierta la fecha de solución de estos problemas, ya que según lo expresado en respuesta a requerimiento de la Contraloría en este sentido, debe quedar en firme el acto administrativo que declare el siniestro o la ocurrencia del riesgo de cumplimiento, para proceder a la reasignación de los beneficiarios que no se les haya ejecutado o se les haya hecho parcialmente el mejoramiento.
Además de que los plazos establecidos en las tres resoluciones mediante las cuales se asignaron los subsidios de mejoramiento de vivienda que AMUCAFAUM debía ejecutar, vencieron desde el 13 de octubre de 2013, 3 de noviembre de 2013 y 7 de febrero de 2014, se observa en la documentación analizada, que en reunión de seguimiento, el 24 de febrero de 2014, la interventoría, "le recalca al operador la
pronta entrega de los mejoramientos y es un llamado al cumplimiento para no afectar pólizas".
Es decir, que desde esa fecha ya se había concluido sobre el incumplimiento del operador, no obstante en la documentación evaluada se observa que solo hasta el 16 de marzo de 2015, la interventoría presenta su informe, donde solicita la declaratoria de ocurrencia del siniestro .o riesgo de incumplimiento, lo que constituye el primer paso para aplicar cualquier mecanismo previsto para los casos de incumplimiento, de acuerdo a lo establecido en el numeral 11 del manual de contratación del ISVIMED adoptado mediante resolución 020 de febrero 16 de 2014.
De acuerdo con información suministrada por ISVIMED, a mayo 25 de 2015, estaban en estudio los informes de supervisión para citar al Asociado a descargos.
En estas condiciones, se concluye que el ISVIMED, no ha actuado con la debida celeridad y oportunidad para lograr la recuperación de estos recursos, configurándose una presunta vulneración al principio de la gestión fiscal de la eficiencia, cuantificada en $140.026.343. Esta situación constituye un hallazgo administrativo con presunta incidencia fiscal.</t>
  </si>
  <si>
    <t>Fiscal</t>
  </si>
  <si>
    <t>Adelantar el procesos sancionatorio establecido en la ley 1474 de 2011 art. 86, para establecer la responsabilidad del no cumplimiento del objeto del convenio dentro del plazo otorgado para ello, y recuperar los recursos público a que haya lugar.</t>
  </si>
  <si>
    <t>recuperar los recursos destinados para la ejecución del convenio y no ejecutados y sancionar al asociado incumplido, si hay lugar a ello.</t>
  </si>
  <si>
    <t>subdirección de apoyo jurídico</t>
  </si>
  <si>
    <t>Jaison alvarado</t>
  </si>
  <si>
    <t>Pese a los documentos aportados como evidencia, La CGM en Auditoría Regular Vigencia 2016, califico el cumplimiento en el 70% y la efectividad en 50%. No se cerró.
(Ver matriz de evaluación remitida en correo del 14 de noviembre de 2017).
Mediante las resoluciones 1390 y 1391 de agosto de 2017, se modificaron las resoluciones 1058 y 1822 de 2014, con las que se subsanaron 56 beneficiarios pendientes de ejecución de mejoramiento por el operador ASOCASA (quedan faltando 53 beneficiarios)
Sigue pendiente  27 beneficiarios que se deben subsanar del operador AMUCAFAUM (se proyectará la resolución para hacerlos en el 2018 en el programa de Cerrar la Brecha. 
Se mantiene la calificación dada por la contraloría hasta tanto se subsanen los beneficiarios que aún quedan pendientes.
Avance febrero 2018: Se culmino el procedimiento sancionatorio adelantado en contra de AMUCAFAUM, mediante la resolucion 1855 del 19 de diciembre de 2017 con radicado S1097. En ocasion de ejecución de las resoluciones 624, 702 y 1132 de 2013.
Se envia notificación electrónica a la aseguradora Seguros del Estado de la resolucion 1855 para lo efectos legales respectivos. (copia correo)
Avance mayo 2018: El 23 de febrero de 2018, SEGUROS DEL ESTADO S.A presentó solicitud de revocatoria directa en contra de la Resolución 1855 del 19 de diciembre de 2017.
El 20 de abril de 2018 se expidió la Resolución 403, por la cual se resolvió la solicitud de revocatoria directa en contra de la Resolución 1855 del 19 de diciembre de 2017.</t>
  </si>
  <si>
    <r>
      <t xml:space="preserve">Dotación
</t>
    </r>
    <r>
      <rPr>
        <sz val="11"/>
        <color rgb="FFFF0000"/>
        <rFont val="Calibri"/>
        <family val="2"/>
      </rPr>
      <t>Jurídica</t>
    </r>
  </si>
  <si>
    <t>Jurídica: El ISVIMED  inicio un procedimiento sancionatorio contra AMUCAFAUM el 08 de julio de 2015 para recuperar el recurso entregado y no ejecutado, no obstante,  en el transcurso del procedimiento sancionatario  aludido, AMUCAFAUM culminó la ejecución de los recursos entregados y no ejecutados.</t>
  </si>
  <si>
    <t>E19757 de 2018 (PAG 22)</t>
  </si>
  <si>
    <t>1. Resolucion 403 de 2018.       2. Resolución 1855 de 2017</t>
  </si>
  <si>
    <t>Seguimiento 04.01.2019: Este hallazgo continúa abierta de acuerdo al informe realizado por la Contraloría con radicado E15503 con fecha de 20.12.2018. Califican el cumplimiento de la acción y de la efectividad en 0%.</t>
  </si>
  <si>
    <t xml:space="preserve">Seguimiento 04.01.2019: Retomar el caso y realizar una trazabilidad del proyecto técnica, jurídica y financiera con cada uno de los soportes que validen el cierre de las acciones de manera efectiva.
Las acciones deben estar dirigidas a recuperar los recursos. </t>
  </si>
  <si>
    <t>EVALUACIÓN FISCAL Y FINANCIERA VIGENCIA 2015</t>
  </si>
  <si>
    <t>Abril de 2016</t>
  </si>
  <si>
    <r>
      <rPr>
        <b/>
        <sz val="9"/>
        <rFont val="Arial"/>
        <family val="2"/>
      </rPr>
      <t>Hallazgo Administrativo #1: Debilidades en el cumplimiento del Plan de Mejoramiento de la Auditoria Fiscal y Financiera</t>
    </r>
    <r>
      <rPr>
        <sz val="9"/>
        <rFont val="Arial"/>
        <family val="2"/>
      </rPr>
      <t>; Si bien se identificó por parte del equipo auditor durante la evaluación del Plan de Mejoramiento en desarrollo de la Auditoría Fiscal y Financiera Vigencia 2015, que la entidad ha emprendido acciones para superar las deficiencias relacionadas con la demora en la liquidación de los convenios interadministrativos suscritos con la Empresa de Desarrollo Urbano –</t>
    </r>
    <r>
      <rPr>
        <b/>
        <sz val="9"/>
        <rFont val="Arial"/>
        <family val="2"/>
      </rPr>
      <t>EDU</t>
    </r>
    <r>
      <rPr>
        <sz val="9"/>
        <rFont val="Arial"/>
        <family val="2"/>
      </rPr>
      <t xml:space="preserve"> y al proceso de nulidad y restablecimiento del derecho corresponde al pago de multas y sanciones a la DIAN, también es claro que la fecha establecida por la entidad fue el 31 de diciembre del 2014, y por desconocimiento no se solicitó a la Contraloría General de Medellín ampliación del plazo tal como lo establece la Resolución 149 de 2013.</t>
    </r>
  </si>
  <si>
    <t>Administrativa</t>
  </si>
  <si>
    <t xml:space="preserve">Aunar esfuerzos para lograr las acciones de mejoramiento implementadas para los hallazgos adminstrativos de la auditoria fiscal y finaciera vigencia 2014 y realizar seguimiento mensual </t>
  </si>
  <si>
    <t>Dar cumplimiento a las acciones de mejoramiento  implementadas en la auditoria de la vigencia 2014</t>
  </si>
  <si>
    <t>Subdireccion de dotación de vivienda y habitat.  Subdireccion Juridica, Subdireccion Administrativa y Finnaciera</t>
  </si>
  <si>
    <t>Claudia Patricia Cuartas Pescador. Isbel Cristina Aramburo Jaramillo, Francisco Javier Tabares Calderon</t>
  </si>
  <si>
    <t>LIQUIDACIÓN CONVENIOS EDU: Se aportó al equipo auditor la siguiente información:
En memorando 400-157 del 30 de junio de 2017 (Paginas 1 A 9 y anexos No.1 A No.9, la subdirectora de Dotación argumenta las acciones tomadas y aporta los siguientes documentos: 
Acta de compensación (Convenio 284 de 2003; 142-143 de 2006; 4800000579 de 2004 y 515 de 2007).
Acta de Compensación (Convenio Interadministrativo No.515 de 2007.
Acta proceso de Cierre ( Convenio 4800000579 de 2004)
Acta de ejecución (Convenio interadministrativo No.142-143 de 2006)
Acta de liquidación definitiva (contrato 213-2009).
Acta de liquidación Bilateral (Contrato 605-2008).
Acta de liquidación (contrato interadministrativo No.46000035085 de 2011- otrosi 4600038437 de 2012).
Comunicación remitida al Gerente de la EDU radicado S8069 del 16 de junio de 2017.
Acta de reunión del 16 de mayo de 2017. 
La información aportada fue validada contra la certificación expedida por el contador del Isvimed el 12 de julio de 2017, de lo cual se pudo establecer que:
A 31 de diciembre de 2012, los saldos  de los libros de contabilidad de los convenios asociados al Hallazgo de la contraloría identificados en la Auditoría Especial Evaluación Fiscal y Financiera, pendientes por liquidar a esa fecha, ascendía a $8,464,623,946, representados  en un total de 11 convenios. La situación a 30 de junio de 2017, muestra una disminución en el saldo de $-5,619,632,895, es decir, el -66,6%, quedando por liquidar un saldo de $2,844,991,051, saldo que está representado en 2 convenios: el 586 de 2004 (por $155,339,953); y el 002 del 2005 (por valor de $2,668,869,826). Se puede colegir un avance financiero de 66,6% y un avance en número de contratos liquidados del 81.8%, pues de los 11 convenios 9 registran en cero.  
Dado que esta acción no fue evaluada por la comisión de auditoría en la Auditoría Regular vigencia 2016 pero sí la retoma en Auditoria especial, no se califica, pues las evidencias se están aportando dentro de dicha auditoría</t>
  </si>
  <si>
    <t xml:space="preserve">Seguimiento febrero 2018: Acta de ejecución parcial del Convenio 586 de 2004 que se firmó el 14 de noviembre del año 2017;  este convenio no se puede liquidar completamente porque tiene recursos comprometidos con VIVA, sin embargo se realizó un cierre financiero para que los recursos no ejecutados fueran reintegrados al instituto por parte de la EDU lo cual efectivamente se realizó el 30 de noviembre de 2017.
Se ha comunicado con la EDU para finiquitar los cierres financieros de los convenios 587 de 2004, 017 de 2005 y 138 de 2006, correo que a la fecha no ha sido contestado por parte de ellos.
El convenio 002, esta en proceso de revisión para la liquidación, y se realizan cortes mensuales dentro de esta revisión, a la fecha se encuentra en un avance aproximado del 50%.
Seguimiento a Marzo 2018: Dotación memorando 400-107
Se recibió respuesta a correos electrónicos enviados por parte del instituto a la EDU, donde se solicita una reunión, por tanto se programó dicha reunión para el 22 de marzo de 2018 con el contador del Instituto, la abogada de liquidaciones, el técnico de la subdireccion de dotación y el personal de la EDU con el fin de retomar los cierres financieros de los convenios 587 de 2004, 017 de 2005, 138 de 2006 y 605 de 2008.
El convenio 002, esta en proceso de revisión para la liquidación, y se realizan cortes mensuales dentro de esta revisión, a la fecha se encuentra en un avance aproximado del 79,31%.
Se anexa informe detallado con el estado de los convenios a la fecha.  </t>
  </si>
  <si>
    <t xml:space="preserve">Avance a Mayo 2018:  El 9 de noviembre de 2017, se suscribió con la EDU acta de ejecución parcial del convenio 586 de 2014, mediante la cual se reintegraron $155.339.953.
Convenio 586 de 2004:  El acta de ejecución parcial se firmó en noviembre de  2017; la EDU se encuentra depurando los saldos pendientes que reposan en la cuenta bancaria con el fin  de finiquitar el cierre financiero. 
Convenio 138 de 2006:  Pendiente de que la EDU entregue el soporte de los reintegros realizados en su momento de los recursos no ejecutados pertenecientes a este convenio;  a la fecha esta información no ha sido suministrada y es indispensable para proceder con el cierre financiero.  
Convenio 587 de 2004:  El acta de ejecución parcial donde se plantea el cierre financiero del proyecto se encuentra en revisión por parte del Contador del Isvimed.  
Convenio 017 de 2005:  Se está a la espera de la revisión del acta de ejecución parcial (cierre financiero) del convenio por parte de la EDU.  
Convenio 605 de 2008:  Se elaboró una aclaración al Acta de liquidación bilateral, con el fin de proceder con el reintegro de unos saldos pendientes al ISVIMED.  Dicha aclaración se encuentra en proceso de firmas por ambas entidades y una vez esté firmada se procederá con el reintegro de los recursos por parte de la EDU.
El convenio 002, esta en proceso de revisión para la liquidación, y se realizan cortes mensuales dentro de esta revisión, a la fecha se encuentra en un avance aproximado del 84%.  Se conforma por parte de la EDU el personal encargado de la liquidación del convenio conformado por una abogada y un profesional administrativo, con el cual se intercambia información respecto al avance de la revisión financiera por parte del instituto.
Se anexa informe detallado con el estado de los convenios a la fecha. 
Avance junio 2018: Admon y financiero: Avance según certificado del contador del 68.47%, pendiente por liquidar convenio 002 de 2005 por valor de $2.668.869.826. proceso que esta a cargo de la subdireccion de dotacion (anexo certificado contador).
Se anexa informe detallado con el estado de los convenios a la fecha. </t>
  </si>
  <si>
    <t>EVALUACION FISCAL Y FINANCIERA VIGENCIA 2015</t>
  </si>
  <si>
    <r>
      <rPr>
        <sz val="11"/>
        <color rgb="FFFF0000"/>
        <rFont val="Calibri"/>
        <family val="2"/>
      </rPr>
      <t>Dotación</t>
    </r>
    <r>
      <rPr>
        <sz val="11"/>
        <color rgb="FF000000"/>
        <rFont val="Calibri"/>
        <family val="2"/>
      </rPr>
      <t xml:space="preserve">
Administrativo y Financiero</t>
    </r>
  </si>
  <si>
    <t xml:space="preserve">Seguimiento Diciembre de 2018:
Se han realizado reuniones entre personal del ISVIMED y personal de la EDU y reuniones internas entre personal de la EDU, en las cuales se ha avanzado en la depuración de los saldos pendientes de los convenios por liquidar para proceder con el cierre financiero parcial.  A la fecha los avances son los siguientes:
Convenio 586 de 2004:  El acta de ejecución parcial se firmó en noviembre de 2017;  la EDU se encuentra depurando los saldos pendientes que reposan en la cuenta bancaria y en la ficha financiera;  existe un saldo de un recurso pendiente por liberar, sin embargo se debe liquidar el contrato asociado a este recurso para proceder con su liberación y reintegrarlo al instituto; El 22 de noviembre se realizó una reunión entre personal técnico, jurídico y financiero del Isvimed y personal técnico, jurídico y financiero de la EDU y respecto a este convenio aún se continua a la espera que el contratista pendiente firme el acta de liquidación para proceder a liberar los recursos; una vez la EDU liquide los contratos que tiene pendientes, se procederá con la elaboración del acta de ejecución parcial para realizar el cierre financiero del convenio.
Convenio 138 de 2006:  El 22 de noviembre se realizó una reunión entre personal técnico, jurídico y financiero del Isvimed y personal técnico, jurídico y financiero de la EDU; la EDU entrega soportes que explican el reintegro de los recursos faltantes relacionados con el convenio del asunto; dicha información fue revisada por el Contador del Instituto, para proceder con la proyección del acta de ejecución parcial con el cierre financiero del proyecto;  a la fecha estamos a la espera del borrador del acta por parte de la EDU para proceder con la revisión por ambas partes, firmas y facturación de los recursos pendientes por reintegrar.
Convenio 587 de 2004:  El acta de ejecución parcial donde se plantea el cierre financiero del proyecto fue revisada por el Isvimed y fue enviada para firmas de la EDU el 13 de noviembre de 2018; Sin embargo, en reunión sostenida el 14 de diciembre de 2018, la EDU hace devolución del acta de ejecución parcial para actualizar los cargos de los profesionales encargados de la revisión por parte de la EDU;  se actualiza el acta, se firma y se envía a la EDU para firmas;  pendiente de la devolución firmada para cerrar financieramente el proyecto ya que no hay recursos por reintegrar.
Convenio 017 de 2005:  El acta de ejecución parcial donde se plantea el cierre financiero del proyecto fue revisada por el Isvimed y fue enviada para firmas de la EDU el 21 de noviembre de 2018; Sin embargo, en reunión sostenida el 14 de diciembre de 2018, la EDU hace devolución del acta de ejecución parcial para actualizar los cargos de los profesionales encargados de la revisión por parte de la EDU;  se actualiza el acta, se firma y se envía a la EDU para firmas;  pendiente de la devolución firmada para cerrar financieramente el proyecto y y facturación de los recursos pendientes por reintegrar.
Convenio 605 de 2008:  Se elaboró una aclaración al Acta de liquidación bilateral elaborada en diciembre de 2015, con el fin de definir el balance financiero para subsanar unos saldos pendientes que se tienen en la cuenta bancaria procedentes de unos contratistas que no han sido liquidados por la EDU;  El 25 de octubre de 2018 la EDU envía para revisión del Isvimed la aclaración del acta de liquidación; la misma fue revisada y firmada por el personal del Isvimed y se envía a la EDU para firmas; Sin embargo en reunión sostenida el 14 de diciembre de 2018, la EDU presenta observaciones a la aclaración, las cuales se atienden y se envía nuevamente para firmas;  pendiente de la devolución firmada para cerrar financieramente el proyecto y y facturación de los recursos pendientes por reintegrar.
Convenio 002 de 2005:  Según mesa de trabajo realizada el pasado 22 de noviembre entre el equipo del Isvimed y el equipo de la EDU que se encuentra a cargo de la liquidación de este convenio, se acordó revisar con base en el valor real ejecutado avalado hasta el momento por parte del Isvimed, la posible liquidación de honorarios que se tienen pendientes por cobrar por parte de la EDU; se envió oficio con el consolidado de la revisión financiera realizada en el instituto, de tal manera que la EDU con base en este consolidado aprobado envíe informe con la liquidación de los honorarios a cobrar para proceder con la revisión y aprobación de los mismos.
En la próxima mesa de trabajo se debe resolver el tema del reinicio del contrato, una vez reiniciado el mismo cuenta con 2 días para su vencimiento; Una vez vencido, se procederá con el proceso de liquidación técnica, administrativa y financiera y se cuenta con 6 meses para la liquidación bilateral.
Se anexa informe detallado con el estado de los convenios a la fecha. </t>
  </si>
  <si>
    <t>Correo 27/12/2018, Asunto: Avances a Diciembre Plan de Mejoramiento CGM</t>
  </si>
  <si>
    <t>1. INFORME CONVENIOS EDU AL 28 DE DICIEMBRE DE 2018 PARA SEGUIMIENTO CONTRALORIA
2. Acta de Reunion Isvimed_EDU 01 octubre_2018
3. Acta de Reunion Isvimed_EDU_14 diciembre_2018
4. Acta de reunión Isvimed_EDU_22 noviembre_2018
5. Actas Reunión Isvimed_EDU_25 octubre_2018
6. Certificado de saldos contables de convenios.</t>
  </si>
  <si>
    <t>Seguimiento 04.01.2019: Este hallazgo continúa abierta de acuerdo al informe realizado por la Contraloría con radicado E15503 con fecha de 20.12.2018. Califican el cumplimiento de la acción y de la efectividad en 68%, el decir, un cumplimiento parcial.</t>
  </si>
  <si>
    <t>Seguimiento 04.01.2019: Continuar realizando las gestiones de conciliación técnicas, jurídicas y financieras.
La acción debe estar direccionada en liquidar todos los convenios celebrados con la EDU que se encuentran en etapa de cierre.</t>
  </si>
  <si>
    <r>
      <t xml:space="preserve">Con relación a la DIAN: 
Según recibo de caja No.7201 del 29 de noviembre de 2016, se recuperaron $6,493,010 por concepto de reintegro parcial de sancion interpuesta por la DIAN que inicialmente se había fijado en $29,580,000.
Mediante radicado S14981 del 10 de octubre de 2017, la Subdirectora Jurídica remitió toda la documentacion actuada en torno a la situacion fáctica analizada con relacion al pago de $29,580,000 que realizó la entidad, para conocimiento y fines pertinentes. Dado que esta acción no fue evaluada por la comisión de auditoría en la Auditoría Regular vigencia 2016, no se califica y quedará pendiente del cierra conjunto con el organismo de control.
</t>
    </r>
    <r>
      <rPr>
        <sz val="9"/>
        <color rgb="FFFF0000"/>
        <rFont val="Arial"/>
        <family val="2"/>
      </rPr>
      <t xml:space="preserve">
</t>
    </r>
    <r>
      <rPr>
        <sz val="9"/>
        <rFont val="Arial"/>
        <family val="2"/>
      </rPr>
      <t>Avance mayo 2018: Dado que la información ya fue remitida a las respectivas autoridades competentes, ya no quedan mas acciones a llevar a cabo por parte del Instituto.</t>
    </r>
  </si>
  <si>
    <t>Administrativo y Financiero</t>
  </si>
  <si>
    <t>Seguimiento 04.01.2019: Este hallazgo fue cerrada de acuerdo al informe realizado por la Contraloría con radicado E15503 con fecha de 20.12.2018. Califican el cumplimiento de la acción y de la efectividad en 100%.</t>
  </si>
  <si>
    <t>No aplica.</t>
  </si>
  <si>
    <t>Auditoría Regular Vigencia 2015</t>
  </si>
  <si>
    <r>
      <rPr>
        <b/>
        <sz val="9"/>
        <rFont val="Arial"/>
        <family val="2"/>
      </rPr>
      <t>Hallazgo administrativo 5 con presunta incidencia disciplinaria. Incumplimiento del Objeto Contractual.</t>
    </r>
    <r>
      <rPr>
        <sz val="9"/>
        <rFont val="Arial"/>
        <family val="2"/>
      </rPr>
      <t xml:space="preserve"> En la ejecución del convenio 339 de 2014 celebrado entre Isvimed y Asomedellín, se presentó una baja ejecución en la realización de hasta 300 diagnósticos y ejecuciones de subsidios de mejoramiento a viviendas ubicadas en diferentes comunas de la ciudad de Medellín. 
A 30 de junio de 2016 se han entregado un total de ochenta y cinco (85) mejoramientos, en un tiempo de ejecución inicial de cinco (5) meses y tres ampliaciones para un total de 21 meses y 26 días. Finalizado el plazo inicial y sus respectivas adiciones, se evidencia que sólo se ha recibido a satisfacción un 29% de los mejoramientos pactados.
Así mismo, con fecha de corte al 30 de junio de 2016, la asociación sin ánimo de lucro Asomedellín, ha recibido de la administración recursos por valor de $2.172.940.000 correspondiente al 69% del valor de los mejoramientos pactados en el convenio y los mejoramientos efectivamente realizados ascienden solamente a un valor de $1.133.372.685, es decir una diferencia de $1.039.567.315. Estas condiciones de pago pactadas en el convenio, ponen en riesgo los recursos públicos al entregar al contratista más del 65% del valor total pactado, cuando apenas iniciaba la ejecución de los mejoramientos diagnosticados.
La condición en comento, da surgimiento a un Hallazgo administrativo con presunta incidencia disciplinaria, la cual deriva de una deficiencia en los controles establecidos por parte de la supervisión asignada por la administración, ya que el operador actualmente dispone de estos recursos y no se está prestando la ayuda social a las familias beneficiarias; recursos éstos, que de no ser devueltos unilateral y voluntariamente por parte del contratista o subsidiariamente recuperados a través del trámite de cobertura de riesgos de las Garantías exigidas por parte del Isvimed, podría abrirse paso a un detrimento patrimonial desencadenante de un </t>
    </r>
    <r>
      <rPr>
        <b/>
        <sz val="9"/>
        <rFont val="Arial"/>
        <family val="2"/>
      </rPr>
      <t>hallazgo con incidencia fiscal</t>
    </r>
    <r>
      <rPr>
        <sz val="9"/>
        <rFont val="Arial"/>
        <family val="2"/>
      </rPr>
      <t xml:space="preserve">. Dicha situación causó afectaciones a los beneficiarios que no lograron mejorar sus viviendas debido al incumplimiento por parte del operador, y refleja graves falencias en el control y la supervisión por parte del Isvimed.
Las posibles causas que determinan la condición encontrada se reflejan en: debilidades en la planeación contractual, el incumplimiento por parte del contratista Asomedellín en la entrega de los mejoramientos e incumplimiento de lo establecido en la cláusula Octava del convenio “Compromisos del asociado”.
</t>
    </r>
  </si>
  <si>
    <t>Administrativo con presunta incidencia disciplinaria.</t>
  </si>
  <si>
    <t xml:space="preserve">En la etapa precontractual, es decir durante los estudios que realizamos, se modificó la forma de pago en los convenios, es decir que el supervisor pague de acuerdo a un avance significativo tanto en los diagnósticos como en la ejecución de acuerdo a lo pactado y asi garantizar que se entregan solo los  recursos al operador de acuerdo con la ejecución.
Se modificó en los estudios  la forma de pago de la siguiente manera:
En la etapa de diagnóstico:
 * Desembolso N° 1: Cuarenta por ciento (40%) del valor total de los diagnósticos a realizar, a título de anticipo. Previo cumplimiento de los requisitos en el convenio.
* Desembolso N° 2: Valor total del diagnóstico, contra ejecución del ciento por ciento (100%) del mismo, recibido a entera satisfacción por parte del Supervisor del Convenio. Se cancela con la respectiva amortización del anticipo.  
En la etapa de Ejecucion:
* Desembolso N° 3: Cuarenta por ciento (40%) del valor total de la resolución que asigna el subsidio, a título de anticipo. 
* Desembolso N° 4: Valor total del subsidio de mejoramiento, contra ejecución del ciento por ciento (100%) del mismo, recibido a entera satisfacción por parte del Supervisor del Convenio.  Se cancela con la respectiva amortización del anticipo.  
Mantener en el plan de capacitación del instituto para el tema de Manual de Supervisión e interventoría del  ISVIMED y realizar una nueva capacitación frente al tema para reforzarlo.
Para los contratos que se suscriban a partir del año 2017, se contratarán las correspondientes interventorías externas. 
Liquidar el convenio 339 de 2013, celebrado con el operador ASOMEDELLIN  y recuperar los recursos entregados y no ejecutados, mediante varios mecanismos como la liquidación bilateral, unilateral o acciones legales según el marco de ley.
Reasignar las supervisiones que actualmente se asignaron, de manera proporcional a la carga laboral del funcionario encargado. </t>
  </si>
  <si>
    <t xml:space="preserve">* Ejercer una efectiva supervisión y garantizar que los desembolsos correspondan a la real ejecución de los contratos y/o convenios.
*Entregar recursos al operador de una forma adecuada y con los respectivos recibos por parte de la supervision.
*Garantizar una adecuada designación de los supervisores para los contratos o convenios.
</t>
  </si>
  <si>
    <t>Dirección Generales, Subdireccion de Apoyo Juridico y Subdireccion de   Dotación de vivienda y Habitat</t>
  </si>
  <si>
    <t>Humberto Iglesias, Isabel Aramburo y Bibiana Castaño.</t>
  </si>
  <si>
    <t xml:space="preserve">Se aportaron las evidencias al equipo auditor, quienes la calificaron con cumplimiento parcial y la dejaron vigente en el informe definitivo de auditoría regular vigencia 2016, con la siguiente anotación: 
"En cuanto al Convenio suscrito con ASOMEDELLÍN, si bien el Instituto ha emprendido acciones tendientes a lograr el objetivo de recuperar los recursos entregados y no ejecutados por el operador por valor de $957.517.749 (datos y valores actualizados según informe final de supervisión del 30 de mayo de 2017), a la fecha no se ha logrado la efectiva recuperación de estos recursos, por lo tanto una vez se remita el informe definitivo se procederá a dar traslado a la Contraloría Auxiliar de Responsabilidad Fiscal para lo de su competencia".
No obstante, El ISVIMED mediante Resolución 1365 de 2017 recuperó $318´360.000, como resultado de gestion de cobro de la póliza de cumplimiento ante SURAMERICANA, los cuales fueron ingresados a la caja del Isvimed el 23 de octubre de 2017. La administración pretende recuperar los otros recursos mediante el  proceso Jurídico de cobro coactivo. Mientras esto sucede, se mantiene la calificación dada por la Contraloría del 50%.
Avance febrero 2018: Se envia comunicado a ASOMEDELLIN con asunto citación para notificación personal del mandamiento de pago N° 1 del 15/12/2017, con radicado S21487. Soporte: Auto N°1 Por le cual se libra mandamiento de pago en contra de ASOMEDELLIN con ocasion del convenio 339  de 2014. Referencia de cobro coactivo. 
En el programa cierre de brechas con vigencia 2018, se le dará solución a las familias liderado desde la subdirección de dotación. (Presentación informe de la subdirección)
Avance mayo 2018: A la fecha se encuentran embargados 4 inmuebles de propiedad del representante legal y mediante auto N° 3 se ordenó seguir adelante con la ejecución. 
Avance a junio: Informe de cierre de brechas. </t>
  </si>
  <si>
    <t>Jurídica</t>
  </si>
  <si>
    <t>Mediante contrato N° 657 de 2018, se realizaron los avaluos comerciales de los inmuebles embargados. Se pasara traslados de los avalúos al ejecutado y posteriormente se procederá con el secuestro.</t>
  </si>
  <si>
    <t>Cuatro avaluos Comerciales.</t>
  </si>
  <si>
    <t>Seguimiento 04.01.2019: Este hallazgo continúa abierta de acuerdo al informe realizado por la Contraloría con radicado E15503 con fecha de 20.12.2018. Califican el cumplimiento de la acción y de la efectividad en 50%, el decir, un cumplimiento parcial.</t>
  </si>
  <si>
    <t>Seguimiento 04.01.2019: Continuar con el proceso jurídico de tal manera que se haga efectivo los embargos y se recupere el recurso.</t>
  </si>
  <si>
    <r>
      <rPr>
        <b/>
        <sz val="9"/>
        <rFont val="Arial"/>
        <family val="2"/>
      </rPr>
      <t>Hallazgo administrativo 6 con presunta incidencia disciplinaria. Falencias en la Supervisión del Convenio 339 de 2014</t>
    </r>
    <r>
      <rPr>
        <sz val="9"/>
        <rFont val="Arial"/>
        <family val="2"/>
      </rPr>
      <t xml:space="preserve">. Al verificar el cumplimiento de las labores de supervisión respecto al convenio 339 de 2014, el cual tiene por objeto “Aunar esfuerzos sociales, jurídicos, administrativos y financieros para realizar diagnósticos y ejecuciones de subsidio municipal para mejoramiento de viviendas ubicadas en el municipio de Medellín”, se encontraron debilidades en dicha labor, tales como: justificación para el otorgamiento de ampliaciones del plazo con poco avance de las obras, desembolso de recursos en una mayor proporción a lo efectivamente ejecutado y omisión de la obligación de poner en conocimiento tanto de la aseguradora como del gestor contractual el alto riesgo de incumplimiento del objeto contractual, con el fin de solicitar la declaratoria de la caducidad del convenio ya que se hacía evidente el bajo avance físico de las obras.
La condición anotada contraria lo estipulado en la  Ley 1474 de 2011, Artículo 83, que reza: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Y, por su parte el artículo 85 de esta misma codificación, señala: “Facultades y deberes de los supervisores y los interventores. La supervisión e interventoría contractual implica el seguimiento al ejercicio del cumplimiento obligacional por la entidad contratante sobre las obligaciones a cargo del contratista. Los interventores y supervisores están facultados para solicitar informes, aclaraciones y explicaciones sobre el desarrollo de la ejecución contractual, y serán responsables por mantener informada a la entidad contratante de los hechos o circunstancias que puedan constituir actos de corrupción tipificados como conductas punibles, o que puedan poner o pongan en riesgo el cumplimiento del contrato, o cuando tal incumplimiento se presente”.
Por todo lo anterior, se genera un hallazgo administrativo con presunta incidencia disciplinaria, como quiera que el hecho evidencia graves fallas en el control y en la supervisión ejercida por el Instituto, respecto al cumplimiento del objeto contractual por parte del operador, el cual a 30 de junio de 2016, fecha de terminación del contrato, no logró ejecutar los 291 mejoramientos diagnosticados y aprobados por el Isvimed, afectando los beneficiaros de dicho subsidio, quienes a la fecha no gozan de dicho beneficio por parte del Municipio de Medellín.
Dentro de las posibles causas que determinan la condición encontrada se pueden citar: la falta de conocimiento sobre las funciones, responsabilidades y deberes de la supervisión: la existencia de procedimientos o normas inadecuadas, obsoletas o poco prácticas para el ejercicio de la labor y la sobrecarga de trabajo y responsabilidades de supervisión.
</t>
    </r>
  </si>
  <si>
    <t xml:space="preserve">Mantener en el plan de capacitación del instituto para el tema de Manual de Supervisión e interventoría del  ISVIMED y realizar una nueva capacitación frente al tema para reforzarlo.
 Para los contratos que se suscriban a partir del año 2017, se contratarán las correspondientes interventorías externas. 
Liquidar el convenio 339 de 2013, celebrado con el operador ASOMEDELLIN  y recuperar los recursos entregados y no ejecutados, mediante varios mecanismos como la liquidación bilateral, unilateral o acciones legales según el marco de ley.
Reasignar las supervisiones que actualmente se asignaron, de manera proporcional a la carga laboral del funcionario encargado. </t>
  </si>
  <si>
    <t>Direccion General,   Subdireccion de Apoyo Juridico y Subdireccion de   Dotación de vivienda y Habitat</t>
  </si>
  <si>
    <t>Humberto Iglesias;  Isabel Aramburo y Bibiana Castaño.</t>
  </si>
  <si>
    <r>
      <t xml:space="preserve">Se aportaron las evidencias al equipo auditor, quienes la calificaron con cumplimiento parcial y la dejaron vigente en el informe definitivo de auditoría regular vigencia 2016, con la siguiente anotación: 
"En cuanto al Convenio suscrito con ASOMEDELLÍN, si bien el Instituto ha emprendido acciones tendientes a lograr el objetivo de recuperar los recursos entregados y no ejecutados por el operador por valor de $957.517.749 (datos y valores actualizados según informe final de supervisión del 30 de mayo de 2017), a la fecha no se ha logrado la efectiva recuperación de estos recursos, por lo tanto una vez se remita el informe definitivo se procederá a dar traslado a la Contraloría Auxiliar de Responsabilidad Fiscal para lo de su competencia".
No obstante, El ISVIMED mediante Resolución 1365 de 2017 recuperó $318´360.000, como resultado de gestion de cobro de la póliza de cumplimiento ante SURAMERICANA, los cuales fueron ingresados a la caja del Isvimed el 23 de octubre de 2017. La adminsitración pretende recuperar los otros recursos mediante el  proceso Jurídico de cobro coactivo. Mientras esto sucede, se mantiene la calificación dada por la Contraloría del 50%.
Seguimiento febrero 2018: Se envia comunicado a ASOMEDELLIN con asunto citación para notificaión personal del mandamiento de pago N° 1 del 15/12/2017, con radicado S21487. Soporte: Auto N°1 Por le cual se libra mandamiento de pago en contra de ASOMEDELLIN con ocasion del convenio 339  de 2014. Referencia de cobro coactivo. 
En el programa cierre de brechas con vigencia 2018, se le dará solucion a las familias. 
</t>
    </r>
    <r>
      <rPr>
        <sz val="9"/>
        <color rgb="FFFF0000"/>
        <rFont val="Arial"/>
        <family val="2"/>
      </rPr>
      <t xml:space="preserve">
</t>
    </r>
    <r>
      <rPr>
        <sz val="9"/>
        <rFont val="Arial"/>
        <family val="2"/>
      </rPr>
      <t xml:space="preserve">Avance mayo 2018: A la fecha se encuentran embargados 4 inmuebles de propiedad del representante legal y mediante auto N° 3 se ordenó seguir adelante con la ejecución. </t>
    </r>
  </si>
  <si>
    <r>
      <rPr>
        <b/>
        <sz val="9"/>
        <rFont val="Arial"/>
        <family val="2"/>
      </rPr>
      <t xml:space="preserve">Hallazgo administrativo 10 con presunta incidencia disciplinaria. Incumplimiento de las obligaciones contractuales. </t>
    </r>
    <r>
      <rPr>
        <sz val="9"/>
        <rFont val="Arial"/>
        <family val="2"/>
      </rPr>
      <t xml:space="preserve">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30 de agosto de 2013, Isvimed aprobó y autorizó a través de la Fiduciaria, Alianza Fiduciaria S.A., garante de estos recursos, el pago del primer desembolso por valor de $391.192.200 a la OPV Funcodent sin haberse constituido para la fecha las pólizas que ampararan estos recursos.
Esta situación constituye una presunta vulneración a los principios de Responsabilidad contenido en el artículo 26º de la Ley 80 de 1993, y el principio de eficacia de que trata el artículo 8º de la ley 42 de 1993, sin perjuicio del incumplimiento respecto a la finalidad del procedimiento establecido en la Resolución Interna No. 271 de 2013 artículo tercero donde establece que: “Esta entidad autorizará el pago de los subsidios asignados, en proporción al desarrollo del proyecto y con la presentación de las pólizas de garantía, constituidas por parte del Constructor en favor de la Organización Popular de Vivienda Funcodent y del Isvimed, así como contra entrega del informe de avance de obra certificado por la interventoría y la Subdirección Técnica del Instituto”. La falta de controles en los procesos de contratación puede generar riesgos en los recursos entregados. Lo anterior, configura un hallazgo administrativo con posible incidencia disciplinaria.
</t>
    </r>
  </si>
  <si>
    <t>Administrativo con presunta incidencia Disciplinaria</t>
  </si>
  <si>
    <t xml:space="preserve">En vista de la situación encontrada, desde noviembre de 2014 se suspendieron los desembolsos y por ahora se mantendrá esa postura, hasta tanto no se dé cumplimiento al requisito de las pólizas y/o garantías y a los demás que complementan los procedimientos y normas vigentes.
Se implementará y aplicará en lo sucesivo para la autorización de los desembolsos a las OPV, un instructivo para pagos, el cual contendrá todos los requisitos necesarios, incluyendo las pólizas y/o garantías a que hubiere lugar, para autorizar el desembolso inicial, los desembolsos parciales y el pago final. </t>
  </si>
  <si>
    <t xml:space="preserve">Establecer las medidas necesarias para la protección efectiva delos recursos públicos.
</t>
  </si>
  <si>
    <t>Subdireccion de Dotación de vivienda y Habitat</t>
  </si>
  <si>
    <t>Bibiana Castaño y Guiller Alvarez</t>
  </si>
  <si>
    <t>Las evidencias aportadas sobre el cumplimiento de esta acción, fueron calificadas por la CGM, con una eficacia parcial de 50%, en el Informe Definitivo de Auditoría Regular vigencia 2016, de noviembre 9 de 2017, consignó lo siguiente: 
"Teniendo en cuenta que el plazo de realización de la acción de mejora está establecido hasta el 30 de junio de 2018, y al compromiso que adquiere el Instituto Social de Vivienda y Hábitat de Medellín ISVIMED de recuperar dicho proyecto, se mantiene el hallazgo administrativo; pero que de no ser recuperado, acarreará el traslado del presunto hallazgo fiscal a la dependencia respectiva, en los términos definidos en el artículo 8 de la Ley 42 de 1993, tasado en $3.529.729.800."
Por tanto, esta acción tampoco se califica en este informe.
Avance febrero 2018: Actas de reunión de informe de Torres del Este. de fecha de octubre y noviembre 2017. (Memorando 600-057)
Se cuenta con INSTRUCTIVO PARA REALIZAR DESEMBOLSOS A LAS OPV montado en la plataforma SIFI con código : I-GAF-11 y vigencia  08/03/2017, el cual es aplicado por el área responsable. 
Avance mayo 2018, dotación: Equipo técnico - social realiza seguimiento del proyecto torres del Este y FUNCODENT. Los desembolsos estan suspendidos desde diciembre de 2014. Se anexa copia: Informe técnico Torres del Este I y II.  Acta de la Mesa Interinstitucional OPV, Ruta de trabajo Torres del Este y comunicado al Ministerio de Vivienda ruta de Torres del Este.   Copia de la Porroga de Licencia de Construcción C2- 0039 del 17/02/2018 con vigencia hasta el 05/02/2019, ademas de 2 capacitaciones Propiedad Horizontal de Torres del Este. mesa interinstitucional de OPV. 
Avance junio: informe técnico de Torres del Este a la fecha.</t>
  </si>
  <si>
    <t>Dotación</t>
  </si>
  <si>
    <r>
      <rPr>
        <b/>
        <sz val="9"/>
        <rFont val="Arial"/>
        <family val="2"/>
      </rPr>
      <t>Hallazgo administrativo 11. Incumplimiento de las obligaciones contractuales</t>
    </r>
    <r>
      <rPr>
        <sz val="9"/>
        <rFont val="Arial"/>
        <family val="2"/>
      </rPr>
      <t xml:space="preserve">. 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-Isvimed aprobó y autorizó a través de la Fiduciaria, Alianza Fiduciaria S.A., garante de estos recursos, el pago de $2.086.358.400 a la OPV Funcodent, valor equivalente al 64% de los recursos con un avance físico real de obra que se encontraba solo en un 18,8%, situación que no cumple con lo establecido en el artículo tercero de la Resolución interna No. 271 de 2013 que establece: “Esta entidad autorizará el pago de los subsidios asignados, en proporción al desarrollo del proyecto…. así como contra entrega del informe de avance de obra certificado por la interventoría y la Subdirección Técnica del Instituto”. La falta de controles en los procesos de contratación puede generar riesgos en los recursos entregados a terceros, situación que de no corregirse se podría configurar en un hallazgo con presunta incidencia fiscal. 
</t>
    </r>
  </si>
  <si>
    <t>Administrativo con presunta incidencia Fiscal.</t>
  </si>
  <si>
    <t>Para subsanar el riesgo de pagar sin el avance real de las obras, se mantendrán suspendidos los desembolsos a la OPV FUNCODENT, hasta tanto no se evidencie el equilibrio entre el avance físico y el financiero.</t>
  </si>
  <si>
    <r>
      <t xml:space="preserve">Las evidencias aportadas sobre el cumplimiento de esta acción, fueron calificadas por la CGM, con una eficacia parcial de 50%, en el Informe Definitivo de Auditoría Regular vigencia 2016, de noviembre 9 de 2017, consignó lo siguiente: 
"Teniendo en cuenta que el plazo de realización de la acción de mejora está establecido hasta el 30 de junio de 2018, y al compromiso que adquiere el Instituto Social de Vivienda y Hábitat de Medellín ISVIMED de recuperar dicho proyecto, se mantiene el hallazgo administrativo; pero que de no ser recuperado, acarreará el traslado del presunto hallazgo fiscal a la dependencia respectiva, en los términos definidos en el artículo 8 de la Ley 42 de 1993, tasado en $3.529.729.800."
Por tanto, esta acción tampoco se califica en este informe.
Avance febrero 2018: Se evidencia memorando 500-289 de fecha de nov 20 de 2017, donde certifican no desembolsos. 
</t>
    </r>
    <r>
      <rPr>
        <sz val="9"/>
        <color rgb="FF008000"/>
        <rFont val="Arial"/>
        <family val="2"/>
      </rPr>
      <t xml:space="preserve">
</t>
    </r>
    <r>
      <rPr>
        <sz val="9"/>
        <rFont val="Arial"/>
        <family val="2"/>
      </rPr>
      <t xml:space="preserve">Avance mayo 2018, dotación:  El ISVIMED, no ha realizado desembolsos de subsidios en dinero desde diciembre de 2014.                                                                                                                       El equipo de profesionales técnico - social  vienen realizando visitas de seguimiento,  También se realiza la Mesa de OPV - Torres del Este, donde se contextualiza la situación del proyecto y FUNCODENT, además se esta construyendo una Ruta de Trabajo para buscar alternativas de solución al proyecto. </t>
    </r>
  </si>
  <si>
    <t>Auditoria Regular- Evaluacion Componente Control Finaciero 2016-</t>
  </si>
  <si>
    <t>Mayo de 2017</t>
  </si>
  <si>
    <r>
      <rPr>
        <b/>
        <sz val="8"/>
        <rFont val="Arial"/>
        <family val="2"/>
      </rPr>
      <t>Saldos pendientes en la cuenta 151003 INVENTARIO DE MERCANCÍAS, correspondientes a proyectos habitacionales terminados, liquidados y totalmente adjudicados</t>
    </r>
    <r>
      <rPr>
        <sz val="8"/>
        <rFont val="Arial"/>
        <family val="2"/>
      </rPr>
      <t xml:space="preserve">. El Instituto Social de Vivienda y Hábitat de Medellín – ISVIMED presenta en sus estados financieros a diciembre 31 de 2016, en la cuenta 1510 inventarios de mercancía en existencia, saldos pendientes de legalizar por valor de $7.405.844.419 tal circunstancia se evidenció en las pruebas de auditoría realizadas a la cuenta de inventarios, específicamente en los proyectos habitacionales Renaceres, Cantares IV y Cantares V, donde se constató que estos proyectos se encuentran terminados, que han sido asignados todos los subsidios de vivienda y que el fideicomiso está liquidado, incumpliendo los procedimientos establecidos en la resolución No 354 de 2007 por la cual se adopta el régimen de contabilidad pública, en lo referente al reconocimiento de los hechos económicos y sociales, así como lo dispuesto en la resolución No. 357 del 23 de julio de 2008 emanada en la Contaduría General de la Nación, por la cual se adopta el procedimiento de control interno contable, la cual en su instructivo indica que las entidades públicas deben adelantar las gestiones administrativas para depurar las cifras y demás datos contenidos en los estados, informes y reportes contables, de tal forma que estos cumplan las características cualitativas de confiabilidad, relevancia y comprensibilidad de que trata el marco conceptual del Plan General de Contabilidad Pública.  </t>
    </r>
  </si>
  <si>
    <t>Actualizar mensualmente los saldos de la cuenta 151003 de acuerdo a las resoluciones  de asignación de subsidios y circularizar con las demas áreas que intervienen en el proceso de  fiducias  e interventoria de  proyectos constructivos ,sobre  los contratos  de fiducia y de construcción liquidados.</t>
  </si>
  <si>
    <t>Revelar en los estados contables , en la cuenta 151003-Construcciones- saldos actualizados,</t>
  </si>
  <si>
    <t>Subdireccion Administrativa y Financiera
Subdirección Jurídica, Subdireccion de Dotacion de vivienda y habitat</t>
  </si>
  <si>
    <t>Cesar augusto Castaño jaramillo (subdirector Administrativo y Financiero), Laura Mesa Jaramillo (Subdirectora Juridica), Luz Bibiana Castaño Jaramillo (subdirectora de dotacion de vivienda y habitat), Fabian Dario Arango Lopez (asesor)</t>
  </si>
  <si>
    <t>N/A</t>
  </si>
  <si>
    <r>
      <t xml:space="preserve">En cumplimiento de esta acción el Contador aporta las actas No. 27; 28; 29; 30; 31; 32 y 33 del comité de Sostenibilidad contable en el que se evidencian las actividades llevadas a cabo para depurar y sanear  la información contable. En el acta de reunión No.33 del 7 de diciembre de 2017, se observa que el porcentaje de avance del valor amortizado en la cuenta 151003, asciende al 51,85%, mientras que en el acta No.27 del 14 de julio de 2017 era de 25,23%, lo cual refleja un cumplimiento ´progresivo de la acción durante los meses de Junio a Noviembre de 2017; acciones que estan encaminadas a lograr una presentación del Balance General que refleja la realidad financiera del Instituto. Esta acción se califica con el porcentaje obtenido con corte al 30 de noviembre de 2017, sujeto a ajuste con el que se refleje con corte al 30 de diciembre de 2017,
Seguimiento febrero 2018: Durante la vigencia 2017 se realizo la depuracion y saneamiento contable de la cuenta 151003-construcciones, de los proyectos Renaceres, Cantares IV y V  que conformaban la cuantia de $7.405.844.419 , que sobrevaloraron los activos en la vigencia 2016 y se realizaron los respectivos registros contables (Anexo Ficha Tecnica # 13 de 2017, Aj # 8440-8568-8458 de 2017).
En la vigencia 2017 se actualizó la cuenta 151003-construcciones, atendiendo el procedimiento contable establecido y soportado en las resoluciones de asignacion de subsidios, esta actividad se puede evidenciar en el INFORME CUENTA INVENTARIOS (151003 construcciones) con corte al 31/12/2017 y en el INFORME DE AVANCE DEL PROCESO DE DEPURACION CONTABLE  con corte al 31/12/2017,  en el cual se puede evidenciar un saldo de los proyectos  de acuerdo al numero de unidades pendientes de asignacion de subsidios (anexo informes).
</t>
    </r>
    <r>
      <rPr>
        <sz val="9"/>
        <color rgb="FF0066CC"/>
        <rFont val="Arial"/>
        <family val="2"/>
      </rPr>
      <t xml:space="preserve">
</t>
    </r>
    <r>
      <rPr>
        <sz val="9"/>
        <rFont val="Arial"/>
        <family val="2"/>
      </rPr>
      <t>Avance junio 2018, admon y financiero: al 31/12/2017 se sanearon los cuatro proyectos que generaron la incidencia de tipo administrativo, información que se puede evidenciar plenamente en el acta # 34 del CTSC de fecha 28/12/2017, explicitamente en la fica técnica # 13-2017 (anexo acta # 34 CTSC, ficha tecnica # 13-2017)</t>
    </r>
  </si>
  <si>
    <r>
      <rPr>
        <b/>
        <sz val="8"/>
        <rFont val="Arial"/>
        <family val="2"/>
      </rPr>
      <t>Ausencia de control en cuentas de orden deudoras de control, de las viviendas con subsidios ya otorgados por resolución del ISVIMED pero no escrituradas</t>
    </r>
    <r>
      <rPr>
        <sz val="8"/>
        <rFont val="Arial"/>
        <family val="2"/>
      </rPr>
      <t>. En la cuenta contable 8390 “Otras Cuentas Deudoras de Control” se determinó que no se han contabilizado las unidades habitacionales que corresponden a subsidios otorgados por ISVIMED de los proyectos habitacionales: Renaceres, Cantares IV, Cantares V, tal como se detalla a continuación; saldos que a diciembre 31 de 2016 están pendientes por legalizar en la cuenta 151003 “Inventario de Mercancías Construcciones” y que correspondientes a proyectos habitacionales terminados con fideicomisos liquidados y que han sido entregados en su totalidad a los beneficiarios. En estas condiciones y consultada la cuenta contable 8390 “Otras Cuentas Deudoras de Control” se observó, que en la cuenta de orden citada no se incluyen las dos (2) unidades de vivienda del proyecto Renaceres, las tres (3) del proyecto Cantares IV a nombre de ISVIMED, que están incluidos en el saldo del proyecto y las tres (3) pendientes por entregar en este último proyecto debido a que los beneficiarios no cumplen requisitos y no quieren renunciar al subsidio otorgado; de manera extensiva, por los mismos motivos encontrados en Cantares IV, las cuatro (4) unidades de Cantares V a nombre de ISVIMED y que están incluidos en el saldo del proyecto, y las cuatro (4) pendientes por entregar en este último proyecto, pero incluida en el saldo final del proyecto; hechos declarados por el Instituto en su comunicación con radicado de ISVIMED S-4267 de abril 4 de 2017, y que no son acordes con el concepto de la CGN 20117 – 156304 de agosto 23 de 2011, el cual prescribe en el párrafo segundo de la conclusión No. 3 lo siguiente: “En relación con las viviendas ya entregadas pero no escrituradas, es necesario controlarlas en cuentas de orden deudoras de control, registrando un débito en la subcuenta 839090-Otras cuentas deudoras de control, de la cuenta 8390-OTRAS CUENTAS DEUDORAS DE CONTROL, con crédito en la subcuenta 891590-Otras cuentas deudoras de control, de la cuenta 8915-DEUDORAS DE CONTROL POR EL CONTRA (Cr).”</t>
    </r>
  </si>
  <si>
    <t>Actualizar y estructurar la politica contable en el manual de politicas y lineamientos contables del ISVIMED, atendiendo las directrices de la CGN.
Actualizar antes del cierre de cada vigencia la informacion respectiva en las cuentas de orden.
Conciliar la informacion de bienes inmuebles propiedad del ISVIMED, apartamentos entregados y no escriturados, que se registrada al cierre de cada vigencia con las demas areas implicadas en el proceso que nos permita registar en las cuentas de orden la inegralidad de los bienes inmuebles.</t>
  </si>
  <si>
    <t>Revelar en los estados contables los bienes inmuebles de acuerdo a las politicas y lineamientos contables del ISVIMED.</t>
  </si>
  <si>
    <t>Subdireccion Administrativa y Financiera, subdireccion juridica</t>
  </si>
  <si>
    <t>Cesar Augusto Castaño Jaramillo (subdirector administrativo y financiero) Sandra Milena Escudero Yepes (profesional Especializad) Fabian Dario Arango Lopez (asesor)</t>
  </si>
  <si>
    <t>NA</t>
  </si>
  <si>
    <t>Para esta acción, se validó los soportes allegados a la comunicación radicada S13302 de 20 de septiembre de 2017. Del informe de gestión, se pudo establecer que: 
Se actualizó el Manual de políticas y lineamientos contables del ISVIMED;
En el contrato 397 de 2017, se contrató un tecnólogo para realizar el levantamiento de los bienes inmuebles propiedad del Isvimed y realizar su clasificación de acuerdo a los parámetros requeridos para el registro en los libros contables;
Se solicitó a la oficina de catastro municipal la relación de bienes inmuebles propiedad del Isvimed, como insumo para el desarrollo del contrato 397 de 2017. Información que fue reportada el 18 de septiembre de 2017.
De acuerdo con estas evidencias la acción se califica con cumplimiento parcial del 60%,  sujeto al ajuste derivado de la  Conciliación de la información de bienes inmuebles propiedad del ISVIMED, con corte al 30 de diciembre de 2017, y que se  revele de manera directa en los estados contables de acuerdo a las políticas y lineamientos del ISVIMED.
Seguimiento febrero 2018: Se actualizÓ el MANUAL DE POLITICAS Y LENEAMIENTOS CONTABLES DEL ISVIMED (V2) , aprobado en el comite Tecnico de Sostenibilidad Contable # 29 del 08/09/2017 (acta # 29) incluyendo la politica del registro de los apartamentos entregados y no escriturados y los NO entregados.
Al cierre de la vigencia 2017 y de acuerdo a la informacion suministrada por las demas areas se realizo la inclusion en cuentas de orden deudoras de control las viviendas entregadas y no escrituradas y las no entregadas; esta informacion se  puede evidenciar mediante el  Ajuste contable # 10239 del 31/12/2017 con sus respectivos anexos
Avance junio 2018, admon y financiero: cumplimiento 100% Al 31/12/2017 se realizaron  en su totalidad las acciones de mejoramiento propuestas. Anexo las Notas a los Estados contables con corte al 31/12/2017 en el numeral 4-Efectos y cambios significativos en la información contable-,  de las notas de caracter general.</t>
  </si>
  <si>
    <r>
      <rPr>
        <b/>
        <sz val="8"/>
        <rFont val="Arial"/>
        <family val="2"/>
      </rPr>
      <t>Saneamiento cuenta 151003- Construcciones (Proyectos adelantados por la EDU) con saldos sujetos a depuración contable</t>
    </r>
    <r>
      <rPr>
        <sz val="8"/>
        <rFont val="Arial"/>
        <family val="2"/>
      </rPr>
      <t>, se evidenció que el ISVIMED incumplió con el deber de adelantar el proceso de depuración contable prescrito en el artículo 59 de la Ley 1739 de diciembre 23 de 2014, según el cual las entidades públicas, debían adelantar, en un plazo de cuatro (4) años contados a partir de la vigencia de la ley, las gestiones administrativas necesarias para depurar la información contable de las obligaciones, de manera que en los estados financieros se revelara en forma fidedigna la realidad económica, financiera y patrimonial de la entidad. Posteriormente el artículo 59 de la Ley 1739 de 2014, fue modificado por el artículo 261 de la Ley 1753 de 2015, indicando que el término para adelantar dicho proceso sería de dos (2) años contados a partir de la vigencia de dicha ley, norma que estableció que el cumplimiento de esta obligación debía ser verificado por las contralorías territoriales. Sin embargo, en el artículo 355 de la ley 1819 del 29 de diciembre de 2016, se dispone lo siguiente: “ARTÍCULO 355. SANEAMIENTO CONTABLE.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cumplimiento de esta obligación deberá ser verificado por las contralorías territoriales.”  Así mismo, es relevante reseñar que la Circular Conjunta del 20 de febrero de 2017 dirigida a los Contralores Territoriales, en su párrafo cuarto indica: “Es importante señalar que los servidores públicos responsables del proceso de saneamiento contable en las entidades territoriales, que no den cumplimiento a lo establecido en la Ley 1819 de 2016 y a los términos previstos en los numerales 3.1 “Depuración Contable permanente y sostenibilidad”, de la Resolución 357 de 2008, y 3.2.15 “Depuración Contable permanente y sostenible”, de la Resolución 193 de 2016, de la Contaduría General de la nación – CGN, conllevará a sanciones que el Código Disciplinario único califica como falta gravísima, al tenor de los dispuesto en el numeral 52, del artículo 48 de la Ley 734 de 2002”.</t>
    </r>
  </si>
  <si>
    <t>Continuar con el proceso de sostenibilidad contable y realizar informes mensuales y socializarlos en el Comité Tecnico de Sostenibilidda Contable, organo asesor de la Dirección,</t>
  </si>
  <si>
    <t>30-05-2017</t>
  </si>
  <si>
    <t>31-12-2018</t>
  </si>
  <si>
    <t>Depurar y sanear  la informacion contable  permitiendo una presentacion del Balance General que refleje la realidad financiera del Instituto,</t>
  </si>
  <si>
    <t>Cesar augusto Castaño jaramillo (subdirector Administrativo y Financiero), Laura Mesa JaramilloFabian (Subdirectora Juridica), Luz Bibiana Castaño jaramillo (subdirectora de dotacion de vivienda y habitat), Fabian Dario Arango Lopez (asesor)</t>
  </si>
  <si>
    <t>En cumplimiento de esta acción el Contador aporta las actas No. 27; 28; 29; 30; 31; 32 y 33 del comité de Sostenibilidad contable en el que se evidencian las actividades llevadas a cabo para depurar y sanear  la informacion contable. En el acta de reunión No.33 del 7 de diciembre de 2017, se observa que el porcentaje de avance del valor amortizado en la cuenta 151003, asciende al 51,85%, mientras que en el acta No.27 del 14 de julio de 2017 era de 25,23%, lo cual refleja un cumplimiento ´progresivo de la acción durante los meses de Junio a Noviembre de 2017; acciones que estan encaminadas a lograr una presentacion del Balance General que refleja la realidad financiera del Instituto. Aunque se observa un avance del 52%, esta  acción no se califica pues la fecha de obtención de resultados va hasta el 31 de diciembre de 2018.
Seguimiento febrero 2018: Durante la vigencia se realizaron todas las gestiones administrativas para depurar la información contable, de manera que en los estados financieros se revele en forma fidedigna la realidad económica, financiera y patrimonial de la entidad, dando con ello cumplimiento a lo establecido en  el artículo 355 de la Ley 1819 de 2016 donde se establece que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avance obtenido al cierre del periodo contable 2017 es de 76.63%, informacion que se puede evidenciar en el INFORME PROCESO DEPURACION CONTABLE  con corte al 31/12/2017
Avance junio 2018, admon y financiero. cumplimiento 76.63%  Al 31/12/2017 se realizaron  en su totalidad las acciones de mejoramiento propuestas. Anexo Informe de depuracion contable.</t>
  </si>
  <si>
    <t>En el comité tecnico de sostenibilidad contable acta N. 38 de enero de 23 de 2019, se presentó el informe de avance del proceso de depuración contable corte al 31 de diciembre de 2018, donde se evidencia el cumplimiento  el saneamiento de las cuentas contables del balance, que fueron objeto de depuración. 
Durante el periodo 2018 se realizaron 4 comites técnicos CTSC (N. 35, 36, 37, 38)</t>
  </si>
  <si>
    <t>Copia USB</t>
  </si>
  <si>
    <t>1. Anexo acta 38. informe de avance del proceso de depuración contable corte al 31 de diciembre de 2018
2. Actas (4)
3. Fichas técnicas (5)
4, Resolución 1404 de 28 de diciembre 2018</t>
  </si>
  <si>
    <t xml:space="preserve">Se evidencia los soportes entregados y validados. </t>
  </si>
  <si>
    <t>Auditoría Regular vigencia 2016</t>
  </si>
  <si>
    <r>
      <rPr>
        <b/>
        <sz val="9"/>
        <rFont val="Arial"/>
        <family val="2"/>
      </rPr>
      <t xml:space="preserve">Incumplimiento de obligaciones y Debilidades de supervisión de los Convenios Nos. 070 y 323 de 2016. </t>
    </r>
    <r>
      <rPr>
        <sz val="9"/>
        <rFont val="Arial"/>
        <family val="2"/>
      </rPr>
      <t xml:space="preserve">
En la revisión de los Convenios No. 070 y 323 de 2016 celebrados por -ISVIMED con la Corporación Ayuda Humanitaria, los cuales tienen por objeto “Aunar esfuerzos y acciones para desarrollar de manera conjunta la atención, asesoría y acompañamiento social, jurídico, técnico y financiero a familias con evacuación definitiva y/o temporal afectadas por desastres naturales o emergencias e intervenidas por obra pública en la ciudad de Medellín, con pago de subsidio municipal de arrendamiento temporal”, y en los cuales el Equipo Auditor evidenció lo siguiente: 
• En la verificación de las “Obligaciones del Asociado” establecidas en el Convenio Artículo noveno, numeral 5.7 que señala la obligación de Suministrar, organizar, filtrar y presentar la información y las bases de datos requeridas oportunamente, que sirvan de soporte para la generación permanente de informes y reportes; al revisar las bases de datos suministradas, se identificaron beneficiarios dobles, identificaciones erradas, menores de edad identificados con la cédula de los padres, identificaciones que contienen caracteres especiales tales como: guiones, puntos, comas, espacios en blanco, letras e identificaciones no válidas como son los FOLIOS de registro civil de nacimiento. Así como también la existencia en la base de datos de beneficiario fallecidos de acuerdo con la verificación realizada con el Fondo de Solidaridad y garantía –FOSYGA y la Registraduría Nacional del Estado Civil.
• En la verificación realizada con el FOSYGA. (Fondo de Solidaridad y garantía) que administra La Base de Datos Única de Afiliados – la cual contiene la información de los afiliados de los distintos regímenes del Sistema General de Seguridad Social en Salud, donde se reporta que 774 grupos familiares devengan ingresos superiores a dos (2) SMLMV y que han recibido subsidios en el año 2016 por valor de $2.838.260.697, incumpliendo al parecer con las condiciones que motivan el pago del subsidio de arrendamiento temporal. Además, en la verificación con la Cámara de Comercio de Medellín a la cual se le solicitó certificar cuales personas tienen matrícula mercantil vigente, establecimientos de comercio o registran actividades comerciales, se encontraron 108 beneficiarios del subsidio de arrendamiento temporal que tienen tal condición, sin encontrarse evidencia de la verificación de su nivel de ingresos.
Es de anotar que el subsidio Municipal de Arrendamiento Temporal, atiende a las familias en condiciones de vulnerabilidad social y económica, con un subsidio de arrendamiento temporal como alternativa de solución habitacional para que puedan continuar con su desarrollo familiar, mientras acceden a soluciones habitacionales definitivas o regresan a sus hogares una vez mitigado el riesgo. El proyecto se encuentra reglamentado por el Decreto municipal No. 2339 de 2013 el cual establece en su Artículo No. 69 los requisitos especiales y en el literal a) señala que la atención está ocasionada por un desastre natural, ubicación en zona de alto riesgo o intervención ordenada por el ente municipal con ocasión de una obra pública, adicionalmente para poder acceder al subsidio deberán cumplir con las condiciones establecidas en el Artículo No. 15 del mismo decreto, el cual señala entre otros requisitos que el grupo familiar deberá acreditar ingresos familiares iguales o inferiores a dos (2) SMLMV.
Las situaciones descritas que afectan y ponen en riesgo el cabal cumplimiento del objetivo perseguido con el proyecto, evidencian debilidades en el cumplimiento de las funciones de la supervisión ejercida por el Instituto, respecto al cumplimiento del objeto contractual. La condición anotada contraría lo estipulado en la Ley 1474 de 2011, artículo 84, que señala: Facultades y deberes de los supervisores y los interventores. La supervisión e interventoría contractual implica el seguimiento al ejercicio del cumplimiento obligacional por la Entidad contratante sobre las obligaciones a cargo del contratista...
Por lo que es del caso radicar un hallazgo administrativo con presunta incidencia disciplinaria, por el incumplimiento de las labores de supervisión respecto del control y manejo de las bases de datos y de la verificación de requisitos lo que ocasionó, que fueran asignados y pagados subsidios de arrendamiento temporal durante el año 2016 por valor de $2.838.260.697 a grupos familiares sin el cumplimiento de requisitos establecidos.
Dentro de las causas que determinan la condición encontrada se pueden citar: la asignación ineficiente de los recursos y el desconocimiento de las funciones, responsabilidades y deberes de la supervisión.
Como efectos adversos de lo anteriormente observado se tiene que las identificaciones incorrectas dificultan e imposibilitan realizar los cruces de información y la verificación del cumplimiento de los requisitos para la asignación del Subsidio municipal de arrendamiento temporal, además, el no cumplimiento de los fines esenciales del Estado para los cuales se dispone el recurso público, consagrado en el Artículo 2 de la Constitución Política de Colombia.
</t>
    </r>
  </si>
  <si>
    <t>Disciplinaria</t>
  </si>
  <si>
    <t>1. Realizar Mesa de Trabajo con el Operador para establecer variables de atención de los hogares historicos del   Programa de Arrendamiento Temporal,  que permita generar informes claros y  que estén acorde al diseño e implementación del Módulo de Arrendamiento Temporal en el sistema de información del ISVIMED.</t>
  </si>
  <si>
    <t>Garantizar una adecuada supevisión a la Operación del Programa de Arrendamiento Temporal, a través del cual se aplique en debida forma, la asignación del subsidio municipal de arrendamiento temporal.</t>
  </si>
  <si>
    <t xml:space="preserve">Subdirección Poblacional
Subdirección Administrativa y Financiera
</t>
  </si>
  <si>
    <t xml:space="preserve">Subdirectora Poblacional Natalia Andrea Restrepo López
Profesional Universitario Claudia María Rodriguez
Contratistas: Jesús Guillermo Hernández - Sonia María Cardona
Subdirector Administrativo y Financiero Cesar Augusto Castaño Jaramillo 
</t>
  </si>
  <si>
    <t>Avance febrero 2018: Mesas de trabajo Periódicas con los Jefes de Sistemas del Isvimed y del Operador del Proyecto de Arrendamiento temporal  Corporación Ayuda Humanitaria en las cuales se han analizado las variables a tener en cuenta en la implementación del Módulo de Arrendamiento temporal en el SIFI y posterior migración de la Información. Soportes: Actas de Reuniones correspondientes a los días: 13-12-17, 26-12-17, 03-01-18, 11-01-18, 01-02-18,  llevadas a cabo con el Jefe de Sistemas del Isvimed, Profesionales del Proyecto de Arrendamiento temporal  y Profesionales de la Corporación Ayuda Humanitaria.
La Corporación realizará una clasificación en las bases de datos, en las que figuran los Hogares activos en el Programa de arrendamiento temporal, de acuerdo al cumplimiento de lo contemplado en los Artículos 15, 16 y 69 del Decreto 2339 de 2013. Esta información será migrada al Sistema de Información de la Coporación mediante una mejora consistente en la implementación de un aplicativo de cruces en los cuales figura: Cruces por cada miembro del grupo familiar, Fecha de notificación del cruce, Plazo de aclaración, Levanto cruce, Fecha de levantamiento. Soportes: Soporte de Mejora implementada durante el mes de febrero, en el Sistema de Información de la Coporación Ayuda Humanitaria en la cual es posible consultar el tipo de cruces, cruces por cada miembro del grupo familiar, Fecha de notificación del cruce, Plazo de aclaración, Levanta o No levanta cruce, Fecha de levantamiento. 
Avance mayo 2018: memorando 500-172 CD. Base con información cruces y variables
Avance junio 2018:  Información Grupos familiares Migrados al Módulo de Cruces 20-06-2018</t>
  </si>
  <si>
    <t>Poblacional</t>
  </si>
  <si>
    <t xml:space="preserve">Informe con la relación de Tres mil seiscientos once (3611) grupos familiares consultados en el módulo de información de cruces denominado Base de Datos Única de afiliados al Sistema de Seguridad Social en Salud BDUA, implementado como mejora en el Sistema de Información de la Corporación Ayuda Humanitaria.
Dos (2) actas de reunión con sus respectivos listados de asistencia con el contratista que avanzará en las actividades para el desarrollo del módulo de Arrendamiento Temporal.
 </t>
  </si>
  <si>
    <t>500-553</t>
  </si>
  <si>
    <t>Informe con la relación de Tres mil seiscientos once (3611) grupos familiares consultados en el módulo de información de cruces denominado Base de Datos Única de afiliados al Sistema de Seguridad Social en Salud BDUA, implementado como mejora en el Sistema de Información de la Corporación Ayuda Humanitaria.
Dos (2) actas de reunión con sus respectivos listados de asistencia con el contratista que avanzará en las actividades para el desarrollo del módulo de Arrendamiento Temporal.</t>
  </si>
  <si>
    <t>Seguimiento 04.01.2019: Esta acción fue cerrada de acuerdo al informe realizado por la Contraloría con radicado E15503 con fecha de 20.12.2018. Califican el cumplimiento de la acción y de la efectividad en 100%.</t>
  </si>
  <si>
    <t>Seguimiento 8.01.2019: Continuar realizando el seguimiento y control.</t>
  </si>
  <si>
    <t>2. Enviarle oficio a la Secretaria de inclusión Social y familia, espeficiamente a la comisión Social, informando que como implementación de un plan de mejoramiento para el buen manejo de las bases de datos y verificación de requisitos no se recibiran fichas incompletas para el ingreso al proyecto de arrendamiento.</t>
  </si>
  <si>
    <t>Subdirección Poblacional</t>
  </si>
  <si>
    <t>Natalia Andrea Restrepo López;
Profesional Universitario Claudia María Rodriguez</t>
  </si>
  <si>
    <t>Avance febrero 2018: Se envió oficio con Radicado S 1163 del 06-02-2018. Soporte: Radicado S 1163 del 06-02-2018
El día 23-01-2018 Se llevó a cabo reunión con la Comisión de Protección Social, en la cual se resolvieron inquietudes procedimentales respecto a la remisión de hogares por parte de la Comisión al Isvimed. Se realizaron precisiones respecto al Plan de Mejoramiento en curso al interior del Isvimed, anotando al respecto que sólo se recibirán fichas que cumplan con el lleno de los requisitos del Decreto 2339 de 2013. Soportes: Acta de Reunión - Listado de Asistencia del 23-01-2018</t>
  </si>
  <si>
    <t>Seguimiento 8.01.2019: Continuar retroalimentando a la secretaria de inclusion social sobre el deber ser del procedimiento cada que se requiera.</t>
  </si>
  <si>
    <t>3. Realizar la devolución de las fichas sociales de los hogares remitidos por la Comisión Social, cuando estén incompletas o con errores de digitación relacionadas con los documentos de identidad de las personas con recomendación de evacuación temporal o definitiva.</t>
  </si>
  <si>
    <t xml:space="preserve">Subdirección Poblacional
</t>
  </si>
  <si>
    <t>Subdirectora Poblacional Natalia Andrea Restrepo López
Profesional Universitario Claudia María Rodriguez</t>
  </si>
  <si>
    <r>
      <t xml:space="preserve">Avance febrero 2018: Esta actividad se viene realizando de manera periódica, la última devolución que se realizó correspondíó a las fichas recepcionadas entre el 27-10-2017 y el 27-11-2017. Respecto de lo cual se realizó la devolución a la Comisión Social de Nueve (9) fichas, las cuales presentaron incumplimento de algunos de los requisitos contemplados en los Artículos 15 y 69 del Decreto 2339 de 2013. Soporte: Radicado S 19966 del 07-12-17, contentivo de devolución de Nueve (9) fichas incompletas a la Comisión de Protección Social
</t>
    </r>
    <r>
      <rPr>
        <sz val="9"/>
        <color rgb="FFFF0000"/>
        <rFont val="Arial"/>
        <family val="2"/>
      </rPr>
      <t xml:space="preserve">
</t>
    </r>
    <r>
      <rPr>
        <sz val="9"/>
        <rFont val="Arial"/>
        <family val="2"/>
      </rPr>
      <t>Avance mayo 2018: memorando 500-172 CD. Radicado S 3345 del 23-03-18 Devolución de fichas Comisión Social
Avance junio 2018: Radicado S 7942 del 06-06-18, Radicado S 7317 del 25-05-18, Radicado S 7317 del 25-05-18, Radicado S 6840 del 22-05-18, Radicado S 5323 del 30-04-18. Soportes que evidencian aplicación sistemática de la actividad.</t>
    </r>
  </si>
  <si>
    <t>pertinente señalar que ésta actividad debe realizarse periodicamente durante toda la ejecución del contrato que se celebre para apoyar la asignación y aplicación del subsidio municipal de arrendamiento. En consecuencia, el desarrollo de ésta actividad hace parte de los informes mensuales de ejecución que debe presentar el operador del proyecto de arrendamiento temporal, y por ende es objeto de revisión permanente por parte de la supervisión del contrato. El porcentaje de cumplimiento a la fecha es del 100% ya que a medida que se presentan fichas incompletas o con errores de elaboración se devuelven a la Comisión social, es decir, no hay una cifra o porcentaje estandar que deba cumplirse</t>
  </si>
  <si>
    <t>500-553
Correo: 18/01/2019</t>
  </si>
  <si>
    <t>Copia de los siguientes radicados por medio de los cuales se han devuelto fichas censales a la Comisión social por presentarse inconsistencias o por no ser procedente su atención: 1-  Oficio radicado S 7942 del 06-16-18 Devolución 3 fichas. 2-  Oficio radicado S 8050 del 08-06-18 Devolución 1 Ficha. 3- Oficio radicado S 8865 del 22-06-18 Devolución 42 Fichas. 4- Oficio radicado S 8900 del 25-06-18 Devolución 7 Fichas. 5- Oficio radicado S 10684 del 30-07-18 Devolución 15 Fichas. 6- Oficio radicado S 12681 del 31-08-18 Devolución 27 Fichas. 7- Oficio radicado 201810289155 del 17-09-18 Devolución 7 Fichas. 8-  Oficio radicado S 14482 del 01-10-18 Devolución de 1 Ficha. 9- Oficio radicado S 16141 del 12-10-18 Devolución 2 Fichas. 10- Oficio radicado S 17184 del 25-10-18 Devolución 2 Fichas. 11- Oficio radicado S 17469 del 29-10-18 Devolución 2 Fichas. 12- Oficio radicado S 19075 del 30-11-18 Devolución 4 Fichas. 13- Oficio radicado S 19076 del 30-11-18 Devolución 1 Ficha.</t>
  </si>
  <si>
    <t>Durante la vigencia 2018 se realizaron las respectivas devoluciones, demostrando que se mantiene la acción propuesta.</t>
  </si>
  <si>
    <t>Seguimiento 8.01.2019: Continuar aplicando el procedimiento.</t>
  </si>
  <si>
    <t>4. Realizar y analizar cruce de informacion de los hogares activos en el Programa de Arrendamiento Temporal, para determinar el número de personas que deben actualizar los documentos de identidad.</t>
  </si>
  <si>
    <t>Natalia Andrea Restrepo López;
Profesional Universitario Claudia María Rodriguez
Subdirectora Jurídica Laura  del Socorro Mesa Jaramillo</t>
  </si>
  <si>
    <t>Avance febrero 2018: Se está analizando la base de datos; la Corporación Ayuda Humanitaria cuenta con  el número de integrantes de los grupos familiares que deben actualizar documentación. Soporte: Informe de la Corporación Ayuda Humanitaria con las Familias que tienen documentos por actualizar 
Avance mayo 2018: memorando 500-172 CD. Soporte Actividad Nro. 4 Informe 42 Hogares Activos con documentación incompleta, y oficios de cuatro (4) cancelaciones. Soportes que evidencian aplicación sistemática de la actividad.</t>
  </si>
  <si>
    <t xml:space="preserve">Desde la última entrega de soportes no se han realizado cancelaciones por la no actualización de documentos, toda vez que las familias los han aportado dentro del término que tienen establecido. </t>
  </si>
  <si>
    <t>N.A.</t>
  </si>
  <si>
    <t>5. Notificar y realizar seguimiento a las personas activas en el Programa de Arrendamiento Temporal,  acerca de la entrega de la actualizacion de los documentos de identidad. 
La notificacion la realizará el Operador donde quede establecido que se le darán 2 meses para entrega de documentos al grupo familiar; si no cumple con el requerimiento salen del programa de arrendameinto temporal.</t>
  </si>
  <si>
    <t>Subdirección Poblacional
Subdirección Jurídica</t>
  </si>
  <si>
    <t>Subdirectora Poblacional, Natalia Andrea Restrepo López; 
Profesional Universitario Claudia María Rodriguez.
Subdirectora Jurídica, Laura  del Socorro Mesa Jaramillo</t>
  </si>
  <si>
    <t>Avance febrero 2018: La Corporación Ayuda Humanitaria está realizando actualmente la notificación a los hogares con el fin de que estos realicen las gestiones pertinenentes en función de actualizar los documentos de identidad. Adicionalmente la Coporación cuenta con el listado de las personas que tienen el documento de identidad listo para reclamar en la Registraduría Nacional del Estado civil, con el fin de darle celeridad al trámite de notificación y posterior actualización. Soporte: Copia de Cuarenta y ocho (48) Notificaciones realizadas por la Corporación a los Grupos Familiares que tienen documentos de identidad por actualizar. Dichas notificaciones fueron realizadas en los meses de febrero y Febrero, en las cuales se les informó a las familias que disponían de ocho (8) días para actualizar sus documentos, so pena de la cancelación de la asignación del Subsidio.
Avance mayo 2018: memorando 500-172 CD. Oficios de ocho (8) notificaciones de solicitud de documentos.  
Avance junio 2018: NOTIFICACION PEND X DOCUMENTOS DE IDENTIDAD. Soportes que evidencian aplicación sistemática de la actividad.</t>
  </si>
  <si>
    <t xml:space="preserve">Copia de Nueve (9) notificaciones a grupos familiares para que actualicen sus documentos de identidad. </t>
  </si>
  <si>
    <t>6. Implementacion del módulo de arrendamiento temporal en el sistema de informacion ISVIMED.</t>
  </si>
  <si>
    <t>Subdirección Administrativa y Financiera</t>
  </si>
  <si>
    <t>Subdirector Administrativo y Financiero Cesar Augusto Castaño Jaramillo</t>
  </si>
  <si>
    <r>
      <t xml:space="preserve">Seguimiento febrero 2018: El Jefe de Sistemas del Isvimed presentó avances respecto al Módulo de arrendamiento temporal en el Sistema de Información del Isvimed (SIFI), lo anterior como producto de las mesas de trabajo descritas en la Actividad Número 1.. Soporte: Correo electrónico del 31-01-2018, del Jefe de Sistemas del ISVIMED, con la Especificación de requerimientos de Software V.1.0 y con la Presentación General del Módulo Arrendamiento temporal 2.0. Ambos documentos son el producto de lo analizado a partir de las mesas de trabjo descritas en la Acción de mejora Número 1.
</t>
    </r>
    <r>
      <rPr>
        <sz val="9"/>
        <color rgb="FFFF0000"/>
        <rFont val="Arial"/>
        <family val="2"/>
      </rPr>
      <t xml:space="preserve">
</t>
    </r>
    <r>
      <rPr>
        <sz val="9"/>
        <rFont val="Arial"/>
        <family val="2"/>
      </rPr>
      <t>Avance mayo 2018: memeorando 500-172 CD. Soportes del modelo del módulo. 
Avance junio 2018: Se solicta ampliación de plazo hasta 30 de julio de 2019 mediante oficio S9338 de 29 de junio de 2018 y fue aceptada por la Contraloría General de Medellin mediante oficio E7734 de julioi 10 de 2018.</t>
    </r>
  </si>
  <si>
    <r>
      <t xml:space="preserve">Poblacional
</t>
    </r>
    <r>
      <rPr>
        <sz val="11"/>
        <color rgb="FFFF0000"/>
        <rFont val="Calibri"/>
        <family val="2"/>
      </rPr>
      <t>Administrativo y Financiero</t>
    </r>
  </si>
  <si>
    <t xml:space="preserve">El cumplimiento de éstas actividades es de corresponsabilidad con la Subdirección Administrativa y financiera. Desde la supervisión del contrato se realiza acompañamiento a las reuniones de seguimiento de la implementación del módulo de arrendamiento temporal por parte del contratista encargado, a fin de suministrar la información requerida, articular con el operador en los casos que se requiera, realizar seguimiento al cronograma de cumplimiento, y dar los lineamientos necesarios con el fin de que el módulo de arrendamiento cuente con todas las herramientas y la información necesarias para que la información migre de manera integral y opere efectivamente. </t>
  </si>
  <si>
    <r>
      <t xml:space="preserve">Dos (2) actas de reunión con sus respectivos listados de asistencia con el contratista que avanzará en las actividades para el desarrollo del módulo de Arrendamiento Temporal.
</t>
    </r>
    <r>
      <rPr>
        <sz val="11"/>
        <rFont val="Calibri"/>
        <family val="2"/>
      </rPr>
      <t>Sistemas: Contrato de Sygma-Tech N. 661, informe del contratoo.</t>
    </r>
  </si>
  <si>
    <t>Se evidencia ejecución del módulo.</t>
  </si>
  <si>
    <t xml:space="preserve">Retomar contratación con el tercero y continuar con el desarrollo. </t>
  </si>
  <si>
    <t>7. Elaborar un instructivo acerca del manejo de la base de datos del sistema de información del programa de arrendamientio temporal, en donde quede claro el manejo de las variables de atención y los mecanismos de ingreso de la información de los integrantes de los hogares adscritos al programa.</t>
  </si>
  <si>
    <t>Subdirección Poblacional
Subdirección Jurídica
Subdirección Administrativa y Financiera</t>
  </si>
  <si>
    <t>Subdirectora Poblacional Natalia Andrea Restrepo López
Profesional Universitario Claudia María Rodriguez
Subdirectora Jurídica Laura  del Socorro Mesa Jaramillo
Subdirector Administrativo y Financiero Cesar Augusto Castaño Jaramillo</t>
  </si>
  <si>
    <t>Avance febrero 2018: Esta acción depende de la puesta en marcha del módulo de arrendamiento temporal en el SIFI - Ver Acción No. 1
Avance junio 2018: Se solicta ampliación de plazo hasta 30 de julio de 2019 mediante oficio S9338 de 29 de junio de 2018 y fue aceptada por la Contraloría General de Medellin mediante oficio E7734 de julioi 10 de 2018.</t>
  </si>
  <si>
    <t>En cuanto a las acciones 6: “Implementación del modulo de arrendamiento temporal en el sistema de información ISVIMED” y 7: “Elaborar un instructivo acerca del manejo de la base de datos del sistema de información del programa de arrendamiento temporal, en donde quede claro el manejo de las variables de atención y los mecanismos de ingreso de la información de los integrantes de los hogares adscritos al programa”, es de recordar, que el plazo para su terminación fue ampliado por la Contraloría hasta el mes de junio de 2019, mediante oficio con radicado E 7734 del 9 de julio de 2018; no obstante, ya se han realizado varias reuniones para adelantar las actividades de su desarrollo y así garantizar el cumplimiento en el tiempo estipulado.</t>
  </si>
  <si>
    <t>Actividad no iniciada depende del desarrollo del módulo.</t>
  </si>
  <si>
    <t>Retomar contratación con el tercero y continuar con el desarrollo y realizar en pararlelo el instructivo.</t>
  </si>
  <si>
    <t>8. Gestionar el acceso a los sistemas de información de FOSYGA con el fin de cruzar e identificar las condiciones económicas de los hogares activos en el Programa de Arrendamiento Temporal.</t>
  </si>
  <si>
    <t>Avance febrero 2018: El día 01-12-2017  se envió desde el Isvimed oficio a la Administradora de los recursos del Sistema General de Seguridad Social en Salud (ADRES) con número de radicado S 19001 del 01-12-2017, con la solicitud de acceso a la base de datos de información del FOSYGA. El día 02-02-2018 se envió solicitud nuevamente mediante Radicado S 1008, toda vez que no se ha obtenido respuesta de dicha entidad. Esto con el objetivo de consultar la base salarial de los grupos familiares que están activos y por ingresar al Programa de Arrendamiento temporal, y de ésta forma validar el cumplimiento de los requisitos contemplados en los artículos 15 y 69 del Decreto 2339 de 2013. Soporte: Copias de radicados S 19001 del 01-12-2017 y S 1008 del 02-02-2018. 
Avance mayo 2018: memorando 500-172 CD. Respuesta dada por Oficio ADRES Radicado E 1719 del 19-02-18 
Avance Junio 2018 Memorando 500-250 y CD:  La supervisión técnica del Convenio de Asociación solicitó de manera formal a la Corporación Ayuda Humanitaria la verificación periódica de los integrantes de los grupos familiares que se postulan y que son beneficiarios del subsidio de arrendamiento temporal en el Sistema de Consulta de la Base de Datos Única de Afiliados BDUA del Sistema General de Seguridad Social en Salud (Link FOSYGA) . Posterior a la anterior indicación, la Corporación Ayuda Humanitaria ha venido ejecutando un Procedimiento de consulta en dicho sistema, correspondiente al 10% de los integrantes activos en el Proyecto de Arrendamiento Temporal con edades iguales y superiores a 18 años, a fin de determinar y registrar el tipo de afiliación.                                                                                    
La Corporación Ayuda Humanitaria elaboró un procedimiento de consulta en el Sistema de Consulta de la Base de Datos Única de Afiliados BDUA del Sistema General de Seguridad Social en Salud, como insumo para proceder con las respectivas consultas. En ese sentido elaboró dos informes de integrantes de grupos familiares a consultar en el Sistema, durante los meses de Mayo y Junio.      
Soportes: 1- Copia oficio Radicado S 5373 del 30-04-18. 2-Procedimiento de consulta del 10% de los integrantes activos en el Proyecto de Arrendamiento Temporal con integrantes con edades iguales y superiores a 18 años. 3- Base de datos para revisión en la página del Fosyga en el Mes de Mayo. 4- Base de datos para revisión en la página del Fosyga en el Mes de Junio.</t>
  </si>
  <si>
    <t>Seguimiento 8.01.2019: Continuar aplicando cruces con los diferentes sistemas de información de acuerdo a los procedimientos internos.</t>
  </si>
  <si>
    <t>9.Contratar un profesional jurídico para análisis y verificación de los cruces de los hogares reportados por el Operador, así como para la verificación de los requisitos para la postulación y asignación del subsidio de arrendamiento temporal.</t>
  </si>
  <si>
    <t>Subdirectora Natalia Andrea Restrepo Lopez</t>
  </si>
  <si>
    <t xml:space="preserve">Avance febrero 2018: Se realizó la contratación de Profesional Jurídico, mediante los contratos con Números:  523 del 1 al 31 de Diciembre de 2017 y el  177 del 17 de febrero de 2018 hasta el 30 de Junio de 2018. Soporte: Copia de contratos Nro. 523 de 2017 y 177 de 2018, como objeto apoyar desde el componente jurídico, la ejecución del plan de desarrollo 2016-2019 "medellín cuenta con vos", desde el programa “reasentamiento integral de población” en los proyectos arrendamiento temporal y una solución definitiva para la población en arrendamiento temporal. 
Julio2018: Contrato No. 448 con fecha de inicio 03.07.2018 hasta 31.12.2018 con objeto apoyar desde el componente jurídico, la ejecución del plan de desarrollo 2016-2019 "medellín cuenta con vos", desde el programa “reasentamiento integral de población” en los proyectos arrendamiento temporal y una solución definitiva para la población en arrendamiento temporal. </t>
  </si>
  <si>
    <t>Seguimiento 8.01.2019: Continuar realizando los controles al procedimiento.</t>
  </si>
  <si>
    <t>10. Modificar los Manuales, Procedimientos, Formatos y Registros de Aplicación del Subsidio Municipal de Vivienda para hogares sujeto de reasentamiento por riesgo y obra pública (específicamente respecto a la verificación y cumplimiento de requisitos para la postulación y asignación del subsidio de arrendamiento y vivienda definitiva).</t>
  </si>
  <si>
    <t>Subdirección Poblacional
Subdirección de Planeación
Subdirección Jurídica</t>
  </si>
  <si>
    <t>Subdirectora Poblacional Natalia Andrea Restrepo López
Profesional Universitario Claudia María Rodriguez
Subdirectora de Planeación Luz Adriana Campuzano
Subdirectora Jurídica Laura del Socorro Mesa</t>
  </si>
  <si>
    <t>Avance febrero 2018: Se han revisado los Formatos: Procedencia de Levantamiento de cruce, Remisión de fichas al Operador, Notificación solicitud documentos de identidad de los hogares. Adicionalmente se esta analizando, ajustando y actualizando el Manual de Arrendamineto Temporal Soporte: Correos electrónico 19-01-18 Revisión formato Levantamiento de cruce, Correo electrónico 22-01-18 Revisión formato Remisión de fichas al Operador, Correo electrónico 05-02-18 Revisión Formato Notificación solicitud documentos de identidad de los hogares
Avance mayo 2018: memorando 500-172 CD. Modelo de acta. 
Avance a junio: Manual de Aplicación del Subsidio de Arrendamiento Temporal ajustado. Los formatos utilizados por el operador para la ejecución del Proyecto Arrendamiento Temporal, estos fueron ya ajustados en contenido por la supervisión técnica y jurídica con el apoyo del equipo y el operador.</t>
  </si>
  <si>
    <t>Listado de formatos Arrendamiento Temporal. 
Cuarenta y seis (46) Formatos validados por el proceso de calidad y cargados en el módulo de calidad del SIFI.
Manual para la aplicación del subsidio de arrendamiento temporal cargado al Módulo del SIFI.</t>
  </si>
  <si>
    <t>11. Establecer una supervisión colegiada del Convenio de Operación del Programa de Arrendamiento Temporal desde los componentes técnico-administrativo, jurídico y financiero</t>
  </si>
  <si>
    <t>Subdireccion Poblacional 
Subdirección Jurídica
Direccion General ISVIMED.</t>
  </si>
  <si>
    <t xml:space="preserve">Subdirectora Poblacional Natalia Andrea Restrepo Lopez
Profesional Universirtario Claudia Maria Rodriguez
Subdirectora Jurídica Laura del Socorro Mesa
</t>
  </si>
  <si>
    <t>Avance febrero 2018: En la ampliación y modificación Número 1 del 28-12-2017 al Convenio de Asociación número 232 del 2017 en la claúsula cuarta se modificó la Supervisión del Convenio, la cual quedó de manera conjunta por un profesional de la Subdirección Jurídica, Un profesional de la Subdirección Administrativa y Financiera, Un profesional de la Subdirección Poblacional; cuya designación formal se realizó el día 16-01-2018. Soporte: Copia Minuta de Ampliación 1 y Modificación 1 Al Convenio de Asociación Nro. 232 de 2017, Celebrado entre el Isvimed y la Corporación Ayuda Humanitaria.
Julio 2018: Se actualiza contrato firmado el 3 e julio con No 488 y va hasta el 31 de diciembre de 2018.</t>
  </si>
  <si>
    <t xml:space="preserve">
12. Realizar una mesa de trabajo mensual de seguimiento para la supervisión del contrato y segumiento a las obligaciones contractuales. 
</t>
  </si>
  <si>
    <t xml:space="preserve">Subdireccion poblacional , Subdirección administrativa y financiera y subdirección Juridica </t>
  </si>
  <si>
    <t xml:space="preserve">Subdirectora Poblacional Natalia Andrea Restrepo López
Profesional Universitario Claudia María Rodriguez
Subdirector Administrativo y Financiero Cesar Augusto Castaño Jaramillo 
</t>
  </si>
  <si>
    <t xml:space="preserve">Avance febrero 2018: En cumplimiento de ésta obligación se dio inicio a la realización de las Mesas de trabajo para el seguimiento al Convenio, habiendose realizado los días 20-12-2017 y el día 22-01-2018. En dichas reuniones se han dado lineamientos por parte de la Supervisión del Convenio, en función de atender al Plan de Mejoramiento. Se estableció que éstas mesas se realizarán de manera permanente la tercera semana de cada mes, los días miércoles. Soporte: Actas de reuniones correspondientes a los días: 20-12-2017 y 22-01-2018.
Avance mayo 2018: memorando 500-172 CD. Actas de mesas de trabajo.
Avance junio: 11-04-18 Acta Reunión mesa técnica Operador.
Avance Junio 2018 Memorando 500-250 y CD: Se han realizado Mesas de trabajo con La Corporación Ayuda Humanitaria, en las cuales  se ha desarrollado el Comité técnico de seguimiento al convenio de asociación,en éste se revisan las devoluciones realizadas por la Supervisión del Convenio de Asociación al Informe de ejecución Mensual. Además se resuelven asuntos correspondientes a procedimientos consecuentes a las verificación de los requisitos legales aplicables en la postulación y asignación del subsidio de arrendamiento temporal. 
Soportes: 1- Acta de reunión llevada a cabo el día 11-04-18 Mesa de trabajo análisis devoluciones Informe de ejecución Mes de Marzo. </t>
  </si>
  <si>
    <t xml:space="preserve">Ésta actividad se realiza de manera periódica, a lo largo de la ejecución del contrato que se celebre para apoyar la asignación y aplicación del subsidio de arrendamiento temporal. De tal manera que puede cerrarse ya que el desarrollo de la misma es permanente y hace parte de las obligaciones contractuales. </t>
  </si>
  <si>
    <t>Acta Auditoría por parte de la supervisión a la Sede Corporación Ayuda Humanitaria (Revisión de documentación) Fecha: 14-09-18.
Acta y listado de asistencia Mesa técnica de seguimiento informe de ejecución Agosto Fecha: 20-09-18.
Auditoría por parte de la supervisión a la Sede Corporación Ayuda Humanitaria Fecha: 24-09-18 (Revisión cronograma)
Acta y listado de asistencia Mesa técnica de seguimiento informe de ejecución Septiembre Fecha: 22-10-18. 
Acta auditoría por parte de la supervisión a la Sede Corporación Ayuda Humanitaria Fecha: 29-10-18  (Verificación de soportes).
Acta Auditoría por parte de la supervisión a la Sede Corporación Ayuda Humanitaria (Verificación de soportes) Fecha: 16-11-18.
Acta y listado de asistencia Mesa técnica de seguimiento informe de ejecución Octubre Fecha: 21-11-18.</t>
  </si>
  <si>
    <t>Seguimiento 08.01.2019: Se evidencia durante la vigencia 2018 varias reuniones con el operador de arrendamiento temporal con el objetivo de seguimiento y control de las obligaciones del contrato.</t>
  </si>
  <si>
    <t>Seguimiento 8.01.2019: Continuar aplicando el procedimiento de supervisión.</t>
  </si>
  <si>
    <t>13. Realizar el cruce de los hogares que son remitidos por el Operador para asignación del subsidio de arrendamiento temporal, con los sistemas de información del Ministerio de Vivienda, cada vez que se vaya a asignar el subsidio municipal de arrendamiento temporal.</t>
  </si>
  <si>
    <t>Seguimiento febrero 2018: El día 22-12-2017 desde el ISVIMED se realizó el cruce de los 3.609 Hogares a los cuales se les asignó subsidio correspondiente a los meses de Noviembre y Diciembre de 2017; después de su clasificación, estos cruces fueron enviados a la Corporación Ayuda Humanitaria, con el fin de que realizaran las verificaciones correspondientes.  A la fecha 06-02-2018 se recibió vía correo electrónico el informe final de dicho análisis por parte del operador para iniciar la respectiva revisión del Isvimed y posterior cancelación de los subsidios de arrendamiento temporal para los hogares cruzados.Soporte: Correo electrónico del 06-02-2018 contentivo del análisis y clasificación de los hogares cruzados por parte de la Coporación Ayuda Humanitaria. Base de Datos con la revisión de 3.609 Hogares
Avance mayo 2018: memeorando 500-172 CD. Consolidado Análisis de cruces 06-04-18
Avance junio 2018: Informe Proceso de Cruces Segunda Base de Datos del 6-04-2018. Soportes que evidencian aplicación sistemática de la actividad.
Avance Junio 2018 Memorando 500-250 y CD: El informe correspondiente a la Consulta en las Bases de datos de los 3.609 Hogares activos a los cuales se les asignó subsidio para los meses de Abril, Mayo y Junio del presente año, ha sido el último insumo a partir del cual se verificó el cumplimiento de los requisitos legales correspondientes (Artículos 15 y 16 del Decreto 2339 de 2013), de tal manera que fuese procedente la asignación del subsidio de arrendamiento temporal. De acuerdo con lo anterior, la Corporación ha enviado un informe periódico que da cuenta de la verificación y posterior notificación de los hogares que están incursos en causal de impedimento o de incumplimiento de requisitos; con el fin de que las familias subsanen la novedad encontrada o en su defecto sean retirados del Proyecto de Arrendamiento Temporal.
Sopotes: 1- Base de Datos con la revisión de 3.609 Hogares. 2-Informe Proceso de Cruces Segunda Base de Datos del 6-04-2018.</t>
  </si>
  <si>
    <t>Se solicita su cierre toda vez que se cumplió dentro del plazo señalado. Ésta actividad debe realizarse periodicamente durante toda la ejecución del contrato que se celebre para apoyar la asignacióny aplicación del subsidio de arrendamiento temporal. En consecuencia, el desarrollo de la misma hace parte de los informes mensuales de ejecución que debe presentar el operador del proyecto de arrendamiento temporal, y por ende es objeto de revisión permanente por parte de la supervisión del contrato. El porcentaje de cumplimiento a la fecha es del 100% ya que previa asignación del subsidio de arrendamiento se procede con el cruce de todos los hogares activos en el Proyecto, y de manera posterior con las notificaciones a que haya lugar.</t>
  </si>
  <si>
    <t>Informe con el consolidado de la consulta de impedimentos realizada a 3.412 Hogares</t>
  </si>
  <si>
    <t xml:space="preserve">Seguimiento 8.01.2019: Durante el periodo 2018 la corporación a realizado los respectivos controles de cruces de hogares. </t>
  </si>
  <si>
    <t>Seguimiento 8.01.2019: Continuar solicitando el informe del control de cruces con una frecuencia definida.</t>
  </si>
  <si>
    <t>14. Remitir al Operador, los hogares postulados al subsidio de arrendamiento temporal, que presentan impedimentos para la asignación del subsidio, para su respectiva notificación y orientación</t>
  </si>
  <si>
    <t>Avance enero 2018: La remisión de los hogares cruzados se realiza de manera periódica, de Diciembre de 2017 a Febrero de 2018, se han evidenciado tres hogares postulados con impedimentos para ingresar al Programa de Arrendamiento temporal, en los términos de los Artículos 15, 16 y 69 del Decreto 2339 de 2013.  Soportes: Radicado S 198 del 12-01-2018 Remisión al Operador de Una Ficha con impedimentos. Radicado S 1079 del 05-02-2018 Remisión al Operador de dos Fichas con impedimentos
Avance mayo 2018: memorando 500-172 CD. Tres (3) Ficha con orden de no atención por impedimentos.
Avance junio 2018: Remisión fichas con impedimento. Soportes que evidencian aplicación sistemática de la actividad.
Avance Junio 2018 Memorando 500-250 y CD:  Se continúa realizando ésta actividad de manera permanente, a partir de lo cual se remite a la Corporación Ayuda Humanitaria los hogares que incumplen requisitos o están incursos en las cauales de impedimento legales aplicables (15,16 y 69 del Decreto 2339 de 2013) para acceder al subsidio de arrendamiento temporal. Esto, con el fin de que los hogares sean notificados y procedan a acreditar el cumplimiento de lo requerido en los términos legales consecuentes. 
Soportes: 1- Radicado S 2388 del 02-03-18 - Cinco Fichas con orden de no atención por impedimentos. 2- Radicado S 3133 del 02-03-18 - Seis Fichas con orden de no atención por impedimentos. 3- Radicado S 3769 del 06-04-18 - Tres Fichas con orden de no atención por impedimentos.4- Radicado 4496 del 17-04-18 - Trece fichas con orden de no atención por impedimentos. 5- Radicado S 4566 del 18-04-18 - Cuatro fichas con orden de no atención por impedimentos. 6- Radicado S 6807 del 21-05-18 - Nueve fichas con orden de no atención por impedimentos.7- Radicado S 6818 del 21-05-18 - Veinticuatro fichas con orden de no atención por impedimentos. 8- Radicado S 6955 del 22-05-18 - Dos fichas con orden de no atención por impedimentos. 9- Radicado S 7315 del 22-05-18 - Cinco fichas con orden de no atención por impedimentos.10- Radicado S 7409 del 28-05-18 - Ocho fichas con orden de no atención por impedimentos.</t>
  </si>
  <si>
    <t xml:space="preserve">ésta actividad debe realizarse periodicamente durante toda la ejecución del contrato que se celebre para operar la asignación del subsidio de arrendamiento temporal. En consecuencia, el desarrollo de la misma hace parte de los informes mensuales de ejecución que debe presentar el operador del proyecto de arrendamiento temporal, y por ende es objeto de revisión permanente por parte de la supervisión del contrato. El porcentaje de cumplimiento a la fecha es del 100% ya que a medida que son remitidos hogares que presentan impedimentos para la asignación del subsidio de arrendamiento, son informados al operador, es decir, no hay una cifra o porcentaje estandar que deba cumplirse. </t>
  </si>
  <si>
    <t>Copia de los siguientes radicados por medio de los cuales se han remitido fichas censales a la Corporación Ayuga Humanitaria con la relación de los impedimentos evidenciados, a fin de que notifiquen a los hogares en función de subsanar dicho impedimento y así determinar la efectividad del ingreso de estos al Proyecto de arrendamiento temporal: 1- Oficio radicado S 9884 del 13-07-18 Remisión 2 Hogares con impedimentos. 2- Oficio radicado S 9981 del 16-07-18 Remisión 31 Hogares con impedimentos. 3- Oficio radicado S 10176 del 18-07-18 Remisión 9 Hogares con impedimentos. 4- Oficio radicado S 10467 del 24-07-18 Remisión 12 Hogares con impedimentos. 5- Oficio radicado S 10584 del 26-07-18 Remisión 7 Hogares con impedimentos. 6- Oficio radicado S 10662 del 30-07-18 Remisión 8 Hogares con impedimentos. 7- Oficio radicado S 11209 del 08-08-18 Remisión 2 Hogares con impedimentos. 8- Oficio radicado S 11640 del 15-09-18 Remisión 2 Hogares con impedimentos. 9- Oficio radicado S 12377 del 27-08-18 Remisión 4 Hogares con impedimentos. 10- Oficio radicado S 12675 del 31-08-18 Remisión 7 Hogares con impedimentos. 11- Oficio radicado S 12676 del 31-08-18 Remisión 1 Hogar con impedimento. 12- Oficio radicado S 13201 del 07-09-18 Remisión 3 Hogares con impedimentos. 13- Oficio radicado S 13700 del 17-09-18 Remisión 7 Hogares con impedimentos. 14- Oficio radicado S 14086 del 24-09-18 Remisión 2 Hogares con impedimentos. 15- Oficio radicado S 14483 del 01-10-18 Remisión 8 Hogares con impedimentos. 16- Oficio radicado S 16139 del 12-10-18 Remisión 5 Hogares con impedimentos. 17- Oficio radicado S 16140 del 22-10-18 Remisión 4 Hogares con impedimentos. 18- Oficio radicado S 17185 del 25-10-18 Remisión 5 Hogares con impedimentos. 19- Oficio radicado S 17470 del 29-10-18 Remisión 10 Hogares con impedimentos. 20- Oficio radicado S 18421 del 17-11-18 Remisión 11 Hogares con impedimentos. 21- Oficio radicado S 18665 del 22-11-18 Remisión 3 Hogares con impedimentos. 22- Oficio radicado S 19074 del 30-11-18 Remisión 1 Hogar con impedimentos</t>
  </si>
  <si>
    <t>Seguimiento 8.01.2019: Durante el periodo 2018 se aplicado el procedimiento de notificaciones.</t>
  </si>
  <si>
    <t xml:space="preserve">15. Notificar y orientar acerca de los impedimentos que presentan los hogares postulados para la  asignación del subsidio de arrendamiento temporal. </t>
  </si>
  <si>
    <t>Subdireccion Poblacional</t>
  </si>
  <si>
    <t>Avance febrero 2018: La Corporación Ayuda Humanitaria realiza la notificación escrita a cada uno de los hogares postulados, de los requisitos e impedimentos contemplados en los artículos 15, 16 y 69 del Decreto 2339 de 2013.   Soporte: Copia de veintítres (23) notificaciones realizadas desde el mes de febrero a la fecha a grupos familiares que no cumplen requisitos para ingresar al Programa de Arrendamiento Temporal
Avance mayo 2018: memorando 500-172 CD. Soportes notificación escrita a cada uno de los hogares postulados
Avance junio 2018: Soportes notificación escrita a cada uno de los hogares postulados
Avance Junio 2018 Memorando 500-250 y CD:  Ésta actividad se realiza de manera permamente, de tal forma que la Corporación notifica de manera personal a los grupos familiares que presentan impedimentos o incumplen los requisitos del Decreto 2339 de 2013, para que de ser posible y conducente éstos subsanen dichas restricciones en un término no superior a sesenta días, so pena de ser retirados del Proyecto de Arrendamiento Temporal. 
Soportes: 1- Copia de veintídos (38) Notificaciones personales a grupos familiares que presentan impedimentos para ingresar al Proyecto de Arrendamiento Temporal (Cruces con catastro).2-Copia de Diez (10) Notificaciones personales a grupos familiares que presentan impedimentos para ingresar al Proyecto de Arrendamiento Temporal (Cruces con subsidios). 3- Copia de veintiocho (28) Notificaciones personales a grupos familiares que presentan impedimentos para ingresar al Proyecto de Arrendamiento Temporal (Cruces por Salarios superiores a los Dos SMLMV. 4- Diez y siete (17) Cancelaciones de asignación de subsidio por incumplimiento de requisitos.</t>
  </si>
  <si>
    <t xml:space="preserve">ésta actividad debe realizarse periodicamente durante toda la ejecución del contrato que se celebre para operar la asignación del subsidio de arrendamiento temporal. En consecuencia, el desarrollo de la misma hace parte de los informes mensuales de ejecución que debe presentar el operador del proyecto de arrendamiento temporal, y por ende es objeto de revisión permanente por parte de la supervisión del contrato. El porcentaje de cumplimiento a la fecha es del 100% ya que a medida que se presentan hogares con impedimentos para la asignación del subsidio de arrendamiento temporal, son notificados del mismo y del procedimiento a seguir, es decir, no hay una cifra o porcentaje estandar que deba cumplirse. </t>
  </si>
  <si>
    <t>Copia de nueve (9) notificaciones a grupos familiares que presentan impedimentos para ingresar al Proyecto de Arrendamiento Temporal (No acreditan el mínimo de permanencia en la ciudad).
Copia de diez (10) notificaciones a grupos familiares que presentan impedimentos para ingresar al Proyecto de Arrendamiento Temporal (Ingresos superiores a dos SMMLV).
opia de veinticinco (25) notificaciones a grupos familiares que presentan impedimentos para ingresar al Proyecto de Arrendamiento Temporal (Beneficiarios de subsidios de vivienda).
Copia ciento once (141) notificaciones a grupos familiares que presentan impedimentos para ingresar al Proyecto de Arrendamiento Temporal (Cruces con catastro Medellín, propietarios o poseedores de viviendas diferentes a las evacuadas).
Copia de doscientos nueve (209) Cancelaciones de asignación de subsidio de arrendamiento temporal por incumplimiento de requisitos.
Copia doscientos once (211) Terminaciones de asignación del subsidio de arrendamiento por incumplimiento de requisitos.
Informe Relación remitidos con impedimento (Catastro, Fonvivienda y otros)</t>
  </si>
  <si>
    <t>16. Modificar y aplicar en el Formato de Certificación de los contratos de arrendamiento, en donde quede claramente expresado que el pago del  canón de arrendamiento estará sujeto a la verifciación del cumplimiento de los requisitos establecidos en el Decreto 2339 de 2013 o las normas que regulen la materia.</t>
  </si>
  <si>
    <t>Subdireccion Poblacional
Sudirección Jurídica</t>
  </si>
  <si>
    <t>Subdirectora Poblacional Natalia Andrea Restrepo López
Profesional Universitario Claudia María Rodriguez
Subdirectora Jurídica Laura del Socorro Mesa</t>
  </si>
  <si>
    <t>Avance enero 2018: Actualmente se están revisando los Formatos de Certificación de contratos y Carta de compromisos, con el fin de adecuarlo a los todos los requisitos que deben cumplir los beneficiarios de subsidio de Arrendamiento Temporal. Soporte: Formatos de Certificación de contratos y Carta de Compromisos
Avance mayo 2018: memorando 500-172 CD. Modelo de certificación y de carta de compromiso.</t>
  </si>
  <si>
    <t xml:space="preserve">desde el mes de marzo de 2018 se procedió con la revisión y ajuste de los Formatos de Carta de compromisos y Certificación de contratos. Los cuales a su vez fueron cargados al módulo de calidad. </t>
  </si>
  <si>
    <t>la  acción No 16: “Modificar y aplicar en el Formato de Certificación de los contratos de arrendamiento, en donde quede claramente expresado que el pago del  canon de arrendamiento estará sujeto a la verificación del cumplimiento de los requisitos establecidos en el Decreto 2339 de 2013 o las normas que regulen la materia”, si bien, el tiempo de terminación fue estipulado hasta el 31 de diciembre,  se reportó su cumplimiento en el mes de marzo de 2018 junto los soportes entregados mediante memorando No 500-172.</t>
  </si>
  <si>
    <t>Seguimiento 8.01.2019: Durante el periodo 2018 se aplicación de los formatos ajustados..</t>
  </si>
  <si>
    <t>17. Notifcar a los propietarios de las viviendas donde se paga el canón de arrendamiento respecto al incumplimiento de los requisitos para la asignación del subsidio de arrendamiento temporal, por parte de los hogares activos en el programa.</t>
  </si>
  <si>
    <t>Seguimiento febrero 2018: Los Formatos de Certificación de Contratos de arrendamiento van acompañados de una  Carta de compromisos con los requisitos  del Decreto 2339 de 2013. El propietario es notificado de la cancelación del contrato de arrendamiento, en caso de incumplimiento de los requisitos establecidos en el Decreto 2339 de 2013 al momento de suscribir el Contrato. Soporte: Copia de ochenta y dos (82) certificaciones de contrato y Cartas de compromisos suscritas con arrendadores y arrendatarios, en las cuales se hace mención al cumplimiento de requisitos contemplados en el Decreto 2339 de 2013
Avance mayo 2018: memorando 500-172 CD. Copia de (58) certificaciones de contrato y Cartas de compromisos suscritas con arrendadores y arrendatarios, en las cuales se hace mención al cumplimiento de requisitos contemplados en el Decreto 2339 de 2013
Avance junio 2018: Copia de (75) certificaciones de contrato y Cartas de compromisos suscritas con arrendadores y arrendatarios, en las cuales se hace mención al cumplimiento de requisitos contemplados en el Decreto 2339 de 2013
Soportes que evidencian aplicación sistemática de la actividad.</t>
  </si>
  <si>
    <t>Se realiza de manera permamente, de tal manera que el operador suscribe certificaciones de contrato y carta de compromisos entre el arrendador y el grupo familiar beneficiario del subsidio de arrendamiento temporal, en los cuales se relacionan los requisitos e impedimentos del Decreto 2339 de 2013 a ser tenidos en cuenta por las familias, so pena de la cancelación del subsidio. Adicionalmente en el Manual de Arrendamiento de la siguiente forma: "10.  PROCESO DE APROBACION. 
10.4.2. LECTURA DE CONTRATO: 
Se comenzara la atención dando claridad frente a la posición que juega el Instituto respecto del contrato suscrito entre las partes, ya que en ningún caso podrá entenderse que este haga parte del mismo, debido a que su función se limitara a validar la existencia del contrato y a verificar el cumplimiento de requisitos para garantizar el desembolso de los subsidios de arrendamiento Posteriormente se realizara  la lectura del contrato de arrendamiento para explicar a las partes sus derechos y obligaciones y dejar claros los siguientes temas: 
10.4.2.7. Finalmente se dará lectura a la carta de compromisos adquiridos por el beneficiario al ingresar al proyecto, así mismo se informaran las consecuencias de su incumplimiento y se brindará asesoría respecto a las dudas que se generen en el proceso.                                                                                                                                                                                                                                                                                                                                                     1.4.3. VALIDACIÓN DEL CONTRATO: 
El proceso de validación del subsidio de arrendamiento estará acompañada de los siguientes documentos: 
10.4.3.5. Carta de compromisos del  proyecto."  Dado lo anterior, ésta actividad debe cerrarse.</t>
  </si>
  <si>
    <t>Copia de mil cuatrocientos sesenta  (1460) certificaciones de contrato y Cartas de compromisos suscritas con arrendadores y arrendatarios, en los que se hace mención a las obligaciones de las partes, enmarcadas en el Decreto 2339 de 2013.</t>
  </si>
  <si>
    <t>18. Establecer una ruta de trabajo para analizar fiscal, social, juridica, economica del impacto que tendria el otorgamiento del subsidio de arrendamiento temporal  hasta máximo un (1) año sin entrega de solución definitiva, a hogares remitidos por calamidad, desastre natural o desalojo por estar ubicados en zona de alto riesgo</t>
  </si>
  <si>
    <t>Subdirección Jurídica
Dirección Isvimed</t>
  </si>
  <si>
    <t>Subdirectora Jurídica Laura del Socorro Mesa</t>
  </si>
  <si>
    <t>Avance Junio 2018: Desde la Subdirección Poblacional se realizó un diangóstico del costeo por unidad de los subsidios de arrendamiento temporal desde el año 2009, que es insumo para analizar el impacto fiscal, jurídico, social y económico.
Se envía correo electrónico con el archivo del diagnóstico realizado (4/07/2018).
El 24 de julio se estable una reunión con las subdirecciones jurídica, administrativa y financiera donde se acuerda realizar un analisis de los componentes fiscal, económico, socila y jurídico. (Acta)</t>
  </si>
  <si>
    <t>19. Entregar solución de vivienda a hogares activos en el Programa de Arrendamiento Temporal, a través de la asignacion de 1.000 subsidios de vivienda</t>
  </si>
  <si>
    <t>Subdirección de Planeación
Subdirección Administrativa y Financiera
Subdirección de Dotación de Vivienda y Hábitat
Subdirección Jurídica</t>
  </si>
  <si>
    <t>Subdirectora de Planeación Luz Adriana Campuzano
Subdirector Administrativo y Financiero Cesar Augusto Castaño Jaramillo
Subdirector de Dotación de Vivienda y Hábitat Rodrigo Alberto Rendón Cortés
Subdirectora Jurídica Laura del Socorro Mesa</t>
  </si>
  <si>
    <t>Avance marzo 2018: Desde la Subdirección de Planeación del Isvimed se indicaron los proyectos habitacionales donde se asignaran 1037 viviendas para la atención con vivienda definitiva a población activa en el Proyecto de Arrendamiento temporal.  Soporte: Correo electrónico 25-01-18 Subdirección de Planeación con informe de proyectos habitacionales - Informe de Proyectos habitacionales con la disponibilidad de viviendas para las familias activas en e Proyecto de arrendamiento temporal.
RIESGO - REASENTAMIENTO DE POBLACIÓN CON SOLUCIONES DE VIVIENDA DEFINITIVA: La playita, el triunfo, ciudad del este D, vivienda usada. UNA SOLUCIÓN DEFINITIVA PARA POBLACIÓN DE ARRENDAMIENTO TEMPORAL: Madre Laura, La playita, Colinas de occidente, Ciudad del este D, Castilla-Girardot, Bosque verde, La cruz torre 4, vivienda usada. (tabla anexa)</t>
  </si>
  <si>
    <r>
      <rPr>
        <sz val="11"/>
        <color rgb="FFFF0000"/>
        <rFont val="Calibri"/>
        <family val="2"/>
      </rPr>
      <t>Poblacional</t>
    </r>
    <r>
      <rPr>
        <sz val="11"/>
        <color rgb="FF000000"/>
        <rFont val="Calibri"/>
        <family val="2"/>
      </rPr>
      <t xml:space="preserve">
</t>
    </r>
    <r>
      <rPr>
        <sz val="11"/>
        <rFont val="Calibri"/>
        <family val="2"/>
      </rPr>
      <t>Planeación</t>
    </r>
    <r>
      <rPr>
        <sz val="11"/>
        <color rgb="FF000000"/>
        <rFont val="Calibri"/>
        <family val="2"/>
      </rPr>
      <t xml:space="preserve">
Dotación</t>
    </r>
  </si>
  <si>
    <t xml:space="preserve">Informe de vivienda nueva y usada.
Teniendo en cuenta el reporte realizado desde la Subdirección de Planeación en el año pasado, con respecto a los proyectos con los cuales se pretendia reasentar las familias que se encuentran en arrendamiento temporal, se adjunta las razones por las cuales   no son susceptibles de atención teniendo en cuenta el estado de los proyectos que en su momento fueron propuestos </t>
  </si>
  <si>
    <t>500-026</t>
  </si>
  <si>
    <t>Archivo de excel informe de vivienda neuva y usada-
Se adjunta documento en word donde se indica las razones tecnicas del porque no se realizarán dichos proyectos</t>
  </si>
  <si>
    <t xml:space="preserve">Se evidencia documento donde informan las soluciones entregadas durante 2017 y 2018 (memorando 500-026). </t>
  </si>
  <si>
    <t>Continuar planeando y entregando vivienda.</t>
  </si>
  <si>
    <r>
      <rPr>
        <b/>
        <sz val="9"/>
        <rFont val="Arial"/>
        <family val="2"/>
      </rPr>
      <t>Omisión en las prerrogativas o potestades sancionatorias por parte del Municipio de Medellín</t>
    </r>
    <r>
      <rPr>
        <sz val="9"/>
        <rFont val="Arial"/>
        <family val="2"/>
      </rPr>
      <t xml:space="preserve"> 
En el análisis realizado a los Proyectos de Vivienda Nueva, ejecutados por las Organizaciones Populares de Vivienda OPV relacionadas en el siguiente cuadro y de acuerdo con la información solicitada al Municipio de Medellín en cumplimiento del artículo 10 “De las Sanciones” del Decreto Nacional 2391 de 1989 “Por el cual se reglamentan el artículo 62 de la Ley 9 de 1989 y el artículo 3 del Decreto Ley 78 de 1987, en desarrollo de las actividades de las Organizaciones Populares de Vivienda”. (Ver Cuadro 8. Proyectos de Autoconstrucción ejecutados por las OPV´s, en el informe).
y teniendo en cuenta que los subsidios de vivienda para dicho Proyecto fueron otorgados desde el año 2012, además de que algunos de los proyectos a la fecha de presentación de este informe preliminar se encuentra suspendidos de acuerdo con la información remitida por el Municipio de Medellín mediante oficio 201730151277 del 07 de julio de 2017, radicado de la Contraloría General de Medellín R201700001840 del 10 de julio de 2017, en el que manifiesta lo siguiente: (ver transcripción en el informe).
Bajo la normativa antes transcrita, observa el equipo auditor que el Municipio de Medellín no dio aplicación a los correctivos, ni las sanciones contempladas en las normas señaladas, toda vez, que fue muy permisiva con el actuar de las Organizaciones Populares de Vivienda antes referenciadas, en virtud de que los Proyectos de Vivienda Nueva vienen presentando reiteradas irregularidades tanto administrativas, financieras y técnicas, las cuales han conllevado a que algunos de estos proyectos no cumplieran con los fines esenciales del Estado y en la actualidad las familias a las cuales se les otorgó el subsidio de vivienda no puedan disfrutar de una solución de vivienda para el fin con que fueron previstos los recursos públicos.
En consideración a lo antes señalado, se presenta un incumplimiento de las disposiciones generales y un inadecuado control y seguimiento de los recursos y actividades que son propias de la Entidad, lo que afecta y pone en riesgo el cabal cumplimiento del objetivo perseguido con el otorgamiento de los subsidios y que redunda en los grupos familiares afectados, constituyéndose en una vulneración a los principios de la gestión fiscal de la eficiencia y economía consagrados en el artículo 8 de la Ley 42 de 1993, por lo que es del caso radicar un hallazgo administrativo. 
</t>
    </r>
  </si>
  <si>
    <r>
      <t xml:space="preserve">Se reitera lo que quedó consignado en el informe final: 
</t>
    </r>
    <r>
      <rPr>
        <i/>
        <sz val="9"/>
        <rFont val="Arial"/>
        <family val="2"/>
      </rPr>
      <t>"En la reunión de Mesa de trabajo realizada por el equipo directivo del ISVIMED y la Contraloría, el día 20 de septiembre de 2017 se aclaró por parte del Instituto que esta observación corresponde al Municipio de Medellín, aclaración que fue de recibo por parte del señor Contralor Auxiliar. Una vez estuvo de acuerdo, se comprometió en dar traslado a los responsables, para que desde allí se atienda y/o se formule la acción de mejoramiento correspondiente. "</t>
    </r>
    <r>
      <rPr>
        <sz val="9"/>
        <rFont val="Arial"/>
        <family val="2"/>
      </rPr>
      <t xml:space="preserve">
No obstante lo anterior, el ISVIMED, mediante el radicado S19838 del 06 de diciembre de 2017, ofició a la Secretaría General con la finalidad de alertarla de este hallazgo. Dicha alerta fue acompañada de una transcripción del hallazgo numero dos para que el Municipio diera respuesta al informe preliminar, y un concepto jurídico elaborado por abogados de la Subdirecciónj Jurídica del ISVIMED en relación con el regimen de vigilancia y control de las organizaciones populares de vivienda. </t>
    </r>
  </si>
  <si>
    <t>Notificar a la Secretaría General de la Alcaldía de Medellín, el contenido del hallazgo para que desde esa dependencia, se implementen las acciones de mejoramiento.</t>
  </si>
  <si>
    <t>Subdirección Jurídica</t>
  </si>
  <si>
    <t>Laura Mesa Jaramillo Subdirector Jurídica</t>
  </si>
  <si>
    <t>Seguimiento febrero 2018: Entrega de memorando 600-035 con asunto: Entrega de comprobantes de traslado hallazgo N°2 de la Contraloría General de Medellín, por ser competencia de la Alcaldía Municipal. Donde Anexa Radicado S19838 y Radicado archivo general: 201710320336.
Como acción El Municipio expidió el decreto 0341 de 2016 "por el cual se reglamente la inscripción, registro como enajenador, el permio de recepción anticipada de dineros, la radiación de documentos para ventas y el permiso de escrituración, con destino a desarrollo de programas de vivienda para los afiliados de las Organizaciones Populares de Vivienda -OPV- y se asignan otras funciones (ente ellas la funcion sancionatoria a la subsecretaría de control urbanistico de la Secretaría de Gestión y Control Territorial en el artículo 2.4)"
No obstante, a la fecha ni la Alcaldía de Medellín ni la subsecretaría de control urbanistico han emitido sanción alguna contra OPVs que es a lo que el hallazgo hace referencia.</t>
  </si>
  <si>
    <r>
      <rPr>
        <b/>
        <sz val="9"/>
        <rFont val="Arial"/>
        <family val="2"/>
      </rPr>
      <t>Inadecuada contratación de la interventoría con cargo a la OPV</t>
    </r>
    <r>
      <rPr>
        <sz val="9"/>
        <rFont val="Arial"/>
        <family val="2"/>
      </rPr>
      <t xml:space="preserve">.
Durante la evaluación de los proyectos de vivienda de interés prioritario ejecutados por las Organizaciones Populares OPV´s: Altos del Jardín – Villa Jesusita II, Villa Canela etapa 2, Torres del Este etapas 1 y 2, Sierra Campestre, Villa María y Los Almendros realizados por las siguientes Organizaciones Populares de Vivienda –OPVs–: Asociación de Madres Cabeza de Familia para el Desarrollo Empresarial y la Vivienda –AMCF–, Cooperativa de Desarrollo Comunitario –COODESCOM–, Fundación Colombiana de Desplazados, Vulnerables y Etnias –FUNCODENT–, Asociación de Vivienda Comunitaria Sierra Campestre, Corporación Viviendas Unidas –CORVIDAS– y la Asociación de Vivienda Comunitaria Nuevo Amanecer, respectivamente; la interventoría fue contratada con recursos de las OPVs, se evidenció, que éstas son las que hacen el proceso de selección y suscripción del contrato de Interventoría teniendo en cuenta que los recursos provienen del mismo proyecto de vivienda, contraviniendo lo establecido en el artículo 42 del Decreto Municipal 2339 de 2013 “Por el cual se reglamenta la Administración, Postulación y Asignación del Subsidio Municipal de Vivienda del Municipio de Medellín”, en el que se hace referencia a lo siguiente:
“ARTÍCULO 42. DE LA CONDICIÓN CONTRACTUAL.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 –ISVIMED-, sin afectar el subsidio municipal de construcción en sitio propio asignado a cada grupo familiar.” (subrayado por fuera de texto). Al respecto del contrato de interventoría, la Corte Constitucional en reiteradas ocasiones ha manifestado lo siguiente: (Ver en informe).
Por lo antes indicado, era deber del Instituto Social de Vivienda y Hábitat de Medellín – ISVIMED contratar la interventoría para garantizar el seguimiento, control y cumplimiento de los fines esenciales del Estado con los recursos otorgados por éste para los Proyectos de Vivienda ejecutados y administrados por las Organizaciones Populares de Vivienda – OPV.
Esta deficiencia conllevó a que se incrementaran los costos económicos de los proyectos, puesto que existen proyectos a los cuales se les entregó subsidios desde el año 2012, así mismo, a que estos proyectos no fueran ejecutados en su totalidad, a que los grupos familiares que hacen parte de las OPV no estén a la fecha disfrutando del bien material, a que se presentaran suspensiones de los mismos proyectos, al no cumplimiento de los fines esenciales del estado de que trata el artículo 2 de la Constitución Política de Colombia y al incumplimiento de los principios de la gestión fiscal de economía, eficiencia y eficacia consagrados en el artículo 8 de la Ley 42 de 1993, por lo que se configura en un hallazgo administrativo con presunta incidencia disciplinaria.
</t>
    </r>
  </si>
  <si>
    <t xml:space="preserve">Disciplinaria </t>
  </si>
  <si>
    <r>
      <t xml:space="preserve">Se fortalecerá el equipo interdisciplinario de OPV, con el fin de supervisar la contratación de la obra, los avances y la interventoria que deben hacer estas. 
</t>
    </r>
    <r>
      <rPr>
        <sz val="9"/>
        <rFont val="Arial"/>
        <family val="2"/>
      </rPr>
      <t xml:space="preserve">El ISVIMED ha determinado que el curso de acción que mejor respeta la Ley y la Constitución es el fortalecimiento del equipo de OPV existente que permita una dedicación exclusiva para las supervisiones,  generando más eficiencia, transparente y de más utilidad para los fines esenciales del estado que la atomización de la supervisión en interventorías.
Tramitar la modificación a la redacción del artículo 42 del decreto 2339 de 2013, para dar claridad al alcance del Isvimed con relación a la intervención y seguimeinto a los proyectos construidos a través de las OPVs, en los que se asignan subsidios municipales, la cual se hará a través de una supervisión interna contratada por el Instituto y no una interventoría externa. 
</t>
    </r>
  </si>
  <si>
    <t>Garantizar la supervisión de las obras ejecutadas por OPV, en las que el Isvimed otorga subsidios a las familias que la conforman, fortaleciendo el control de los recursos asignados en el proyecto.</t>
  </si>
  <si>
    <t>Subdirección de dotacion y Subdirección Jurídica</t>
  </si>
  <si>
    <t>Rodrigo Alberto Rendón Cortés.
Guiller Alvarez, lider de proyecto; 
Laura del Socorro Mesa.
Paulina Rengifo,  profesional especializada</t>
  </si>
  <si>
    <t>Avance febrero 2018: Entrega de memorando 600-033 con asunto: entrega de copia de oficio de desembargo OPV Villa Jesusita Altos del Jardín. Anexo oficio N° 983 del Juzgado veintidos civil del circuito de Medellin. 
Se crea mesa de trabajo con las diferentes areas de interes para la revisión del Decrero 2339 y aplicar modificaciones. Soporte: Proyección del decreto 2339.
Avance mayo 2018 : Entrega memorando 600-107: descripción de las actividades realizadas→ Contratación de un tecnólogo en construcciones civiles, mediante el contrato de prestación de servicios número 261 del 25 de febrero de 2018 cuyo objeto es apoyar el seguimiento a la ejecución de los proyectos de vivienda nueva en el marco del programa nuevos desarrollos habitacionales fomento a la autoconstrucción e iniciativas comunitarias (OPV) desde el área o componente técnico. 
También se realizó la contratación de un profesional en derecho para fortalecer el equipo que atiende las OPV, vinculando mediante contrato de prestación de servicios a una abogada mediante el contrato de prestación de servicios número 98 del 09 de enero de 2018. 
Teniendo así dos contratistas más para apoyar y brindar un mejor acompañamiento a las OPV, en sus tres etapas, formulación, ejecución y recibo a satisfacción de obra, en la ciudad de Medellín y sus cinco corregimientos. 
Subdirección dotación:  Avance  Mayo 2018: El equipo Tecnico, social, juridico y financiero realiza seguimiento a los proyecto liderados por las OPV, asi: Altos del Jardín, Villa Canela, Villa Jesusita, Torres del Este, Sierra Campestre, Villa María, los Almendros, donde se deja constancia en las actas e informes de seguimiento dadas las diferentes circunstancias de cada uno de los proyectos. 
Avance junio 2018: Informe técnico de OPV. Altos de Jardín, Villa Jesucita, Villa canela. informe de gestión organizaciones populares de vivienda – opv julio 15 de 2018. 
Avance julio 2018: Se realizaron nuevos contratos con estos objetos, los números de contratos son para el apoyo jurídico 502 de 2018 y el técnico es el número 542 de 201</t>
  </si>
  <si>
    <t xml:space="preserve">Dotación: Seguimiento Diciembre 2018:    Para los proyectos de las OPV, se cuenta con el seguimiento técnico de dos profesionales por parte del Instituto mediante contrato de prestación de servicios No. 541 del 10 de julio de 2018 y No. 542 del 10 de julio de 2018.
Se hace entrega de las diferentes actas e informes de los seguimientos que se realizan de forma semanal.                                  
Jurídica: Seguimiento 24 de enero de 2019: En razón a las competencias con las que cuenta el ISVIMED frente a la asignación y vigilancia a la aplicación del SMV, se mantuvo y fortaleció el equipo profesional interdisciplinario para poder realizar un seguimiento a la aplicación dentro de los recursos dentro del proyecto y realizar las recomendaciones a que haya lugar a las organizaciones y sus contratistas constructores con el objetivo de que los proyectos habitacionales se ejecuten de una manera técnica y jurídica adecuada.                                 </t>
  </si>
  <si>
    <t>Dotación: 
1. _ACTA_DE_REUNION INTRA 05-10-2018
2. ACTA VISITAS CONTRALORIA 4-10-2018
3. Asesorías Representantes Legales
4. Reuniones Interinstitucionales
5. Seguimiento Antes
6. VISITAS SEGUIMIENTO
7. Visitas
Jurídica:
8.  Contratos de prestacion de servicios 52, 73, 94 de 2019 
9. Soportes (31..1.2019)</t>
  </si>
  <si>
    <t>Se esta ejecutando las mesas de trabajo. El decreto 2339 se encuentra en proceso de revisión y aprobación por parte de la secretaria general.</t>
  </si>
  <si>
    <t>Seguimiento 8.01.2019: 
1. Continuar con el equipo interdiscciplinario de OPV, y que este continúe realizando seguimiento al estado de avance de OPV. 
2. Aplicar los cambios del Decreto 2339 para éste primer semestre del 2019.
3. Realizar el proceso jurídico necesario para la recuperación del recurso.</t>
  </si>
  <si>
    <r>
      <rPr>
        <b/>
        <sz val="9"/>
        <rFont val="Arial"/>
        <family val="2"/>
      </rPr>
      <t>Indebido otorgamiento de la licencia de construcción para el proyecto Villa Canela etapa II</t>
    </r>
    <r>
      <rPr>
        <sz val="9"/>
        <rFont val="Arial"/>
        <family val="2"/>
      </rPr>
      <t xml:space="preserve">. 
En el proyecto de vivienda Villa Canela etapa 2 efectuado por la Organización Popular de Vivienda –OPV– Cooperativa para el desarrollo comunitario – COODESCOM – , la Licencia de Construcción se otorgó mediante la Resolución C4-1058 del 15 de octubre 2015, y en ella se concedió modificación a la licencia de urbanización y de construcción simultánea de la etapa 1 del proyecto Villa Canela concedida mediante Resolución C4-4294 de noviembre 22 de 2011, además, de licencia de construcción en la modalidad de obra nueva para la etapa 2 y aprobación de planos para propiedad horizontal para ambas etapas del proyecto. 
No obstante, la asignación de los subsidios municipales en dinero se efectuó el 25 de septiembre de 2013 mediante la Resolución 881 para ciento cincuenta (150) grupos familiares afiliados de la OPV – COODESCOM –, con la finalidad de adquirir vivienda nueva en el proyecto habitacional de vivienda de interés prioritario Urbanización Villa Canela Etapa 2.
Ahora bien, en los considerandos de la Resolución 881 de 2013” se afirma lo siguiente: 
“(…) 
o) El proyecto mencionado tiene licencia de construcción, aprobada por la Curaduría Urbana Cuarta del Municipio de Medellín mediante Resolución C4- 4294 del 22 de noviembre de 2011, trámite 05001-1-11-3079; con una vigencia de 36 meses prorrogables por 12 meses más. En todo caso, será responsabilidad de la OPV -COODESCOM, constructora del proyecto estar atentos a las vigencias y renovaciones a que haya lugar.
s)  La Subdirección poblacional del ISVIMED por comunicación interna N°597 del 02 de septiembre de 2013, solicita se asignen los subsidios municipales de los grupos familiares incluidos en el presente acto administrativo, e informa que cumplen con los requisitos legales establecidos para ser beneficiarios del subsidio de vivienda y no presentan cruces con otras entidades. Así mismo, que el proyecto de vivienda “urbanización Villa Canela etapa 2”, cuenta con viabilidad técnica financiera y social necesaria para aplicar los subsidios asignados de acuerdo a los requisitos de ley y del manual de asesoría y acompañamiento para las Organizaciones Populares de Vivienda…”.
Es decir, para la etapa 1, el proyecto tenía la licencia de construcción vigente pero en el momento de asignación de los subsidios no contaba con la licencia de construcción para la etapa 2. 
Este hecho incumple con lo definido en el Decreto 2339 de 21 de noviembre de 2013 –por el cual se reglamenta la administración, postulación y asignación del subsidio municipal de vivienda del municipio de Medellín–. Articulo 37 Condiciones de construcción en sitio propio “Previo a la asignación de subsidio, se deberá contar con licencia de construcción y disponibilidad inmediata, mediante la conexión a redes matrices de los servicios públicos domiciliarios de acueducto, alcantarillado y energía eléctrica, según certificados expedidos por las respectivas empresas de servicios públicos. En todo caso el lote deberá estar ubicado en un desarrollo legal o legalizado”.
Como consecuencia de lo anteriormente descrito, la Resolución C4-1058 del 15 de octubre de 2015 aprobó la modificación de la Licencia de Construcción vigente de la etapa 1, otorgada mediante Resolución C4- 4294 de noviembre 22 de 2011. Para la etapa 2 la citada resolución autorizó la construcción de 14 pisos con 103 apartamentos que es un número inferior a los 150 subsidios asignados en el año 2013 equivalentes a $13.558.500 por cada grupo familiar y como la licencia de construcción se aprobó en 2015 el valor del subsidio para cada grupo familiar correspondería a $14.820.500, lo que representa una diferencia de $1.261.500 por cada grupo familiar, que no fue otorgado a los beneficiarios en el momento de asignación del Subsidio municipal de vivienda en dinero.
Al mismo tiempo, el encargo fiduciario efectuado con Alianza Fiduciaria SA se formalizó para 250 grupos familiares, 47 de ellos aún no tienen solución de vivienda a pesar de beneficiarse de la asignación del subsidio de vivienda, lo que representa un valor pagado de más a Alianza Fiduciaria SA, equivalente a $637.249.500 . Los hechos anteriormente referidos configuran un hallazgo administrativo con presunta incidencia disciplinaria. 
</t>
    </r>
  </si>
  <si>
    <r>
      <rPr>
        <b/>
        <sz val="9"/>
        <rFont val="Arial"/>
        <family val="2"/>
      </rPr>
      <t>Realizar jornada de sensibilización con los 47 hogares</t>
    </r>
    <r>
      <rPr>
        <sz val="9"/>
        <rFont val="Arial"/>
        <family val="2"/>
      </rPr>
      <t xml:space="preserve"> que fueron afectados por la densidad del proyecto como consecuencia de la actualización de la licencia de construcción, para identificar sÍ pueden acceder a otra oferta institucional, previo el cumplimiento de los requisitos del decreto 2339 de 2013. 
</t>
    </r>
  </si>
  <si>
    <t xml:space="preserve">Buscar alternativas de solución de vivienda habitacional para las 47 familias que fueron afectadas por la reducción de la densidad en el proyecto Villa Canela. 
</t>
  </si>
  <si>
    <t>Subdirección Poblacional; Subdirección de dotación y Subdirección Jurídica.</t>
  </si>
  <si>
    <t xml:space="preserve">Rodrigo Alberto Rendón Cortés; 
Laura del Socorro Mesa y Natalia Andrea Restrepo.
</t>
  </si>
  <si>
    <t xml:space="preserve">Avance febrero 2018: la subdirección Poblacional envía el oficio con radicado N° 975 del 2 de febrero de 2018, con el fin de que la OPV Coodescom nos pueda definir cuáles son los 47 hogares que deben renunciar al subsidio de vivienda municipal.
Avance mayo 2018: Entrega memorando 600-107: Se envió desde la subdirección poblacional el oficio con radicado N°975 del 2 de febrero de 2018 con el fin de que la OPV nos informara cuales familias que componen el proyecto no desean seguir integrándolo  de manera tal que se liberen los cupos necesarios para las 47 familias. Esto tomando en consideración que a la fecha el ISVIMED ha retenido el desembolso de 55 subsidios para la Torre II, lo cual da lugar a que se pueda negociar entre las 47 familias que no tienen cupo su permanencia sin que esto implique la devolución de los subsidios. 
Obtuvimos respuesta al oficio por parte de la OPV COODESCOM mediante radicado E1624 del 16 de febrero de 2018, definiendo así los cuarenta y siete (47) hogares que no continúan en el proyecto habitacional Villa Canela etapa II, para una mejor clasificación de estas familias al interior del ISVIMED.
Poblacional: Se realiza una jornada de sensibilización con los 47 hogares que fueron afectados por la densidad del proyecto como consecuencia de la actualización de la licencia de construcción, para identificar si pueden acceder a otra oferta institucional, previo el cumplimiento de los requisitos del Decreto 2339 de 2013, la cual asistieron solo 8, por lo cual se acordó con los representantes legales de la organización,  que éstos socializaran tal información vía telefónica con las personas que no asistieron y nos aportara para el 30 de mayo del año en curso un consolidado final con la situación definida de la 47 familias y las respectivas renuncias, si es el caso. Soporte acta de mayo 16 de 2018
El 3 de julio de 2018 COODESCOM envía oficio con radicado E7434 informando sobre renuncias de 19 familias. 
</t>
  </si>
  <si>
    <r>
      <rPr>
        <b/>
        <sz val="9"/>
        <rFont val="Arial"/>
        <family val="2"/>
      </rPr>
      <t>No conclusión efectiva en El proyecto de vivienda Altos del Jardín Villa Jesusita II</t>
    </r>
    <r>
      <rPr>
        <sz val="9"/>
        <rFont val="Arial"/>
        <family val="2"/>
      </rPr>
      <t xml:space="preserve">.
El proyecto de vivienda Altos del Jardín-Villa Jesusita II desarrollado por la  Organización Popular de Vivienda –OPV– Asociación de madres cabeza de familia para el desarrollo empresarial y la vivienda;–AMCF– está suspendido desde diciembre de 2014, porque la Licencia de construcción concedida mediante la Resolución C4-0175 de 25/01/2010 y prorrogada por la Resolución C4-0656 de 2013  se encuentra vencida, conjuntamente el lote en el cual se asienta el proyecto se encuentra embargado, debido a la insolvencia financiera del proyecto Villa Jesusita I, localizado en el barrio La Milagrosa, a cargo de la misma OPV.
El proyecto comprende la ejecución 7 torres con 24 apartamentos cada una, según el 5° informe de interventoría estaban en ejecución a diciembre de 2014 las tres primeras torres con 28 aptos terminados, los cuales han sido ocupados y adecuados por miembros de esta OPV, sin embargo, no todos los tomadores son beneficiarios de los subsidios municipales de vivienda otorgados por El Instituto social de vivienda y hábitat de Medellín –ISVIMED–.
A través de Alianza Fiduciaria SA., el ISVIMED ha pagado a la OPV –AMCF– $644.812.874 que corresponden con el avance de las tres primeras torres hasta diciembre de 2014; estos recursos provienen de los subsidios asignados por el Isvimed a 67 grupos familiares a través de los siguientes actos administrativos: Resoluciones N°1509/2012, 989/2013, 989/2013, 827/2013, 788/2013, 1181/2013, 0167/2014; como se aprecia en el cuadro N°9.  Sin embargo, en la fecha de elaboración de este informe, el equipo auditor no vislumbra la posibilidad de avance del proyecto por parte del OPV; toda vez, que para continuar con la ejecución de este proyecto AMCAF debe ejecutar el urbanismo aprobado en la licencia de construcción otorgada mediante las resoluciones citadas el cual consiste en la ejecución de una vía urbana cuyo costo no está a su alcance. Es decir, AMCAF, además de cumplir con lo anteriormente descrito debe someter el proyecto a la consecución de una nueva Licencia de construcción acorde con la normatividad planteada en el Plan de Ordenamiento Territorial –Acuerdo 48 de 2014–
Estos hechos evidencian una omisión en el control que debe ser ejercido por el Isvimed de acuerdo con el decreto 2339 de 21 de noviembre de 2013, el cual en el Artículo 42 establece que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Medellín-ISVIMED-, sin afectar el subsidio municipal de construcción en sitio propio  asignado a cada grupo familiar”.
Con los recursos pagados, el ISVIMED no logró oportunamente el objetivo propuesto de brindar una solución de vivienda digna a 67 grupos familiares beneficiados por el subsidio municipal de vivienda, por consiguiente, El Instituto está incumpliendo con los principios de la gestión fiscal de Eficiencia y Eficacia definidos en la Ley 42 de 1993 –Artículo 8– en el sentido de "que la asignación de recursos sea la más conveniente para maximizar los resultados, que los resultados se logren de manera oportuna y guarden relación con los objetivos y metas", dado el compromiso que adquiere el Instituto Social de Vivienda y Hábitat de Medellín ISVIMED de recuperar el proyecto de vivienda para ser entregado a los beneficiarios del mismo, se levanta la incidencia fiscal y se deja como hallazgo administrativo, condicionado a que dicha recuperación se haga efectiva, pero que de no ser recuperado, acarreará el respectivo hallazgo fiscal, en los términos definidos en el artículo antes señalado, tasado en $644.812.874. (Ver Cuadro 9. Proyecto Altos del Jardín, del informe).
</t>
    </r>
  </si>
  <si>
    <r>
      <t xml:space="preserve">
</t>
    </r>
    <r>
      <rPr>
        <b/>
        <u/>
        <sz val="9"/>
        <rFont val="Arial"/>
        <family val="2"/>
      </rPr>
      <t xml:space="preserve">Realización de una jornada de sensibilización por parte del ISVIMED con todas las familais de la OPV AMCAF y las 28 familias que estan ocupando el proyecto, </t>
    </r>
    <r>
      <rPr>
        <sz val="9"/>
        <rFont val="Arial"/>
        <family val="2"/>
      </rPr>
      <t xml:space="preserve">
Mediante una jornada de sensibilización se puede informar a esa comunidad comprendida por esas 28 familias que estan residiendo en el proyecto sobre la necesidad de continuar con la ejecución de los edificios de manera tal que la totalidad de los integrantes de la OPV puedan beneficiarse. Mediante esta jornada se buscara mostrarle a las familias invasoras, sobre todo las que ostentan subsidio de ISVIMED, sobre las formulas de viabilidad que se tienen para el proyecto, de tal manera que pueda persuadirse a las familias para que dejen temporalmente sus apartamentos mientras se termina de ejecutar la obra. También será una joranda pedagogica en el cual se atenderán las dudas de toda la comunidad, se exlicará cual es la oferta institucional del ISVIMED y se permitirá que las familias que estan ocupando el proyecto se puedan acercar al ISVIMED para ver si existen alternativas que les permitan acceder a una vivienda. El ISVIMED está especialmente presto a socializar a las familias sobre los beneficios de los ahorros programados o sobre la posibilida de que las familias accedieran al programa de demanda libre siempre y cuando cumplan con los requisitos. 
</t>
    </r>
  </si>
  <si>
    <t xml:space="preserve">Promover dialogo en la comunidad y buscar fórmulas de arreglo entre los grupos familiares que han ocupado la obra y el resto de la comunidad, de manera tal que se pueda resumir el proyecto sin que la OPV tenga que recurrir a mecanismos coercitivos a través de la querella que ha instaurado en la inspección tercera de policía. </t>
  </si>
  <si>
    <t>Subdirección poblacional</t>
  </si>
  <si>
    <t xml:space="preserve">Natalia Andrea Restrepo Lopez. </t>
  </si>
  <si>
    <t xml:space="preserve">Avance mayo 2018: Entrega memorando 600-107:  Se realizó una jornada de sensibilización por parte del ISVIMED con todas las familias de la OPV AMCAF y las 28 familias que están ocupando el proyecto, la subdirección poblacional ha realizado dos reuniones de seguimiento de las cuales se anexan las actas de reunión y se realizó el 17 de febrero de 2018 la notificación puerta a puerta y se hizo la joranda de sensibilización el 24 de febrero de 2018, para lo cual se anexa la notificación. 
El equipo interdisciplinario de OPV del ISVIMED, realizó visitas domiciliarias el 24 de febrero y 5 de marzo de 2018, donde  a los 28 hogares se les socializó la información sobre cómo se accedía a las diferentes modalidades de subsidio, haciendo énfasis en los requisitos que deben tener las personas que se postulan al programa de arrendamiento temporal y al subsidio de vivienda nueva como afiliados a una OPV, entre otros, con la finalidad de tener claro los alcances y límites del ISVMED en el proceso constructivo de la OPV y el proceso de denuncia en la inspección por parte de la representante legal de esta, como evidencia se anexa las actas generadas en las jornadas. 
El equipo interdisciplinario de OPV del ISVIEMD, llevo a cabo la reunión con los hogares acodados a la OPV AMCAF del proyecto habitacional Altos del Jardín el 13 de Marzo de 2018, donde se les socializó las acciones que ha realizado el ISVIMED en el proceso de invasión del proyectó, dando claridades de nuestro alcance y competencia, adicionalmente se informo como se accedía al subsidio de vivienda nueva como afiliadas a una OPV, en que ocasiones se aceptaba la renuncia del hogar al subsidio municipal, como se evidencia se anexa el acta de reunión, quedando con esta cumplidas las actividades del plan de mejoramiento de esta acción. </t>
  </si>
  <si>
    <t xml:space="preserve">Conformar mesa de trabajo interna: Operará dentro del ISVIMED de manera institucional y su único objetivo será explorar la problemática de Altos del Jardín. Dentro de esta mesa participaran los subdirectores y el director del ISVIMED lo cual garantizará el poder decisorio de dicho mecanismo. Se busca que mediante la periodicidad de la mesa y el carácter gerencial de la misma, se puedan impulsar todas las acciones necesarias para salvaguardar los recursos públicos. La mesa tendrá como prioridad buscar soluciones, siempre dentro de la normatividad, para darle viabilidad del proyecto. La mesa también se encargará de hacer seguimiento continuo a la viabilidad del proyecto y a formular estrategias o planes de acciones contingentes que busquen garantizar la protección de los recursos públicos en caso de que  el proyecto no pueda viabilizarse. </t>
  </si>
  <si>
    <t>Formular estrategias y planes de acción mediante los cuales el ISVIMED evaluará la viabilidad del proyecto y emitirá recomendaciones y requerimientos para la OPV según sea el caso, o en su defecto, formular la política del ISVIMED en caso de que el proyecto sea declarado inviable.</t>
  </si>
  <si>
    <t xml:space="preserve">Rodrigo Alberto Rendón Cortés; 
Laura del Socorro Mesa y
Natalia Andrea Restrepo.
</t>
  </si>
  <si>
    <t>Avance Mayo 2018, dotación: Se realiza la Mesa Interinstitucional de OPV, donde se contextualiza el estado de los proyectos liderados por las Organizaciones Populares de Vivienda - OPV, donde se busca soluciones a las diferentes situaciones que se presentan en cada una de ellas. Soporte: Acta de febrero, marzo, junio.</t>
  </si>
  <si>
    <t>Jurídica: Para el dia 29 de enero de 2019 se tiene programada una reunión con los representantes de la organización AMCAF, con el objetivo de tratar los temas de la mesa interna, la mesa externa y la reobtención de la licencia de construcción del proyecto, todo esto en compañia de la SGCT, el Concejal Jesús Aníbal Gaviria, y los demas actores institucionales involucarados en el desarrollo del proyecto.</t>
  </si>
  <si>
    <t>Soportes (31..1.2019)</t>
  </si>
  <si>
    <t>Se realizan las mesas pero no se definen acciones que logre la continuidad de la obra.</t>
  </si>
  <si>
    <t>La acción debe estar encaminada a recuperar el recurso.</t>
  </si>
  <si>
    <t xml:space="preserve">Integrar mesa de trabajo externa: mediante la mesa de trabajo externa el ISVIMED  citará a las demás autoridades, y representantes de la OPV y de la comunidad con el fin de coadyuvar en aquellos procesos que dependan de la Alcaldía e Isvimed e involucrar a la administración Municipal para que actúe de manera conjunta y concertada para  que el Municipio puede hacer pleno uso de toda sus atribuciones, a través de las diferentes dependencias, para poder efectivamente supervisar el avance de las obras y para poder mantener informado a los entes de control, representante legal y beneficiarios del proyecto Altos del Jaridín. </t>
  </si>
  <si>
    <t>Avance mayo 2018 Jurídica: El miércoles 25 de abril de 2018 a las 2 pm se dio inicio a la mesa intrainstitucional donde se trataron las posibles soluciones, teniendo en cuenta que el fallo de segunda instancia dictamina el desalojo de los hogares que se encuentran invadiendo el proyecto habitacional Villa Jesusita- Altos del Jardín.  Soporte: Acta de marzo y de junio.</t>
  </si>
  <si>
    <t>Seguimiento Diciembre 2018: Para estos casos se entan realizando mesas de trabajo con diferentes entidades como la Secretaria de Gestión y Control Territorial, Secretaria de Seguridad, Concejo Municipal, un posible constructor, representantes de la OPV, donde se busca la salida a los asuntos pendientes con la OPV Amcaf y al proyecto Altos del Jardin.</t>
  </si>
  <si>
    <r>
      <rPr>
        <b/>
        <u/>
        <sz val="9"/>
        <rFont val="Arial"/>
        <family val="2"/>
      </rPr>
      <t xml:space="preserve">Asesoría técnica al proceso para la obtención de una nueva licencia de construcción. </t>
    </r>
    <r>
      <rPr>
        <sz val="9"/>
        <rFont val="Arial"/>
        <family val="2"/>
      </rPr>
      <t xml:space="preserve">
El ISVIMED citará de manera periódica a los representantes de la OPV para ayudarlos a formular los documentos técnicos necesarios para obtener una nueva licencia de construcción. Situación necesaria para adelantar la construcción del proyecto. Aunque el ISVIMED no puede tramitar ni intervenir directamente en la formulación del proyecto dado el carácter privado y autónomo de la OPV, dado el hecho de que los subsidios ya fueron asignados y que es deber del ISVIMED velar por la aplicación de los subsidios, la subdirección de dotación dispondrá de personal técnico quienes evaluaran y diagnosticaran la obra, y ayudaran a los ingenieros contratados por la OPV para realizar la formulación técnica de un proyecto constructivo par a la obtención de la licencia en la respectiva curaduría. 
</t>
    </r>
  </si>
  <si>
    <t>Supervisar la ejecución del proyecto, monitorear la viabilidad del mismo, y formular propuestas para que la OPV adopte las líneas de acción necesarias para solicitar una nueva licencia de construcción.</t>
  </si>
  <si>
    <t>Subdirección de dotación</t>
  </si>
  <si>
    <t xml:space="preserve"> Rodrigo Alberto Rendón Cortés.</t>
  </si>
  <si>
    <t>Avance Mayo 2018, dotación: se realiza reunión extramural de seguimiento al proyecto Altos del Jardin donde se tratan temas sobre los cambios y renuncias de los beneficiarios del proyecto ya que fueron aprobados en la mesa Interinstitucional por lo que se requiere ingresar al ISVIMED la papeleria correspondiente. Se informa que hasta que no se falle la tutela no se continuara con la Mesa, pero se hara seguimiento al proyecto con visitas técnico- social.  Se informa que las tutelas han sido falladas a favor de AMCAF. También la representante legal de AMCAF informa que ya viene adelantando conversaciones con un nuevo constructor que viene adelantando estudios de prefactibilidad.     
Se viene prestando asesoria a nuevos proyectos habitacionales liderandos por OPV, "Quintas de la Acuarela", se le informa al Director del Proyecto que el ISVIMED ha brindado asesoria y acompañamiento a la representante legal de Quintas de la Acuarela a quien se le ha entregado los requisitos para la postulacion del los proyectos y subsidios de vivienda nueva.</t>
  </si>
  <si>
    <t xml:space="preserve">Seguimiento Diciembre 2018:  Se realiza a compañamiento técnico - social a la OPV AMCAF, frente al proyecto Altos del Jardin, que tiene Licencia de construcción mediante la Resolución C4-0175 de 25/01/2010 y prorrogada por la Resolución C4-0656 de 2013  a la fecha vencida, la OPV no cuenta con recursos financieros para la construcción de las obras de urbanismo obligadas para solicitar una nueva licencia. Con 28 apartamentos invadidos con un proceso (tutela) pendientes por  fallar. Se realiza seguimiento al proyecto y acompañamiento a la OPV Amcaf, se solicita el certificado de cumplimiento de normatividad de las OPV a la dirección de Asesoria Legal de Control de la Gobernación que manifiestan que estan adelantando una indagación preliminar ademas que no ha dado cumplimiento a la normatividad.          </t>
  </si>
  <si>
    <t xml:space="preserve">En la revisión de los proyectos de vivienda nueva referenciados en el siguiente cuadro, se evidenció que a la fecha se encuentran 850 viviendas sin entregar, teniendo en cuenta que los proyectos están terminados completamente, algunos de ellos desde el año 2013, hecho este que fue corroborado luego de las visitas realizadas a dichos proyectos los días 12 y 13 de junio de 2017, por lo tanto, se ha estado invirtiendo gran cantidad de recursos en lo que respecta a vigilancia, gastos de servicios públicos y adicional a ello mantenimiento del inmueble al momento de su entrega.(ver cuadro 10 Proyectos de Vivienda Nueva evaluados, del informe).
Es de anotar, que estos proyectos se encuentran enmarcados dentro del Programa de vivienda gratuita del gobierno nacional y del cual le fue adjudicado al Municipio de Medellín 10.000 viviendas nuevas, no obstante, si bien el Instituto Social de Vivienda y Hábitat de Medellín – ISVIMED ha enviado oficios de solicitud reiterativa  con respecto a la modificación del contrato de compraventa suscrito entre ISVIMED y Fidubogotá, en los siguientes términos: “…La modificación de las respectivas promesas de compraventa consistirían en el valor y la forma de pago, pues en la misma se hace mención que FIDUCIARIA BOGOTÁ pagará por el valor de las viviendas 60 SMLMV y el ISVIMED aportará 10 SMLMV, razón por la cual al no aportar recursos el ISVIMED FIDUBOGOTÁ pagaría 70 SMLMV por el valor de las viviendas…”.
Esto enmarcado para los siguientes proyectos de vivienda nueva, así: (Ver Cuadro 11. Proyectos de vivienda nueva).
Sin embargo, cada oficio remitido tiene un periodo de seis meses de diferencia y a la fecha del proceso auditor no se tiene un pronunciamiento por parte del Gobierno Nacional, por lo que no es una gestión óptima para el fin que se busca, toda vez, que el artículo 14 de la Ley 1755 de 2015, el cual establece que:
“Artículo 14. Términos para resolver las distintas modalidades de peticiones. Salvo norma legal especial y so pena de sanción disciplinaria, toda petición deberá resolverse dentro de los quince (15) días siguientes a su recepción. Estará sometida a término especial la resolución de las siguientes peticiones:
1. Las peticiones de documentos y de información deberán resolverse dentro de los diez (10) días siguientes a su recepción. Si en ese lapso no se ha dado respuesta al peticionario, se entenderá, para todos los efectos legales, que la respectiva solicitud ha sido aceptada y, por consiguiente, la administración ya no podrá negar la entrega de dichos documentos al peticionario, y como consecuencia las copias se entregarán dentro de los tres (3) días siguientes.
2. Las peticiones mediante las cuales se eleva una consulta a las autoridades en relación con las materias a su cargo deberán resolverse dentro de los treinta (30) días siguientes a su recepción…”.
Por lo que, el ISVIMED está incurriendo en mayores costos del valor real de la vivienda, sin tener la autonomía para la entrega y asignación de estos bienes inmuebles, por lo que se vulnera el principio de la gestión fiscal de eficiencia configurándose un hallazgo administrativo.
</t>
  </si>
  <si>
    <r>
      <t xml:space="preserve">La accion de mejora  para la entrega de las 405 viviendas que aún estan pendientes, se hara considerando los siguientes aspectos asi:
</t>
    </r>
    <r>
      <rPr>
        <b/>
        <sz val="9"/>
        <rFont val="Arial"/>
        <family val="2"/>
      </rPr>
      <t xml:space="preserve">Técnico: 
</t>
    </r>
    <r>
      <rPr>
        <sz val="9"/>
        <rFont val="Arial"/>
        <family val="2"/>
      </rPr>
      <t xml:space="preserve">Realizar mantenimiento de las viviendas que presentan producto no comforme a fin de adecuarlas para la entrega a sus beneficiarios.
</t>
    </r>
    <r>
      <rPr>
        <b/>
        <sz val="9"/>
        <rFont val="Arial"/>
        <family val="2"/>
      </rPr>
      <t xml:space="preserve">Jurídico:
</t>
    </r>
    <r>
      <rPr>
        <sz val="9"/>
        <rFont val="Arial"/>
        <family val="2"/>
      </rPr>
      <t xml:space="preserve">Seguimiento mensual con las notarias con acompañamiento del delegado de la Superintendencia de Notariado y Registro, en desarrollo del convenio No.130 de 2016,  en donde se lleva a cabo la escrituración de las viviendas sin entregar.
</t>
    </r>
    <r>
      <rPr>
        <b/>
        <sz val="9"/>
        <rFont val="Arial"/>
        <family val="2"/>
      </rPr>
      <t xml:space="preserve">Social:
</t>
    </r>
    <r>
      <rPr>
        <sz val="9"/>
        <rFont val="Arial"/>
        <family val="2"/>
      </rPr>
      <t>Seguimiento y verificación mensual a los hogares que presentan novedades para que aporten los requisitos faltantes y que no permiten el proceso de asignación del subsidio municipal, escrituración y entrega. El seguimiento ayudará a identificar aquellos hogares que pasados tres meses no hayan cumplido con el total de requisitos, los mismos que serán remitidos a FONVIVIENDA para que allí, analicen la pertinencia de revocar el subsidio Nacional. 
Considerando que existen hogares que tienen subsidio asignado por el Gobierno nacional representado en 60 SMMLV, pero que no cumplen con los requisitos establecidos en el decreto 2339 de 2013, para otorgarles el subsidio municipal complementario equivalente a los 10 SMLMV restantes, se impulsará ante Fonvivienda y FIDUCIARIA BOGOTA, en calidad de vocera del Patrimonio Autónomo Matriz del programa Nacional de Vivienda gratuita los tramites necesarios para la asignacion de los subsdios Nacionales en un 100%.</t>
    </r>
  </si>
  <si>
    <t xml:space="preserve">Mitigar las causas que dieron origen a la no entrega oportuna de los 405 apartamentos sin entregar  de proyectos terminados identificados en la Auditoría Regular vigencia 2016 . </t>
  </si>
  <si>
    <t>Subdirección de Dotación de Vivienda y Hábitat 
Subdirección Jurídica 
Subdirección 
Poblacional</t>
  </si>
  <si>
    <t xml:space="preserve">Rodrigo Alberto Rendón Cortés
Guiller Alvarez, lider de proyecto; 
Laura del Socorro Mesa.
Paulina Rengifo,  profesional especializada
Natalia Andrea Restrepo.
Jazmin Vasquez Vasquez, profesional universitaria.
</t>
  </si>
  <si>
    <t>Avance febrero 2018: A la fecha se encuentra 299 viviendas pendientes, y se tiene identificado la subdirección responsable de dar tramite. Por parte del área técnica se inicia verificación de habitabilidad, el área jurídica ha establecido reuniones con las notarias para avanzar con estos tramites. Al Ministerio de Vivienda se le ha informado el tema de los hogares cruzados con asignación de subsidio por parte del Gob. Nacional. 
Avance mayo 2018 Jurídica: Mediante radicado S 6136 del 10 de mayo de 2018, se reitero al Director de FONVIVIENDA la necesidad de que por parte del Ministerio se le de asignación al 100% de los hogares que no cumplen con los requisitos para proceder con la entrega de los apartamentos, para de esta manera disminuir el número de viviendas pendientes por entregar. Se adjunta oficio.
Avance mayo 2018: memorando 500-172 CD. ActaN.3, SEGUIMIENTO AUDITORIA PROYECTOS VIVIENDA NUEVA - MARZO 2018
Dotación:  Del total de los apartamentos que se encuentran pendientes de entrega,  actualmente 21 apartamentos estan pendientes por viabilidad técnica,  para estos se programa intervención por parte del técnico contratado para realizar las reparaciones a que haya lugar en cada uno de ellos y así proceder con  la entrega. memorando 400-107</t>
  </si>
  <si>
    <t>Dotación: Seguimiento Diciembre 2018:  Desde la subdireccion de Dotacion se viene realizando la verificacion de los apartamentos que son reportados por la Subdirecciones Juridica y Poblacional como viables para entrega, posterior a su verificacion se realizan las reparaciones requeridas, y son reportados a la Subdireccion Poblacional para que realice la entrega a los beneficiarios, para realizar estas reparaciones se contrato personal tecnico, reduciendo los tiempos  de  viabilizacion tecnica a maximo dos semanas;  Con relación a los apartamentos que se encuantran pendiente de entrega al beneficiari final, que corresponde a 191 apartamentos, 1 de ellos está pendiente por viabildiad técnica y actualmente se está trabajando. 
Jurídica: Seguimiento 24/01/2019 Con relación a los apartamentos que se encuantran pendiente de entrega al beneficiari final, que corresponde a 126 apartamentos, adicionalmente fonvivienda dio respuesta al oficio con radicado S6136 de 2018, mediante la resolución 2308 de 2018, otorgandole el 100% del subsidio a 84 familiar pertenecientes al programa de vivienda gratuita.</t>
  </si>
  <si>
    <t xml:space="preserve">correo 31.1.2019, asunto: Actas de reunión Aptos Vacios de: Bibiana Osorio Londoño &lt;bibiana.osorio@isvimed.gov.co&gt; </t>
  </si>
  <si>
    <r>
      <t xml:space="preserve">Jurídica: Resolucion N°  2308 de 2018 (84 subsidios de vivienda)
</t>
    </r>
    <r>
      <rPr>
        <sz val="11"/>
        <rFont val="Calibri"/>
        <family val="2"/>
      </rPr>
      <t>Dotación: Informe/</t>
    </r>
    <r>
      <rPr>
        <sz val="11"/>
        <color theme="1"/>
        <rFont val="Calibri"/>
        <family val="2"/>
      </rPr>
      <t>actas de reunión del equipo de apartamentos vacíos, correspondientes al ultimo trimestre, en las que se evidencia el numero de apartamentos entregados cada periodo.</t>
    </r>
  </si>
  <si>
    <t>A la fecha del seguimiento siguen pendiente 191 viviendas por entregar, pendientes por procesos jurídicos.</t>
  </si>
  <si>
    <t>Continuar realizando gestión hasta subsanar al 100%</t>
  </si>
  <si>
    <t>Revisada la documentación correspondiente al proyecto de vivienda nueva denominado “Montaña B8 y Mirador de la Cascada”, se evidenció las copias de las póliza de seguro de cumplimiento particular N°21-45-101106353 Anexo 5 expedida por Seguros del Estado S.A. de fecha 09/04/2014, vigencia: desde 26/04/2014 a 25/08/2017 y Anexo 7 cuya fecha de expedición fue 12/08/2014, vigencia: desde 26/04/2014 a 30/10/2017 en las cuales el párrafo “Nota” hace referencia a lo siguiente: “La vigencia del amparo de calidad del servicio será de tres (3) años contados a partir de la fecha de recibo de Informe Final.
Beneficiario: Alianza Fiduciaria S.A. – Vocera del Fideicomiso Macroproyecto Pajarito PA2 – Tirol III”.
Nota que es contraria con el proyecto al cual pertenece la ampliación de las pólizas expedidas, las cuales corresponden al proyecto de vivienda nueva antes referenciado, lo que conlleva a un incumplimiento de los Artículos 116  y 127 de Decreto Nacional No. 1510 de 2013, se corre el riesgo que en una eventual reclamación ante la empresa aseguradora, ésta evada la reclamación, ya que en la póliza no se encuentra aclarado el proyecto de vivienda que se adelanta y cuyas pólizas fueron expedidas y hacen parte del mismo, generando con ello un inadecuado control y verificación por parte del instituto y en la obligación que le asiste a éste para la aprobación de dichas pólizas, y el amparo que sobre las mismas se debe tener constituido en el evento de un siniestro o incumplimiento por parte de los responsables de la ejecución del proyecto, por lo que se estaría vulnerando el principio de la gestión fiscal de la eficiencia consagrado en el artículo 8 de la Ley 42 de 1993, configurándose con ello en un hallazgo administrativo.</t>
  </si>
  <si>
    <t>Como acción de mejora se viene dando aplicación al INSTRUCTIVO PARA CONTROL DE PROYECTOS POR FIDUCIA  I-GDS-03 - , en el que se determina que para proceder con la suscripción del acta de inicio entre las partes se debe contar con el formato F-GJ-07 - APROBACIÓN DE GARANTÍA, generando con ello control y verificación por parte del Instituto y mitigar así el riesgo que se pueda presentar ante una eventual reclamación.</t>
  </si>
  <si>
    <t>Mitigar  el riesgo que se pueda presentar ante una eventual reclamación ante la empresa aseguradora, teniendo claro el proyecto de vivienda para el cual fue expedida la póliza.</t>
  </si>
  <si>
    <t>Avance febrero 2018: En los proyectos iniciados en este principio de año 2018 se ha estado aplicando el instructivo I-GDS-03 y el formato F-GJ-07.  Se cuenta con soportes. (2018.02.12 COSEICO Aprobación 90 Mejoramientos Comuna 3, 2018.02.12 COSEICO Aprobación 250 Mejoramientos Comuna 6)</t>
  </si>
  <si>
    <t>Jurídica: Como acción de mejora se dio la aplicación al INSTRUCTIVO PARA CONTROL DE PROYECTOS POR FIDUCIA  I-GDS-03 - , en el que se determina que para proceder con la suscripción del acta de inicio entre las partes se debe contar con el formato F-GJ-07 - APROBACIÓN DE GARANTÍA, enerando con ello control y verificación por parte del Instituto y mitigar así el riesgo que se pueda presentar ante una eventual reclamación.</t>
  </si>
  <si>
    <t xml:space="preserve">Jurídica: Consolidado apobación de garantías </t>
  </si>
  <si>
    <t>Desde la jurídica estan dando aplicación.
Se evidencia respuesta a requerimiento de la Contraloría E201900000220 y E836 por medio del radicado S1129 con fecha 2019.01.31.</t>
  </si>
  <si>
    <t>Continuar realizando gestión al proceso de estos proyectos.</t>
  </si>
  <si>
    <r>
      <t>Una vez evaluada la documentación, que se encuentra en el archivo de la Entidad con respecto al proyecto de vivienda nueva denominado “Montaña B8 y Mirador de la Cascada”, se evidenció en el informe de programación N° 03 del 30 de diciembre de 2013 presentado por la interventoría del proyecto Gutiérrez Díaz y Cía. S.A., en la página 34, numeral 3.3 Sobrecostos del proyecto por incumplimiento de entregas de diseños definitivos y completos, donde se presenta la siguiente relación: (ver Cuadro 12. Sobrecostos del proyecto del informe). De acuerdo con el informe antes señalado, se presentan las siguientes conclusiones:
• “Se puede establecer una clara responsabilidad de los atrasos a la no entrega a tiempo de los diseños o paquetes técnicos de las obras, lo que ha generado retrasos constantes en la ejecución de la misma.
• Para el inicio de los trabajos programados en cualquier obra, se hace indispensable tener la información técnica (diseño, presupuesto, detalles constructivos, programación, etc.) en un 100% concluida y entregada al contratista en forma oportuna con todos los sellos y aprobación de las entidades públicas correspondientes.
• Según la Cláusula Segunda, Inciso B Numeral 1 de la minuta del contrato de Fideicomiso en donde se establece que: “Suministrar en forma oportuna toda la información que sea necesaria para la ejecución de la obra (planos, especificaciones, diseños debidamente conciliados” a la fecha de este informe no se ha cumplido a cabalidad.”
Por lo que esta condición ocasionó un incremento de los valores iniciales del proyecto y variaciones en el alcance físico de las obras, toda vez, que causó modificación o desplazamiento del sitio de trazado inicialmente propuesto para la formulación del proyecto, demoras en el plazo de entrega final de los diseños, al igual que generó actividades adicionales y obra extra no contempladas inicialmente, así mismo, la suspensión actual del proyecto, conllevando con ello a un mayor valor del mismo, incumpliendo con los términos establecidos en el numeral 4° del artículo 25 “Principio de Economía”, de la ley 80 de 1993, el Principio de Planeación concordante con el artículo 87 “Maduración de Proyectos” de la Ley 1474 de 2011, vulnerando con ello los principios de la gestión fiscal de economía, eficiencia y eficacia consagrados en el artículo 8 de la ley 42 de 1993, porque no se cumplió con los fines esenciales del Estado, lo que redunda en una entrega oportuna del proyecto de vivienda en beneficio de la comunidad a la cual le fueron asignados dichos subsidios, por lo tanto, se configura en un</t>
    </r>
    <r>
      <rPr>
        <b/>
        <sz val="9"/>
        <rFont val="Arial"/>
        <family val="2"/>
      </rPr>
      <t xml:space="preserve"> hallazgo administrativo con presunta incidencia disciplinaria y fiscal, tasado en $691.580.088.</t>
    </r>
    <r>
      <rPr>
        <sz val="9"/>
        <rFont val="Arial"/>
        <family val="2"/>
      </rPr>
      <t xml:space="preserve">
</t>
    </r>
  </si>
  <si>
    <t>Disciplinaria y Fiscal</t>
  </si>
  <si>
    <t xml:space="preserve">Dentro de las acciones de mejora establecidas por el Instituto, se incorporo el  M-GDS-05 - MANUAL DE ESTUDIOS Y DISEÑOS PARA PROYECTOS CONSTRUCTIVOS , el cual Establece una guía de estudios y diseños que compile los requerimientos técnicos, ambientales y sociales para garantizar el proceso de diseño de una forma mas integral, partiendo desde la planeación y estructuración de los proyectos habitacionales del programa de vivienda nueva hasta la aplicación de una metodología en la gestión del proyecto que permita su eficaz implementación y minimice reprocesos en su proceso constructivo, igualmente se determino contratar  interventorías a los estudios y diseños.
Se dará continuidad a la demanda que hoy se adelanta por parte del Isvimed, en contra de la firma CONSINSA RAMON H quien hizo los estudios y diseños de los proyectos Montaña B8 y Cascada. 
</t>
  </si>
  <si>
    <t xml:space="preserve">Garantizar que una vez se inicie el proceso de ejecución de los proyectos, se  cuente con todos los insumos necesarios,  evitando así, variaciones en los proyectos, los alcances físicos de las obras, y obras extras no contempladas inicialmente, definiendo las etapas de desarrollo para el diseño de los proyectos habitacionales, el alcance de cada estudio, identificando los productos mínimos que debe contener un proyecto habitacional desarrollado por el Instituto, e iniciar el proceso de selección y de contratación para la ejecución del la obra, una vez se cuente con las licencias de construcción. </t>
  </si>
  <si>
    <t xml:space="preserve">Subdirección de Dotación de Vivienda y Hábitat y Subdirección Jurídica </t>
  </si>
  <si>
    <t xml:space="preserve">Rodrigo Alberto Rendon Cortes; Laura del Socorro Mesa Jaramillo;
Guiller Alexis Alvarez Moreno.
</t>
  </si>
  <si>
    <t>Avance febrero 2018: La subdirección jurídica realizo dos reuniones con Coninsa Ramon H con el fin de llegar a un acuerdo para evitar llegara al Tribunal de arbitramento, pero se presentó diferencias entre los tecnicos de las partes y por tante se procedera al Tribunal.
Avance mayo 2018 Jurídica: A la fecha esta en verificación por parte de ENFOQUE JURÍDICO la definición de si se realiza por un arbitramentro o por un amigable componedor. Se adjunta correo electronico
Dotación: Informe estado del  macroproyecto pajarito PA2 montaña B8 y mirador de la cascada.</t>
  </si>
  <si>
    <t>Se evidencia respuesta a requerimiento de la Contraloría E201900000220 y E836 por medio del radicado S1129 con fecha 2019.01.31.</t>
  </si>
  <si>
    <t xml:space="preserve">El proceso de selección y la suscripción del contrato de obra se efectuaron sin disponer de los diseños, ni de la licencia de construcción correspondiente, estas omisiones en la planificación que a continuación se describen se evidenciaron en la revisión de la documentación suministrada por el ISVIMED (registros precontractuales e informes de la empresa de interventoría).
En el Fideicomiso Macroproyecto Pajarito PA2 –Cucaracho posteriormente denominado Atardeceres–; suscrito el 17 de diciembre de 2012, entre el Instituto de Vivienda y Hábitat –ISVIMED-y Alianza Fiduciaria S.A, –con el objeto de que Alianza, como vocera del fideicomiso realice entre otras las siguientes actividades: a) Adelante el proceso de invitación, selección y contratación directa del diseño, la construcción y la interventoría según previa instrucción del ISVIMED” –
El 17 de febrero de 2013 se suscribió con la empresa Coninsa Ramón H SA el contrato para la elaboración de los diseños , previamente, el 30 de octubre de 2012 se había efectuado el proceso de selección del contratista de obra, este contrato se firmó con la empresa Pórticos SA., el 21 de febrero de 2013; en esta misma fecha se abrió la convocatoria para la selección del contrato de interventoría, mediante la Invitación Privada 05 de 2013; en la que fue elegida la empresa Estructuras Interventoría y Proyectos–EIP Ltda. –, este contrato fue refrendado el 15 de abril de 2013. El acta de inicio tanto del contrato de obra, como el de interventoría se suscribieron el 23 de abril de 2013. 
Ahora bien, la licencia de construcción para el proyecto Cucaracho-Atardeceres fue concedida el 31 de mayo de 2013 mediante la Resolución C3-0234, es decir, la licencia de construcción fue otorgada en una fecha posterior a los procesos de selección y de contratación, tanto del contrato de obra, como el de interventoría. 
No obstante haberse establecido la fecha de inicio para el 23 de abril de 2013, los diseños definitivos fueron entregados el 29 de junio de 2013 por la empresa Coninsa Ramón H., por consiguiente, las actividades de construcción del proyecto comenzaron el 1 de julio de 2013, período durante el cual se generaron unos sobrecostos, tasados por la empresa de interventoría: Estructuras Interventoría Proyectos –EIP– Ltda., en $108.772.907. (Ver cuadro N°13)
Otro aspecto, que guarda relación con lo anteriormente presentado es que el acta de cabida del proyecto levantada el 15 de julio de 2013, no fue posible firmarla, porque el proyecto en la Torre1 no cumplió con el retiro exigido en la Licencia de Construcción C3-0234; –el retiro en la obra es de 4,10m entre paramentos de la Torre1 con relación a la vía y según la Licencia debe ser de 5,0 m–, lo que obligó a efectuar variaciones al proyecto de vivienda. [ver cuardos No.13; 14 y 15 del informe].
Estas irregularidades en la planeación de este proyecto por parte de Alianza Fiduciaria, el ISVIMED y Coninsa Ramón H. se reflejaron en el desarrollo de la obra, puesto que retrasaron el logro del objetivo propuesto e incrementaron el valor del proyecto. Asimismo, evidencian una trasgresión del principio de la función administrativa  de Economía en el sentido de que dicho principio “constituye una orientación para que el cumplimiento de los fines del Estado se proyecte buscando el mayor beneficio social al menor costo”. Este principio permite a su vez establecer una relación con los principios de la gestión fiscal de Eficiencia y Eficacia definidos en la Ley 42 de 1993 – Artículo 8°; La vigilancia de la gestión fiscal del Estado se fundamenta en la eficiencia, la economía, la eficacia, la equidad y la valoración de los costos ambientales, de tal manera que permita determinar en la administración, en un período determinado, que la asignación de recursos sea la más conveniente para maximizar sus resultados; que en igualdad de condiciones de calidad los bienes y servicios se obtengan al menor costo; que sus resultados se logren de manera oportuna y guarden relación con sus objetivos y metas”. 
Los sobrecostos en que se incurrió durante el período descrito entre el 23 de abril de 2013 y el 1 de julio de 2013 vulneran los principios de la gestión fiscal de Eficiencia y Eficacia, toda vez que el personal, tanto del contratista como de la interventoría estuvo dispuesto, sin embargo, la construcción del proyecto de vivienda Cucaracho-Atardeceres no se había iniciado por la falta de diseños definitivos. Estas acciones configuran un hallazgo administrativo con presunta incidencia fiscal por valor de $108.772.907
</t>
  </si>
  <si>
    <t xml:space="preserve">Dentro de las acciones de mejora establecidas por el Instituto, se incorporo el  M-GDS-05 - MANUAL DE ESTUDIOS Y DISEÑOS PARA PROYECTOS CONSTRUCTIVOS , el cual Establece una guía de estudios y diseños que compile los requerimientos técnicos, ambientales y sociales para garantizar el proceso de diseño de una forma mas integral, partiendo desde la planeación y estructuración de los proyectos habitacionales del programa de vivienda nueva hasta la aplicación de una metodología en la gestión del proyecto que permita su eficaz implementación y minimice reprocesos en su proceso constructivo, igualmente se determino contratar  interventorías a los estudios y diseños.
Se dará continuidad a la demanda que hoy se adelanta por parte del Isvimed, en contra de la firma CONSINSA RAMON H quien hizo los estudios y diseños del proyecto Atardeceres. 
</t>
  </si>
  <si>
    <t xml:space="preserve">Una vez se inicie el proceso de ejecución de los proyectos contar con todos los insumos necesarios,  evitando así, variaciones en los proyectos, los alcances físicos de las obras, y obras extras no contempladas inicialmente, definiendo las etapas de desarrollo para el diseño de los proyectos habitacionales, el alcance de cada estudio, identificando los productos mínimos que debe contener un proyecto habitacional desarrollado por el Instituto, e iniciar el proceso de selección y de contratación para la ejecución del la obra, una vez se cuente con las licencias de construcción </t>
  </si>
  <si>
    <t>Avance febrero 2018: La subdirección jurídica realizo dos reuniones con Coninsa Ramon H con el fin de llegar a un acuerdo para evitar llegara al Tribunal de arbitramento, pero se presentó diferencias entre los tecnicos de las partes y por tante se procedera al Tribunal.
Avance mayo 2018 Jurídica: A la fecha esta en verificación por parte de ENFOQUE JURÍDICO la definición de si se realiza por un arbitramentro o por un amigable componedor. Se adjunta correo electronico</t>
  </si>
  <si>
    <t>Durante la evaluación de la documentación que soporta la ejecución de los diferentes programas que atiende el Instituto Social de Vivienda y Hábitat de Medellín - ISVIMED, en los expedientes que reposan en el archivo del Instituto, se evidenció la no existencia de algunos documentos que hacen parte de la trazabilidad de los procedimientos desarrollados por el Instituto, tales como: actas de pago, certificados, constancias y demás documentos que hacen parte del expediente, lo que impide una adecuada verificación de los mismos, generando con ello que se afecte la fidelidad de los programas y proyectos desarrollados por el Instituto y la claridad en el manejo de la información, además de un atraso en la labor de revisión de la información requerida para la evaluación correspondiente, por lo que no se está dando cumplimiento con los principios generales que rigen la función archivística establecidas en el artículo 4°de la Ley 594 de 2000, lo que se genera por debilidades de control que no permiten advertir oportunamente el problema, vulnerando con ello el principio de la gestión fiscal de eficiencia consagrado en el Artículo 8 de la ley 42 de 1993, por lo que se configura un hallazgo administrativo.</t>
  </si>
  <si>
    <t>Designar en cada Subdirección y oficina, un funcionario de planta o contratista para que sirva de  enlace de la gestión documental, para que conjuntamente con el personal del Archivo Central,  apoye el cumplimiento normativo de la gestión documental en cada dependencia.</t>
  </si>
  <si>
    <t>Corregir las debilidades de control observadas por la no inclución de algunos documentops en los expedientes del archivo del Isvimed y que hacen parte de la trasabilidad de los procedimientos desarrollados por el Instittuto para dar cumplimiento a los principios generales que rigen la función archivística establecidas en el artículo 4°de la Ley 594 de 2000.</t>
  </si>
  <si>
    <t>Cesar Castaño J Subdirección Administrativa y Financiera</t>
  </si>
  <si>
    <t>Seguimiento febrero 2018: Se realiza capacitación al personal del Instituto, sobre las normas aplicables para la conformación de los Archivos de Gestión (Implementacicón de las Tablas de Retención Documental en los Archivos de Gestión). Anexo Capacitación tablas de retención de fecha septiembre 2017.
Avance junio 2018, admon y financiero: Se solicita enlaces de Gestión Documental  a cada área con el fin de bajar la información y validar que se estén cumpliendo los requerimientos establecidos para la organización de la documentación.
Se programará capacitación de TRD en conjunto con gestión humana para julio de 2018.</t>
  </si>
  <si>
    <t>Seguimiento diciembre 2018: A la fecha contamos con los siguientes enlaces de gestión documental (tabla)
Se tiene programado para el 17 de enero la primera reunión de sensibilización para este equipo de manera que podamos fortalecer a través de estos enlaces todo lo concerniente al Sistema de Gestión Documental.
A medida que se avance con la contratación del personal se solicitará a las áreas que faltan por designar el enlace para que el equipo pueda ser totalmente interdisciplinar.</t>
  </si>
  <si>
    <t>Correo 28/12/2018, Asunto: Enlaces de gestión documental</t>
  </si>
  <si>
    <t>Soporte enviado a través de correo: viviana.jaramillo@isvimed.gov.co: Evidencia Enlaces GD. Hallazgo 10. Accion 1</t>
  </si>
  <si>
    <t>Se evidencia tabla con listado de los enlaces, falta subdirecciones por definir enlace y otras con personal en licencia. Falta entrenamiento para que ésta acción cumpla su eficacia.</t>
  </si>
  <si>
    <t>Seguimiento 8.01.2019: 
1. Confirmar los enlaces con cada subdirección por el tema de continuidad de los contratistas y retroalimentar en la responsabilidad que tienen como enlace.</t>
  </si>
  <si>
    <t xml:space="preserve">Realizar auditorías de seguimiento cada tres meses por parte de Archivo Central, a los Archivos de Gestión, como medida de control para verificar el cumplimiento normativo en el proceso de organización de los expedientes. </t>
  </si>
  <si>
    <t>Avance junio, admon y financiero: Utilizando diferentes estrategia se ha realizado acompañamiento y apoyo al personal encargado de la organización de documentación, teniendo como referente las TRD: Campaña de orden y aseo, capacitación personalizada por proceso, atención permanente a consultas diarias. 
Se programarán para el segundo semestre auditorías  de seguimiento a la aplicación de las TRD para la organización de la documentación.</t>
  </si>
  <si>
    <t>El proceso de auditoria se estuvo llevando a cabo durante la semana nacional de los archivos del 9 al 12 de octubre donde se validó el proceso de organización de expedientes y apliación de TRD. La próxima revisión se llevará a cabo a finales de febrero cuando ya esté completa la contratación de personal. Se envía planilla de asistencia. De igual manera se viene adelantando un proceso de actualzación de trd, que se espera esté terminado a finales de marzo , con el fin de tener en cuenta todo los documentos que se producen, reciben y tramitan en la ejecución de los procesos</t>
  </si>
  <si>
    <t>Correo: 22,01,2019</t>
  </si>
  <si>
    <t>Soporte enviado a través de correo: viviana.jaramillo@isvimed.gov.co: Registro asistencia seguimiento semana nacional de los archivos. Hallazgo 10. Accion 2 y carpeta comprimida de Actualizacion TRD.</t>
  </si>
  <si>
    <t>Se evidencian avances en la actualización de TRD</t>
  </si>
  <si>
    <t>Realizar las auditorias, verificación de que los expediente se encuentre completos.</t>
  </si>
  <si>
    <t>Contratar personal suficiente e idoneo para intervenir el archivo pendiente, el cual debe contar con estudios como tecnólogo o técnico en archivística, gestión documental o similares, para la realización de las labores archivísticas en los documentos de Archivo Central y en los Archivos de Gestión.</t>
  </si>
  <si>
    <t>Avance febrero 2018: Se contrató 1 líder con experiencia de 11 años, 1 técnica y 1 auxiliar. Anexo contratos 290, 291 y 292 de fecha inicio 1-02-2018.
Avance junio 2018, admon y financiero: Se fortaleció el grupo de gestión documental con capacitaciones internas y socialización de los procesos. se mantiene una permanenten comunicación a través de comités primarios y el sistema de información documental  Wiki.
A junio de 2018 se viene adelantando el proceso de contratación por medio del cual se atenderá la necesidad de intervención (análisis, organización y digitalización), con personal idóneo  que garantice la eficacia de la actividad. Se cuenta con el estudio previo y aprobación de contratación.</t>
  </si>
  <si>
    <t>El equipo de gestión documental se encuentra en este momento con un déficit de personal dado que no contamos aún con el reemplazo de las personas que se han retirado del Instituto. Lo que es de notorio a la hora de avanzar en el proceso de organización para entregar a la tercerización. Actualmente se realiza inventario de la informacion represada y que se debe entregar a la empresa de tercerización. Por lo anterior, se espera que una vez iniciado el proceso de tercerizacion en el mes de Febrero, se pueda establecer el número de personal requerido para cubrir todos los procesos de gestión documental.</t>
  </si>
  <si>
    <t>Correo: 22,01,2019
Correo: 23,01,2019</t>
  </si>
  <si>
    <t xml:space="preserve">Correo con listado de los contratistas. </t>
  </si>
  <si>
    <t xml:space="preserve">Se evidencia que área de gestión documental cuenta con 12 contratistas. </t>
  </si>
  <si>
    <t>Proyectar los requerimientos de personal y evaluar de contar con un lider de gestión documental de planta. Y realizar las contrataciones pertinentes.</t>
  </si>
  <si>
    <t>Hallazgo administrativo N°11 (Corresponde a la Observación No. 11 del Informe Preliminar) deficiencias en la ubicación y custodia del archivo del ISVIMED.
Durante el desarrollo del proceso auditor se evidenció la ubicación del archivo general de la Entidad, el cual se encuentra desprotegido de toda custodia, toda vez, que cualquier persona puede acceder a él. Otro aspecto, que llama la atención es el sitio de destinación del archivo general del ISVIMED, ya que se encuentra en el sótano de la edificación, con el riesgo de inundación por parte de la quebrada aledaña a las instalaciones del Instituto, por otro lado, la tubería de desagüe sanitaria se encuentra expuesta y con el agravante que podría presentarse ruptura de la misma, que ocasionaría perdida de la información.
Según concepto de la Corte Constitucional, en la cual se hace referencia a la custodia y conservación de los documentos públicos expone lo siguiente: (Se transcribe la norma).
De acuerdo con lo antes indicado, el Instituto Social de Vivienda y Hábitat de Medellín – ISVIMED no cumple con lo establecido en el artículo 3° del Acuerdo 008 de 2014 del Archivo General de la Nación, el cual determina que: (Se transcribe la norma).
En virtud de la norma antes citada y los riesgos que conlleva el inadecuado proceso de organización, conservación, uso y manejo de los documentos públicos, soporte documentario de los programas y proyectos adelantados por el Instituto Social de Vivienda, vulnerado con ello el principio de la gestión fiscal de eficiencia consagrado en artículo 8 de la 42 de 1993, por lo tanto, se configura un hallazgo administrativo.</t>
  </si>
  <si>
    <t>Consecución de un espacio adecuado para ubicar el Archivo Central que cumpla con las especificaciones técnicas y  de seguridad requeridas para la conservación y preservación de los documentos de la entidad.</t>
  </si>
  <si>
    <t>Garantizar los espacios y las instalaciones necesarias para el correcto funcionamiento del archivo del Isvimed, teniendo en cuenta las especificaciones técnicas existentes sobre áreas de archivos.</t>
  </si>
  <si>
    <t>Dirección, Subdirección Administrativa y Financiera</t>
  </si>
  <si>
    <t>Cesar Castaño J</t>
  </si>
  <si>
    <t>Avance junio, admon y financiero: A junio de 2018 se viene adelantando el proceso de contratación por medio del cual se atenderá la necesidad de intervención (análisis, organización y digitalización) y custodia de la documentación del archivo central. En el momento se cuenta con el estudio de mercado y aprobación por parte del comité estructurador, para en el mes de julio iniciar el proceso contractual.</t>
  </si>
  <si>
    <t xml:space="preserve">En el Comité de gestión y desempeño del 30 de octubre fue aprobada la propuesta para la tercerización de la empresa ERT, se ejecutará a través de un contrato interadministrativo donde se intervendrán 80.000 expedientes iniciando primordialmente con la documentación que se encuentra almacenada en la sede alterna. Este se encuentra proyectado para iniciar en febrero.  De esta manera y mientras el Instituto cuenta con la sede definitiva, se inicia el proceso de custodia alterna con las condiciones necesarias para conservar la documentación. </t>
  </si>
  <si>
    <t>Correo 22,01,2019</t>
  </si>
  <si>
    <t xml:space="preserve">Soporte enviado a través de correo: viviana.jaramillo@isvimed.gov.co: Evidencia EPT. Hallazgo 11. Accion 1 y Evidencia oferta de la ERT. Hallazgo 11. Accion 1 </t>
  </si>
  <si>
    <t>Se evidencia avance en la selección de la contratación de la custodia de expedientes.</t>
  </si>
  <si>
    <t>Continuar con el proceso contractual y realizar una planeación del proyecto para garantizar el cumplimiento del objetivo y realizar los seguimiento en el comité institucional de gestión y desempeño.</t>
  </si>
  <si>
    <r>
      <rPr>
        <b/>
        <sz val="9"/>
        <rFont val="Arial"/>
        <family val="2"/>
      </rPr>
      <t>Deficiencia de estudio previo para evaluar la falta de capacidad de la planta de cargos para afrontar las labores propias del instituto</t>
    </r>
    <r>
      <rPr>
        <sz val="9"/>
        <rFont val="Arial"/>
        <family val="2"/>
      </rPr>
      <t xml:space="preserve">.
Durante el desarrollo del proceso auditor se evalúo la conformación de la planta de cargos de la Entidad y se evidenció de acuerdo con la información reportada por el Instituto mediante correo electrónico del 04 de septiembre de 2017, que dispone de 50 funcionarios de planta y 234 personas vinculadas por contrato prestación de servicios. 
En sentencia C-614/09 Referencia: expediente D-7615 Magistrado Ponente: Dr. JORGE IGNACIO PRETELT CHALJUB del 2 de septiembre de 2009, la Sala Plena de la Corte Constitucional, señala lo siguiente:
“La breve descripción de la jurisprudencia que se realizó en precedencia permite inferir dos conclusiones relevantes para el caso objeto de estudio:
La primera, los jueces ordinarios y constitucionales han sido enfáticos en sostener que la realidad prima sobre la forma, de ahí que no puede suscribirse un contrato de prestación de servicios para ejecutar una relación laboral. De hecho, el verdadero sentido del principio de primacía de la realidad sobre la forma impone el reconocimiento cierto y efectivo del real derecho que surge de la actividad laboral. Por consiguiente, en caso de que los jueces competentes encuentren que se desnaturalizó la relación contractual de trabajo procederán a declarar la existencia del verdadero contrato celebrado, sin que sea relevante el nombre acordado, y ordenarán ajustar los derechos económicos a lo que corresponda en justicia y derecho.
La segunda, la administración no puede suscribir contratos de prestación de servicios para desempeñar funciones de carácter permanente de la administración, pues para ese efecto debe crear los cargos requeridos en la respectiva planta de personal. De esa manera, ahora resulta relevante e indispensable establecer cómo debe entenderse el concepto de función permanente. Pasa la Sala a ocuparse de ese tema:
La jurisprudencia colombiana permite establecer algunos criterios que definen el concepto de función permanente como elemento, que sumado a la prestación de servicios personales, subordinación y salario, resulta determinante para delimitar el campo de la relación laboral y el de la prestación de servicios, a saber:
i) Criterio funcional: la ejecución de funciones que se refieren al ejercicio ordinario de las labores constitucional y legalmente asignadas a la entidad pública (artículo 121 de la Constitución) deben ejecutarse, por regla general, mediante el empleo público. En otras palabras, si la función contratada está referida a las que usualmente debe adelantar la entidad pública, en los términos señalados en el reglamento, la ley y la Constitución, será de aquellas que debe ejecutarse mediante vínculo laboral. En este sentido, la sentencia del 21 de agosto de 2003, de la Sección Segunda del Consejo de Estado, expresó:
"…no puede existir empleo sin funciones cabalmente definidas en la ley o el reglamento, por mandato constitucional, y que el desempeño de funciones públicas de carácter permanente en ningún caso es susceptible de celebración de contratos de prestación de servicios. Para el ejercicio de funciones públicas de carácter permanente deberán crearse los empleos correspondientes"
ii) Criterio de igualdad: Si las labores desarrolladas son las mismas que las de los servidores públicos vinculados en planta de personal de la entidad y, además se cumplen los tres elementos de la relación laboral, debe acudirse a la relación legal y reglamentaria o al contrato laboral y no a la contratación pública (Consejo de Estado, Sección Segunda, sentencia citada del 6 de septiembre de 2008).
iii) Criterio temporal o de la habitualidad: Si las funciones contratadas se asemejan a la constancia o cotidianidad, que conlleva el cumplimiento de un horario de trabajo o la realización frecuente de la labor, surge una relación laboral y no contractual (Consejo de Estado, Sección Segunda, sentencia ya citada del 3 de julio de 2003). Dicho en otros términos, si se suscriben órdenes de trabajo sucesivas, que muestra el indiscutible ánimo de la administración por emplear de modo permanente y continuo los servicios de una misma persona, y de esa manera, se encuentra que no se trata de una relación o vinculo de tipo ocasional o esporádico, es lógico concluir que nos referimos a una verdadera relación laboral (Consejo de Estado, Sección Segunda, sentencia del 17 de abril de 2008).
(…)
En síntesis, una de las condiciones que permite diferenciar un contrato laboral de un contrato de prestación de servicios es el ejercicio de la labor contratada, pues sólo si no hace parte de las funciones propias de la entidad, o haciendo parte de ellas no pueden ejecutarse con empleados de planta o requieran conocimientos especializados, pueden celebrarse contratos de prestación de servicios. De lo contrario, la administración debe recurrir a la ampliación de la planta de personal para celebrar contratos laborales…” .
En virtud de lo antes indicado y de acuerdo con  lo evidenciado, el Instituto Social de Vivienda y Hábitat de Medellín – ISVIMED ha vinculado un mayor número de personas por contrato de prestación de servicios para realizar labores propias de las funciones y objetivos de la entidad, contraviniendo lo dispuesto en el inciso quinto del artículo 2 del Decreto Ley 2400 de 1968, conllevando con ello a que no se tenga un conocimiento y disposición permanente frente a los procesos, funciones y objetivos propias del Instituto que garanticen una adecuada gestión y continuidad de los mismos en el tiempo que determinen un mejor servicio frente a la población objeto y razón de ser de la Entidad, vulnerando con ello los principios de la gestión fiscal de eficiencia y eficacia consagrados en el artículo 8 de la Ley 42 de 1993, por lo que se configura en un hallazgo administrativo. 
</t>
    </r>
  </si>
  <si>
    <t xml:space="preserve">1. Realizar las acciones pertinentes para establecer convenio interadministrativo con la ESAP -Escuala Superior de Administración Pública, cuyo objeto será la elaboración de un estudio técnico de rediseño institucional a través del cual se pueda identificar y organizar la planta de personal del ISVIMED.                                                                                                                                                                                                                                                                                                                                         </t>
  </si>
  <si>
    <t>Identificar la planta ideal de Isvimed, para cubrir las necesidades estratégicas y operativas del Instituto.</t>
  </si>
  <si>
    <t>Cesar Castaño, Lina Agudelo, profesional Universitaria</t>
  </si>
  <si>
    <t>Seguimiento febrero 2018: Durante el mes de febrero de 2017, se solicitaron cotizaciones a diversos proveedores para realizar el estudio técnico, que permita identificar la planta de trabajo ideal para Isvimed. Se evidenció que las cotizaciones presentadas tenían grandes diferencias en cuanto a costo y tiempo de ejecución, por lo que se hizo necesario revisar con la etapa pre contractual, los lineamientos que se deben solicitar nuevamente, para establecer el tipo de contratación a desarrollar.
Posteriormente, se establece contacto con la Subsecretaria de Desarrollo Organizacional de la Alcaldía de Medellín, para que brinden orientación sobre los criterios que deben solicitarse a los proveedores para el desarrollo del estudio técnico, para unificarlos y así, poder establecer criterios claros y precisos en las cotizaciones.
De otro lado, la Profesional Especializada encargada de la eta precontractual de Isvimed, obtiene orientación sobre la forma precisa cómo se debe realizar la contratación del proceso de reestructuración y modernización del Instituto, en capacitación a la cual asiste en el mes de agosto sobre contratación estatal. Allí, recomiendan que este proceso sea realizado directamente con la ESAP Escuela Superior de Administración Pública, quienes dentro de su objeto social tienen contemplado este tipo de servicios a las entidades públicas, y quienes además tienen la experticia pertinente, para ello.
Siguiendo la recomendación, se establece contacto con la ESAP Regional Antioquia – Chocó, con quienes se tiene reunión el 22 de septiembre de 2017 y en donde se concluye que el Instituto debe realizar la solicitud del proceso de reestructuración y modernización a la ESAP Central, específicamente a consultoría y asesoría, quienes analizarán y responderán la solicitud de acuerdo a la capacidad técnica para el 2017 o 2018. La solicitud por parte de Isvimed, fue enviada el 26 de septiembre de 2017. A la fecha no han dado respuesta oficial a esta solicitud, por lo que se ha realizado seguimiento telefónico y via mail, sin obtener respuesta.
Avance a junio de 2018: la ESAP da respuesta al Instituto sobre el requerimiento del proceso de reestructuración y modernización el 16 de febrero de 2018 a través del oficio con Radicado E 1612, en donde informan que "Teniendo en cuenta que durante el primer semestre del año en curso no es posible suscribir convenios interadministrativos para prestar la asistencia técnica requerida, la ESAP considerará su petición en el segundo semestre de 2018, previa incorporación de la misma en la programación del Proyecto de fortalecimiento de las capacidades institucionales de las entidades públicas del orden territorial y nacional y la disponibilidad de recursos para la vinculación del personal asesor y profesional para el desarrollo de proceso".
A través del oficio con Radicado S 8794 del 21 de junio de 2018, se solicita nuevamente a la ESAP "considerar nuevamente nuestra solicitud para llevar a cabo el proceso de reestructuración y modernización para el segundo semestre del año en curso", frente al cual se está a la espera de respuesta.</t>
  </si>
  <si>
    <t>Diciembre de 2018: teniendo en cuenta la respuesta negativa obtenida de la ESAP para la realización de este proceso de modernización, se solicitó cotización a las siguientes entidades: Universidad de Antioquia, Universidad Católica Luis Amigó y Tecnológico de Antioquia. Las tres universidad, dieron respuesta en que se encuentran estructurando la respuesta y será entregada la primera semana de diciembre de 2018. Una vez se tengan el estudio de mercado, se procederá a establecer el tipo de contratación a realizar y continuar con el respectivo trámite contractual para el 2019. A la fecha, no se ha recibido ninguna de las cotizaciones solicitadas.</t>
  </si>
  <si>
    <t>Correo: 22.01.2019</t>
  </si>
  <si>
    <t>Se envia por correo electrónico el soporte: Rediseño institucional seguimiento. Hallazgo 12. Soporte archivo hallazgo 12 (Respuesta ESAP).</t>
  </si>
  <si>
    <t>No hay avances significativos en la acción.
Las solicitudes de cotizacion de las U???</t>
  </si>
  <si>
    <t>El proceso de selección de contratación se debe gestionar con prontitud, es una acción vencida y es un requisito de ley.</t>
  </si>
  <si>
    <t>2. Para este estudio tecnico se cuenta con un presupuesto de $ 85,000,000. Este valor esta sujeto a la propuesta que la ESAP presente y su inicio seria despues de Ley de Garantías.</t>
  </si>
  <si>
    <t xml:space="preserve">Incluido en el Plan de adquisiciones </t>
  </si>
  <si>
    <t>Esta proyectado en el PAA
Presupuestado desde el agregado de funcionamiento rubro 18 remuneración de servicios técnicos.</t>
  </si>
  <si>
    <t>Revisar y definir el recurso presupuestal que se requiere para la contratación.</t>
  </si>
  <si>
    <t>Auditoria Regular-Evaluación Componente Control financiero 2017</t>
  </si>
  <si>
    <r>
      <rPr>
        <b/>
        <sz val="8"/>
        <rFont val="Arial"/>
        <family val="2"/>
      </rPr>
      <t>Hallazgo No.1.</t>
    </r>
    <r>
      <rPr>
        <sz val="8"/>
        <rFont val="Arial"/>
        <family val="2"/>
      </rPr>
      <t xml:space="preserve"> </t>
    </r>
    <r>
      <rPr>
        <b/>
        <sz val="8"/>
        <rFont val="Arial"/>
        <family val="2"/>
      </rPr>
      <t>Sobrestimación cuenta contable 11100690-Otras cuentas de Ahorro</t>
    </r>
    <r>
      <rPr>
        <sz val="8"/>
        <rFont val="Arial"/>
        <family val="2"/>
      </rPr>
      <t>. La cuenta 11100690-Otras cuentas de ahorro se encontró sobre-estimada en $914.934.105 (cifra detallada en el cuadro 15.Recursos entregados en administración vigencia 2017), correspondiente a recursos ejecutados de convenios que no fueron contabilizados, situación que subestimó en el mismo valor la cuenta 24530101-Recursos en Administración y la cuenta 24530190-Rendimientos financieros. Estos hechos contravienen los principios contables segun lo dispuesto en la Resolucion 356 de 2007 Manual de Procedimientos de la Contaduría General de la Nación, en cuanto que "</t>
    </r>
    <r>
      <rPr>
        <i/>
        <sz val="8"/>
        <rFont val="Arial"/>
        <family val="2"/>
      </rPr>
      <t xml:space="preserve">a una o más cuentas deudoras corresponden siempre una o más cuentas acreedoras por el mismo importe", </t>
    </r>
    <r>
      <rPr>
        <sz val="8"/>
        <rFont val="Arial"/>
        <family val="2"/>
      </rPr>
      <t>debido a que la ejecución contractual no fue informada en forma oportuna por los supervisores de los convenios y no fue causada la ejecución de rendimientos financieros que ocasiona la subestimación de los estados financieros a 31 de diciembre de 2017 de ISVIMED</t>
    </r>
    <r>
      <rPr>
        <i/>
        <sz val="8"/>
        <rFont val="Arial"/>
        <family val="2"/>
      </rPr>
      <t xml:space="preserve">: </t>
    </r>
    <r>
      <rPr>
        <sz val="8"/>
        <rFont val="Arial"/>
        <family val="2"/>
      </rPr>
      <t>para el equipo auditor es un</t>
    </r>
    <r>
      <rPr>
        <i/>
        <sz val="8"/>
        <rFont val="Arial"/>
        <family val="2"/>
      </rPr>
      <t xml:space="preserve"> </t>
    </r>
    <r>
      <rPr>
        <b/>
        <i/>
        <sz val="8"/>
        <rFont val="Arial"/>
        <family val="2"/>
      </rPr>
      <t>hallazgo con incidencia administrativa.</t>
    </r>
  </si>
  <si>
    <r>
      <rPr>
        <b/>
        <sz val="8"/>
        <rFont val="Arial"/>
        <family val="2"/>
      </rPr>
      <t>1</t>
    </r>
    <r>
      <rPr>
        <sz val="8"/>
        <rFont val="Arial"/>
        <family val="2"/>
      </rPr>
      <t>. Realizar Conciliaciones mensuales de cada una de las cuentas bancarias donde se aministren los recursos de convenios (recursos Recibidos en Administración); comparando el saldo en extractos vs saldo en la cuenta 245301-en administracion.
2. Implementar mecanismos de control desde el area de tesoreria que permitan identificar los proveedores sujetos de pago que se imputan directamente a cada una de las cuentas bancarias aperturadas para el manejo de los recursos de los convenios suscritos y en los cuales el ISVIMED actua como ejecutor; evitando asi la subestimación de las cuentas del efectivo y equivalente del efectivo.</t>
    </r>
  </si>
  <si>
    <t>Evitar la sobreestimación o subestimación de las cifras reflejadas en los estados financieros del ISVIMED, principalmente en las cuentas contables de efectivo y equivalentes del efectivo y otros pasivos, cuentas en las cuales se registran la ejecucion de los convenios suscritos por el Instituto y las entidades publicas (recursos recibidos en administración)</t>
  </si>
  <si>
    <t>Subdirección Administrativa y Financiera        (tesoreria)</t>
  </si>
  <si>
    <t>Beatriz Helena Ramirez Gallón</t>
  </si>
  <si>
    <t>Avance a junio 2018, admon y financiero: 1. Conciliaciones:Con respecto a las concilaiciones, Cada uno de los enlaces financieros estanrealizano las concilaiciones de los recursos disponibles en las cuentas bancarias y de fiducias VS los saldos en la cuenta contable 2902-Recusos recibidos en administracion la cual es revisada y aprobada por el contador del Instituto.
2. Implementacion de mecanismos de control: Tesoreria implemetó como mecanismo un cuadro de control donde se articulan los rubros presupuestales, las cuentas bancarias donde se administran los recursos de cada uno de los convenios suscritos y las cuentas contables, evitando asi los errores en la imputacion contable y la realizacion de los pagos por las cuentas bancarias del ISVIMED.</t>
  </si>
  <si>
    <t>Se realizaron conciliaciones mensuales decada una de las  cuentas bancarias tanto de los convenios como de las cuentas propias. Se entregan las A-Z donde reposan estas conciliaciones de la vigencia 2018. las conciliaciones fueron realizadas con los enlaces financieros de cada proyecto y el personal del area de contabilidad.</t>
  </si>
  <si>
    <t>Correo 22.01.2019</t>
  </si>
  <si>
    <r>
      <t xml:space="preserve">Carpetas con las conciliaciones de toda la vigencia 2018. (2 carpetas entregadas a control interno).
</t>
    </r>
    <r>
      <rPr>
        <sz val="11"/>
        <rFont val="Calibri"/>
        <family val="2"/>
      </rPr>
      <t xml:space="preserve">
Informe  de la gestión realizada del área de proyectos especiales.</t>
    </r>
  </si>
  <si>
    <t>Se realiza un muestreo de 15 convenios, encontrando novedades. (Papel de trabajo hallazgo No. 1 Aud reg control fro 2017 - CGM), se evidencia que continua falencias en el procedimiento de reintegros a pesar de que se identifican con las conciliaciones.</t>
  </si>
  <si>
    <t>Realizar las gestiones necesarias para conciliar las cuentas de los convenios.</t>
  </si>
  <si>
    <r>
      <rPr>
        <b/>
        <sz val="8"/>
        <rFont val="Arial"/>
        <family val="2"/>
      </rPr>
      <t>Hallazgo No.2.</t>
    </r>
    <r>
      <rPr>
        <sz val="8"/>
        <rFont val="Arial"/>
        <family val="2"/>
      </rPr>
      <t xml:space="preserve"> </t>
    </r>
    <r>
      <rPr>
        <b/>
        <sz val="8"/>
        <rFont val="Arial"/>
        <family val="2"/>
      </rPr>
      <t xml:space="preserve">Diferencia en Operaciones Reciprocas con la Empresa de Desarrollo Urbano-EDU. </t>
    </r>
    <r>
      <rPr>
        <sz val="8"/>
        <rFont val="Arial"/>
        <family val="2"/>
      </rPr>
      <t>Se realizó revisión de las operaciones recíprocas rendidas por el ISVIMED registradas en el sistema CHIP; y se cruzó con los datos reportados por cada entidad, encontrando diferencias en los valoresregistrados por los entes recíprocos, como se puede apreciar en el cuadro 17 operaciones reciprocas vigencia 2017. Contraviniendo lo dispuesto en el manual de procedimientos Resolucion 356 de 2007 Disposiciones Adicionales de la Contaduría General de la Nación sobre operaciones recíprocas, esto por falta de comunicación constante con las entidades recíprocas, generando falencias en el saneamiento de las cuentas, lo que para el equipo auditor se constituye en unhallazgo con incidencia administrativo.</t>
    </r>
  </si>
  <si>
    <t xml:space="preserve">1. Adoptar procedimiento para la Conciliación de operaciones reciprocas entre entidades. 
2. Asignación de obligación específica "conciliación operaciones reciprocas"  a contratista asignado al área contable. 
3. Elaborar informe de las gestiones realizadas mensualmente.
</t>
  </si>
  <si>
    <t>Minimizar las diferencias en los reportes presentados a traves de la plataforma CHIP, por concepto de operaciones reciprocas con las demas Entidades contables publicas</t>
  </si>
  <si>
    <t>Subdirección Administrativa y Financiera        (Contabilidad)</t>
  </si>
  <si>
    <t>Fabián Darío Arango López</t>
  </si>
  <si>
    <t xml:space="preserve">Avance junio 2018, admon y financiero: 1. el procedimiento  para la conciliación de operaciones reciprocas entre entidades  ya se encuentra elaborado; en estos momentos esta en revision por parte del  asesor con funciones de contador. 
2. En estos momentos se cuenta con un contratista en el area contable que tiene asignada en su contrato la funcion de realizar las concilaicion de operaciones reciprocas entre entidades publicas (contrato 232 de 2018).
3. Se anexa informe consolidado al 31/03/2018 de las gestiones realizadas en el proceso de conciliacion de operaciones reciprocas.
</t>
  </si>
  <si>
    <t>Auditoría Regular compenente gestión y resultados, 
vigencia 2017</t>
  </si>
  <si>
    <r>
      <t>Observación 1. Inadecuado Control sobre el uso de los bienes Inmuebles mejorados. Durante las visitas de inspección realizadas por el Equipo Auditor para verificación de las especificaciones técnicas y calidad de las obras entregadas con ocasión al Programa de Mejoramiento de Vivienda, se pudo constatar que las viviendas relacionadas en el siguiente cuadro, que fueron beneficiarias de mejoramiento habían sido enajenadas en condición de arrendamiento, luego de ser objeto de la inversión.</t>
    </r>
    <r>
      <rPr>
        <b/>
        <sz val="9"/>
        <rFont val="Arial"/>
        <family val="2"/>
      </rPr>
      <t xml:space="preserve"> (Hallazgo administrativo)</t>
    </r>
  </si>
  <si>
    <t>1. Iniciar sancionatorio para las familias identificadas por la Contraloria
2. Aplicar la metodología actual de verificación de habitabilidad para la línea de mejoramiento de vivienda
3. Continuar informando y sensibilizando a los beneficiarios sobre los compromisos y obligaciones que adquiere al recibir el subsidio.</t>
  </si>
  <si>
    <t>Cumplir con lo definido en el  Decreto 2339 de 2013 Articulo 8. Prohibición de enajenar la vivienda o dejar de residir en ella.</t>
  </si>
  <si>
    <t>Subdirecciones Poblacional, Dotación, Jurídica</t>
  </si>
  <si>
    <t>Subdirectora Poblacional,
Subdirector Dotación,
Profesional Especializada Jurídica</t>
  </si>
  <si>
    <t xml:space="preserve">14/01/2019
24/01/2019
</t>
  </si>
  <si>
    <t xml:space="preserve">Dotación: La subdirección de Dotación mediante la reunión de socialización y la  visita de inicio continuará informando y sensibilizando a los beneficiarios sobre los compromisos y obligaciones que adquiere al recibir el subsidio de mejoramiento de vivienda haciendo enfásis en el Articulo 8 del decreto 2339 de 2013 que prohibe enajenar la vivienda o dejar de residir en ella por el termino de 10 años.
jurídica: Se encuentra en proceso de analisis y estructuración para la los ajustes respectivos en el manual de contratación. </t>
  </si>
  <si>
    <t>Correo de fecha 15/01/2019
Asunto: Seguimiento Plan de Mejoramiento CGM</t>
  </si>
  <si>
    <t>Dotación: Copia de la bitácora de la señora Maria de las Mercedes Roldán Giraldo - resolución 661 de 2018</t>
  </si>
  <si>
    <t>Las acciones planteadas para iniciar en enero 15 de 2019.</t>
  </si>
  <si>
    <t>Iniciar con la ejecución de las acciones.</t>
  </si>
  <si>
    <r>
      <t>Observación 2. Deficiencia en la calidad de la obra. De la muestra seleccionada para la evaluación de los Mejoramientos de Vivienda, de acuerdo con el siguiente cuadro, y de cuya Resolución se realizaron varias visitas a las viviendas intervenidas por este Operador…</t>
    </r>
    <r>
      <rPr>
        <b/>
        <sz val="9"/>
        <rFont val="Arial"/>
        <family val="2"/>
      </rPr>
      <t>(Hallazgo administrativo)</t>
    </r>
  </si>
  <si>
    <t xml:space="preserve">1. Reforzar en los contratos con los operadores la obligación de utilizar materiales de primera calidad.
2. La supervisión de los contratos de ejecución de mejoramientos, deberá solicitar al finalizar cada contrato de mejoramiento un certificado que valide la calidad de los materiales utilizados en la obra.
3. Realizar una capacitación técnica al personal que apoya la supervisión de los mejoramientos en el recibo de obra a satisfacción y en la verificación de la calidad de los materiales.
4. Reforzar el contrato de los técnicos que realizan apoyo a la supervisión de los mejoramientos, en cuanto a las obligaciones de seguimiento a la ejecución de la obra y recibo a entera satisfacción. 
5. El Supervisor de los mejoramientos, debe realizar verificaciones en campo, con el fin de validar la información de quienes realizan el apoyo a ésta supervisión. </t>
  </si>
  <si>
    <t>Ejercer en debida forma las funciones de supervisión, cumpliendo con lo definido en la ley y 
garantizar la calidad de las obras.</t>
  </si>
  <si>
    <t>Subdirecciones Dotación, Jurídica</t>
  </si>
  <si>
    <t>Subdirector Dotación,
Profesional Especializada Dotación, 
Profesional Especializada Contratación</t>
  </si>
  <si>
    <t>Dotación: Se realizarán visitas periodicas  a cargo del supervisor de los contratos  con el fin de hacer seguimiento mas detallado a la labor del  personal que presta apoyo a la supervisión en campo que ellos ejercen a las labores realizadas por los operadores.</t>
  </si>
  <si>
    <r>
      <t>Observación 3. APU para los Mejoramientos de Vivienda, el equipo auditor realizó una evaluación a los análisis de precios unitarios APU establecidos por el Instituto Social de Vivienda y Hábitat de Medellín – ISVIMED considerando que son la base del presupuesto para la ejecución de las actividades en los Mejoramientos de Vivienda saludables, encontrando que el siguiente ítem sobrepasa el valor del mercado, verificando con los precios de referencia de CAMACOL, ya que involucra actividades con cantidades que no son coherentes con las medidas otorgadas en el mercado, generando con ello una deficiencia en la optimización del recurso público para los fines que se tienen previstos, pudiendo conllevar a una posible vulneración del principio de la gestión fiscal de economía, establecido en el artículo 8 de la Ley 42 de 1993…</t>
    </r>
    <r>
      <rPr>
        <b/>
        <sz val="9"/>
        <rFont val="Arial"/>
        <family val="2"/>
      </rPr>
      <t>(Hallazgo administrativo)</t>
    </r>
  </si>
  <si>
    <t xml:space="preserve">1. Ajustar el procedimiento: Realizar anualmente un estudio de mercado sobre el cuál se realiza el análisis de precios unitarios de los materiales más utilizados en los mejoramientos de vivienda. Este análisis será obligatorio para el operador al momento de realizar el presupuesto de cada mejoramiento. 
2. El técnico y el supervisor de cada contrato deberá realizar el debido seguimiento presupuestal.  </t>
  </si>
  <si>
    <t>Optimización de los recursos y garantizar que la asignación de los recursos sea la mas conveniente para maximizar los resultados</t>
  </si>
  <si>
    <t>Subdirector Dotación,
Profesional Especializada Dotación.</t>
  </si>
  <si>
    <t>Dotación: Se realizará un análisis de precios unitarios  y para ello se solicitaran cotizaciones a tres depositos de materiales con el fin de consolidar precios acordes al mercado actual, también se incluirán nuevas actividades para el año 2019; Para lo anterior se dió plazo hasta el dia 22 de enero con el fin de entregarselo a los operadores para su implementación.</t>
  </si>
  <si>
    <r>
      <t xml:space="preserve">Observación 5. Debilidades en los estudios previos. El Instituto Social de Vivienda y Hábitat de Medellín suscribió el convenio interadministrativo No. 203 de 2017 con la Institución Universitaria Colegio Mayor de Antioquia el cual tiene por objeto: “Apoyo en la ejecución de la gestión predial desde los componentes jurídico, social, técnico y administrativo, necesarios para la adquisición de inmuebles y mejoras en el sector San Luis del barrio Alejandro Echavarría comuna 9 del Municipio de Medellín...” por valor de $1.264.394.080. </t>
    </r>
    <r>
      <rPr>
        <b/>
        <sz val="9"/>
        <rFont val="Arial"/>
        <family val="2"/>
      </rPr>
      <t>(Hallazgo administrativo)</t>
    </r>
  </si>
  <si>
    <t xml:space="preserve">1. Definir desde el manual de contratación: Los oferentes deberán presentar un presupuesto detallado para la ejecución del objeto a contratar, acompañado del correspondiente estudio de mercado que justifique lo presupuestado, lo cual deberá ser validado por la subdirección que plantea la necesidad contractual. 
2. Durante la ejecución contractual el supervisor validará la ejecución presupuestal detalladamente.  </t>
  </si>
  <si>
    <t>Adecuar los controles de las etapas de planeación y la elaboración de estudios previos para lograr una correcta ejecución e inversión de los recursos.</t>
  </si>
  <si>
    <t>Subdirectora Jurídica,
Profesional Especializado Contratación.</t>
  </si>
  <si>
    <r>
      <t xml:space="preserve">Observación 6. Deficiencia en la valuación de los predios de San Luis.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250 de 2018 – San Luis . Proyecto Tranvía de Ayacucho </t>
    </r>
    <r>
      <rPr>
        <b/>
        <sz val="9"/>
        <rFont val="Arial"/>
        <family val="2"/>
      </rPr>
      <t>(Hallazgo administrativo con presunta incidencia disciplinaria)</t>
    </r>
  </si>
  <si>
    <t xml:space="preserve">Con Incidencia Administrativa y Disciplinaria </t>
  </si>
  <si>
    <r>
      <t xml:space="preserve">
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avalúos. 
</t>
    </r>
    <r>
      <rPr>
        <sz val="9"/>
        <color rgb="FFFF0000"/>
        <rFont val="Arial"/>
        <family val="2"/>
      </rPr>
      <t xml:space="preserve">
</t>
    </r>
  </si>
  <si>
    <t>Cumplir con los principios de la gestión fiscal y de la función administrativa.
Cumplir con las funciones de la supervisión.
Cumplir con la legislación de avaluos aplicable</t>
  </si>
  <si>
    <t>Subdirección Jurídica y proyectos especiales</t>
  </si>
  <si>
    <t>Subdirectora Jurídica,
Asesora Proyectos Especiales.</t>
  </si>
  <si>
    <t>Proyectos</t>
  </si>
  <si>
    <r>
      <t xml:space="preserve">Observación 7. Deficiencia en la valuación de los predios de Picacho.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344 de 2018 – Proyecto Metro Cable El Picacho. </t>
    </r>
    <r>
      <rPr>
        <b/>
        <sz val="9"/>
        <rFont val="Arial"/>
        <family val="2"/>
      </rPr>
      <t>(Hallazgo administrativo con presunta incidencia disciplinaria)</t>
    </r>
  </si>
  <si>
    <r>
      <t xml:space="preserve">
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avaluos. 
</t>
    </r>
    <r>
      <rPr>
        <sz val="9"/>
        <color rgb="FFFF0000"/>
        <rFont val="Arial"/>
        <family val="2"/>
      </rPr>
      <t xml:space="preserve">
</t>
    </r>
  </si>
  <si>
    <r>
      <t>Observación 8. Deficiencia en los Diseños de la Unidad Hospitalaria de Buenos Aires. El ISVIMNED con fecha 11 de diciembre de 2013, suscribió el contrato de fiducia mercantil irrevocable inmobiliaria de administración y pagos, el cual se denominó “FIDEICOMISO UNIDAD HOSPITALARIA BUENOS AIRES” con la Fiduciaria Corficolombiana S.A., modificado mediante Otrosí N°1 del 22 de enero de 2014, Otrosí N°2 del 17 de marzo de 2014 y Otrosí N°3 del 7 de julio de 2014, con la cual se suscribieron los subcontratos de prestación de servicios…</t>
    </r>
    <r>
      <rPr>
        <b/>
        <sz val="9"/>
        <rFont val="Arial"/>
        <family val="2"/>
      </rPr>
      <t>(Hallazgo administrativo con presunta incidencia disciplinaria)</t>
    </r>
  </si>
  <si>
    <t>1. Realizar supervisiones colegiadas o interdisciplinarias o interinstitucionales cuando la magnitud de los contratos lo ameriten, con el propósito de que cada disciplina aporte al seguimiento y control de los proyectos.
2. Realizar un charla a los supervisores de las funciones y responsabilidades que deben cumplir. 
3. Aplicar el manual de contratación referente a la supervisión y los lineamientos que se establezcan en los contratos o convenios.</t>
  </si>
  <si>
    <t>Cumplir con las funciones de la supervisión.</t>
  </si>
  <si>
    <t>Subdirecciones Planeación y Jurídica</t>
  </si>
  <si>
    <t>Subdirectora Planeación,
Profesional Especializada Planeación,
Subdirectora de Jurídica,
Profesional Especializada Contratación.</t>
  </si>
  <si>
    <t>Jurídica: Se esta programando para este periodo una capacitación de actualización para  todo el recurso humano que tenga relación con la supervisión y actividades de apoyo a la misma.</t>
  </si>
  <si>
    <r>
      <t xml:space="preserve">Observación 9. Inconsistencias en la rendición de la cuenta. En la rendición de la información contractual del mes de julio de 2017, que realizó el -ISVIMED en el aplicativo “Gestión Transparente” de la Contraloría General de Medellín; se documentó que los contratos Nos. 405-2017 y 394-2017 fueron celebrados con los representantes legales, sin embargo correspondían a la Corporación Lonja de Propiedad Raíz de Medellín y Antioquia y La Corporación Nacional de Lonjas de Propiedad Raíz "CORALONJAS" respectivamente.  </t>
    </r>
    <r>
      <rPr>
        <b/>
        <sz val="9"/>
        <rFont val="Arial"/>
        <family val="2"/>
      </rPr>
      <t>(Hallazgo administrativo)</t>
    </r>
  </si>
  <si>
    <t>1. Revisar y validar cuales son los campos de la plataforma "gestión transparente" con la finalidad de tener claridad que información se debe diligenciar y tenerlos presente en cada publicación. 
2. Garantizar que la información rendida reúna los términos y exigencias establecidas en la resolución 170 de 2017, en cuanto a oportunidad, suficiencia y calidad,
3. Realizar un seguimiento a la información rendida dentro de los primeros días del mes, es decir, realizar cruce de información, para detectar novedades y realizar los ajustes pertinentes.</t>
  </si>
  <si>
    <t>Garantizar la rendición de cuentas oportuna, suficiente y de calidad</t>
  </si>
  <si>
    <t>Subdirección jurídica</t>
  </si>
  <si>
    <t>Profesional Especializada Contratación</t>
  </si>
  <si>
    <t>Jurídica: Se realizó la verificación y corrección correspondiente a  los contratos 394 y 405 del 2017 en la plataforma de gestión transparente. Adicionalmente el personal encargado de realizar esta actividad se encuentra en contacto permanente con los funcionarios de Contraloría con el fin de tener mayor claridad en las publicaciones; Así mismo como parte de la retroalimentación del procedimiento, el personal encargado se apoyo en el tutorial recomendado por la Contraloría del link que se relaciona http://www.cgm.gov.co/cgm/Paginaweb/RC/Paginas/rendicion%20de%20cuentas.aspx</t>
  </si>
  <si>
    <t xml:space="preserve">Jurídica: 1. Pantallazo de la corrección realizada.                    2. Correos electronicos de consulta a la Contraloría                3. Link de tutorial http://www.cgm.gov.co/cgm/Paginaweb/RC/Paginas/rendicion%20de%20cuentas.aspx </t>
  </si>
  <si>
    <r>
      <t>Observación 10. No entrega de la Información solicitada. En reiteradas ocasiones, el Equipo Auditor solicitó mediante oficio y correo electrónico información correspondiente a los procesos que se venían evaluando dentro de la Auditoría Regular, como se relaciona a continuación, no encontrando respuesta por parte del Instituto frente a las solicitudes formuladas, ni la entrega de información requerida, incumpliendo con ello el artículo quinto de la Resolución N°170 de 2017…</t>
    </r>
    <r>
      <rPr>
        <b/>
        <sz val="9"/>
        <rFont val="Arial"/>
        <family val="2"/>
      </rPr>
      <t>(Hallazgo administrativo)</t>
    </r>
  </si>
  <si>
    <t>1. Mejorar y lograr una comunicación efectiva entre el Instituto y la Contraloría, manteniendo la figura de enlace en cada auditoría. En caso de tener requerimientos muy generales, se solicitará, dentro del término establecido para ellos, la claridad y puntulidad del tema para poder enviar la información manera oportuna, integra y coherente.</t>
  </si>
  <si>
    <t>Atención oportuna a las solicitudes de los entes fiscalizadores. Diligencia y control.</t>
  </si>
  <si>
    <t>Dirección</t>
  </si>
  <si>
    <t>Directora</t>
  </si>
  <si>
    <r>
      <t>Observación 12. Incumplimiento de las acciones de mejora en los tiempos establecidos. Evaluadas las acciones del plan de mejoramiento rendido en febrero de 2017, se evidenció que no se cumplió con los plazos establecidos para ejecutar las acciones propuestas. Con lo enunciado se estaría vulnerando lo prescrito en la Resolución 232 de 2016, con fundamento en la cual se rindió la cuenta, situación que podría dar lugar a la aplicación del artículo 101 de la Ley 42 de 1993…</t>
    </r>
    <r>
      <rPr>
        <b/>
        <sz val="9"/>
        <rFont val="Arial"/>
        <family val="2"/>
      </rPr>
      <t>(Hallazgo administrativo)</t>
    </r>
  </si>
  <si>
    <t xml:space="preserve">1. Se continuará con el seguimiento de ley semestral, así como el seguimiento trimestral en el comité de Coordinación de Control Interno, de los avances de cada una de las acciones.
2. Recordar en cada comité de Coordinación de control interno las acciones próximas a vencer. </t>
  </si>
  <si>
    <t>Garantizar un adecuado manejo de los recursos públicos y evitar posibles sanciones.</t>
  </si>
  <si>
    <t>Enero de 2018</t>
  </si>
  <si>
    <t>Se definen enlaces por cada subdirección para el seguimiento y control de los planes de mejoramiento y se les realizar una explicación de los planes y del propio formato.</t>
  </si>
  <si>
    <t>Correo de asiganción de enlace y registro de asistencia a capacitaciones.</t>
  </si>
  <si>
    <r>
      <t xml:space="preserve">Observación 13. Acciones planteadas por Isvimed que no fueron efectivas. En la evaluación al Plan de Mejoramiento se identificó que algunas acciones de mejora planteadas fueron cumplidas pero no condujeron a subsanar las causas que dieron origen a los hallazgos presentados; por lo tanto, no fueron efectivas. </t>
    </r>
    <r>
      <rPr>
        <b/>
        <sz val="9"/>
        <rFont val="Arial"/>
        <family val="2"/>
      </rPr>
      <t>(Hallazgo administrativo)</t>
    </r>
  </si>
  <si>
    <t>1. En cada comité de Coordinación de Control Interno realizar         acompañamiento del planteamiento de las acciones y el uso de las herramientas de acciones de mejora existentes en el sistema de gestión.</t>
  </si>
  <si>
    <t>Este porcentaje es asicgnado por el organismo de control o área que haga el seguimiento y este no siempre es igual al asignado por el líder del proceso, toda vez que la acción se pudo haber cumplid (100%), pero esta no soluciono la deficiencia.</t>
  </si>
  <si>
    <t>CONTRALORIA</t>
  </si>
  <si>
    <t>RESUMEN DE LA CALIFICACIÓN DE ACCIOENES POR HALLAZGO, SEGÚN CRITERIOS</t>
  </si>
  <si>
    <t>ESTADO DE LA ACCION</t>
  </si>
  <si>
    <t xml:space="preserve">Fecha seguimeinto: </t>
  </si>
  <si>
    <t>Enero de 2019.</t>
  </si>
  <si>
    <t>CRITERIO DE EVALUACIÓN</t>
  </si>
  <si>
    <t>No cumplidas 0%-29%</t>
  </si>
  <si>
    <t xml:space="preserve">Cerrado   </t>
  </si>
  <si>
    <t>100% de cumplimiento</t>
  </si>
  <si>
    <t>Cumplimiento Parcial 30%-79%</t>
  </si>
  <si>
    <t xml:space="preserve">CA          </t>
  </si>
  <si>
    <t>80-99 (Cumplimiento Alto)</t>
  </si>
  <si>
    <t>Cumplido 80%-100%</t>
  </si>
  <si>
    <t xml:space="preserve">CM           </t>
  </si>
  <si>
    <t>40-79 (Cumplimiento Medio)</t>
  </si>
  <si>
    <t>Pendiente de cierre</t>
  </si>
  <si>
    <t>CB</t>
  </si>
  <si>
    <t>0-39 (Cumplimiento Bajo)</t>
  </si>
  <si>
    <t>Con plazo hasta 2018</t>
  </si>
  <si>
    <t>TOTAL ACCIONES</t>
  </si>
  <si>
    <t xml:space="preserve">SEGUIMIENTO VIGENCIA 2018
(Auditoria 2019)
</t>
  </si>
  <si>
    <t>OBSERVACIONES</t>
  </si>
  <si>
    <r>
      <rPr>
        <b/>
        <sz val="8"/>
        <rFont val="Arial"/>
        <family val="2"/>
      </rPr>
      <t>Hallazgo Administrativo #1: Debilidades en el cumplimiento del Plan de Mejoramiento de la Auditoria Fiscal y Financiera</t>
    </r>
    <r>
      <rPr>
        <sz val="8"/>
        <rFont val="Arial"/>
        <family val="2"/>
      </rPr>
      <t>; Si bien se identificó por parte del equipo auditor durante la evaluación del Plan de Mejoramiento en desarrollo de la Auditoría Fiscal y Financiera Vigencia 2015, que la entidad ha emprendido acciones para superar las deficiencias relacionadas con la demora en la liquidación de los convenios interadministrativos suscritos con la Empresa de Desarrollo Urbano –</t>
    </r>
    <r>
      <rPr>
        <b/>
        <sz val="8"/>
        <rFont val="Arial"/>
        <family val="2"/>
      </rPr>
      <t>EDU</t>
    </r>
    <r>
      <rPr>
        <sz val="8"/>
        <rFont val="Arial"/>
        <family val="2"/>
      </rPr>
      <t xml:space="preserve"> y al proceso de nulidad y restablecimiento del derecho corresponde al pago de multas y sanciones a la DIAN, también es claro que la fecha establecida por la entidad fue el 31 de diciembre del 2014, y por desconocimiento no se solicitó a la Contraloría General de Medellín ampliación del plazo tal como lo establece la Resolución 149 de 2013.</t>
    </r>
  </si>
  <si>
    <t xml:space="preserve">Anudar esfuerzos para lograr las acciones de mejoramiento implementadas para los hallazgos adminstrativos de la auditoria fiscal y finaciera vigencia 2014 y realizar seguimiento mensual </t>
  </si>
  <si>
    <t>30/06/2017
30/06/2020</t>
  </si>
  <si>
    <r>
      <rPr>
        <b/>
        <sz val="8"/>
        <rFont val="Arial"/>
        <family val="2"/>
      </rPr>
      <t>Subdireccion de dotación de vivienda y habitat.</t>
    </r>
    <r>
      <rPr>
        <sz val="8"/>
        <rFont val="Arial"/>
        <family val="2"/>
      </rPr>
      <t xml:space="preserve">  Subdireccion Juridica, Subdireccion Administrativa y Financiera</t>
    </r>
  </si>
  <si>
    <t>Seguimiento CF V2015 H1</t>
  </si>
  <si>
    <t>6. Reasignar las supervisiones que actualmente se asignaron, de manera proporcional a la carga laboral del funcionario encargado.</t>
  </si>
  <si>
    <r>
      <rPr>
        <b/>
        <sz val="8"/>
        <rFont val="Arial"/>
        <family val="2"/>
      </rPr>
      <t>Hallazgo administrativo 11. Incumplimiento de las obligaciones contractuales</t>
    </r>
    <r>
      <rPr>
        <sz val="8"/>
        <rFont val="Arial"/>
        <family val="2"/>
      </rPr>
      <t xml:space="preserve">. 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-Isvimed aprobó y autorizó a través de la Fiduciaria, Alianza Fiduciaria S.A., garante de estos recursos, el pago de $2.086.358.400 a la OPV Funcodent, valor equivalente al 64% de los recursos con un avance físico real de obra que se encontraba solo en un 18,8%, situación que no cumple con lo establecido en el artículo tercero de la Resolución interna No. 271 de 2013 que establece: “Esta entidad autorizará el pago de los subsidios asignados, en proporción al desarrollo del proyecto…. así como contra entrega del informe de avance de obra certificado por la interventoría y la Subdirección Técnica del Instituto”. La falta de controles en los procesos de contratación puede generar riesgos en los recursos entregados a terceros, situación que de no corregirse se podría configurar en un hallazgo con presunta incidencia fiscal. 
</t>
    </r>
  </si>
  <si>
    <t>Traslado Contraloría Responsabilidad Fiscal
Oficio Contraloría: Radicado 201900004035 de fecha 2019/09/13, radicado interno E11093.</t>
  </si>
  <si>
    <t>Auditoria Regular- Evaluación Componente Control Financiero 2016</t>
  </si>
  <si>
    <t>Seguimiento CF V2016 H4</t>
  </si>
  <si>
    <r>
      <rPr>
        <b/>
        <sz val="8"/>
        <rFont val="Arial"/>
        <family val="2"/>
      </rPr>
      <t xml:space="preserve">Incumplimiento de obligaciones y Debilidades de supervisión de los Convenios Nos. 070 y 323 de 2016. </t>
    </r>
    <r>
      <rPr>
        <sz val="8"/>
        <rFont val="Arial"/>
        <family val="2"/>
      </rPr>
      <t xml:space="preserve">
En la revisión de los Convenios No. 070 y 323 de 2016 celebrados por -ISVIMED con la Corporación Ayuda Humanitaria, los cuales tienen por objeto “Aunar esfuerzos y acciones para desarrollar de manera conjunta la atención, asesoría y acompañamiento social, jurídico, técnico y financiero a familias con evacuación definitiva y/o temporal afectadas por desastres naturales o emergencias e intervenidas por obra pública en la ciudad de Medellín, con pago de subsidio municipal de arrendamiento temporal”, y en los cuales el Equipo Auditor evidenció lo siguiente: 
• En la verificación de las “Obligaciones del Asociado” establecidas en el Convenio Artículo noveno, numeral 5.7 que señala la obligación de Suministrar, organizar, filtrar y presentar la información y las bases de datos requeridas oportunamente, que sirvan de soporte para la generación permanente de informes y reportes; al revisar las bases de datos suministradas, se identificaron beneficiarios dobles, identificaciones erradas, menores de edad identificados con la cédula de los padres, identificaciones que contienen caracteres especiales tales como: guiones, puntos, comas, espacios en blanco, letras e identificaciones no válidas como son los FOLIOS de registro civil de nacimiento. Así como también la existencia en la base de datos de beneficiario fallecidos de acuerdo con la verificación realizada con el Fondo de Solidaridad y garantía –FOSYGA y la Registraduría Nacional del Estado Civil.
• En la verificación realizada con el FOSYGA. (Fondo de Solidaridad y garantía) que administra La Base de Datos Única de Afiliados – la cual contiene la información de los afiliados de los distintos regímenes del Sistema General de Seguridad Social en Salud, donde se reporta que 774 grupos familiares devengan ingresos superiores a dos (2) SMLMV y que han recibido subsidios en el año 2016 por valor de $2.838.260.697, incumpliendo al parecer con las condiciones que motivan el pago del subsidio de arrendamiento temporal. Además, en la verificación con la Cámara de Comercio de Medellín a la cual se le solicitó certificar cuales personas tienen matrícula mercantil vigente, establecimientos de comercio o registran actividades comerciales, se encontraron 108 beneficiarios del subsidio de arrendamiento temporal que tienen tal condición, sin encontrarse evidencia de la verificación de su nivel de ingresos.
Es de anotar que el subsidio Municipal de Arrendamiento Temporal, atiende a las familias en condiciones de vulnerabilidad social y económica, con un subsidio de arrendamiento temporal como alternativa de solución habitacional para que puedan continuar con su desarrollo familiar, mientras acceden a soluciones habitacionales definitivas o regresan a sus hogares una vez mitigado el riesgo. El proyecto se encuentra reglamentado por el Decreto municipal No. 2339 de 2013 el cual establece en su Artículo No. 69 los requisitos especiales y en el literal a) señala que la atención está ocasionada por un desastre natural, ubicación en zona de alto riesgo o intervención ordenada por el ente municipal con ocasión de una obra pública, adicionalmente para poder acceder al subsidio deberán cumplir con las condiciones establecidas en el Artículo No. 15 del mismo decreto, el cual señala entre otros requisitos que el grupo familiar deberá acreditar ingresos familiares iguales o inferiores a dos (2) SMLMV.
Las situaciones descritas que afectan y ponen en riesgo el cabal cumplimiento del objetivo perseguido con el proyecto, evidencian debilidades en el cumplimiento de las funciones de la supervisión ejercida por el Instituto, respecto al cumplimiento del objeto contractual. La condición anotada contraría lo estipulado en la Ley 1474 de 2011, artículo 84, que señala: Facultades y deberes de los supervisores y los interventores. La supervisión e interventoría contractual implica el seguimiento al ejercicio del cumplimiento obligacional por la Entidad contratante sobre las obligaciones a cargo del contratista...
Por lo que es del caso radicar un hallazgo administrativo con presunta incidencia disciplinaria, por el incumplimiento de las labores de supervisión respecto del control y manejo de las bases de datos y de la verificación de requisitos lo que ocasionó, que fueran asignados y pagados subsidios de arrendamiento temporal durante el año 2016 por valor de $2.838.260.697 a grupos familiares sin el cumplimiento de requisitos establecidos.
Dentro de las causas que determinan la condición encontrada se pueden citar: la asignación ineficiente de los recursos y el desconocimiento de las funciones, responsabilidades y deberes de la supervisión.
Como efectos adversos de lo anteriormente observado se tiene que las identificaciones incorrectas dificultan e imposibilitan realizar los cruces de información y la verificación del cumplimiento de los requisitos para la asignación del Subsidio municipal de arrendamiento temporal, además, el no cumplimiento de los fines esenciales del Estado para los cuales se dispone el recurso público, consagrado en el Artículo 2 de la Constitución Política de Colombia.
</t>
    </r>
  </si>
  <si>
    <r>
      <t xml:space="preserve">4. Realizar y analizar cruce de informacion de los hogares activos en el Programa de Arrendamiento Temporal, para determinar el número de personas que deben actualizar los documentos de identidad.
</t>
    </r>
    <r>
      <rPr>
        <b/>
        <sz val="9"/>
        <rFont val="Arial"/>
        <family val="2"/>
      </rPr>
      <t xml:space="preserve">
Ajuste de acción: S18465 del 2019/11/29, Informe  E14129 del 2019/12/20
1. Revisión de documentos de identidad de integrantes activos. (Validación de cada documento de identidad físico que reposa en los expedientes respecto de los datos registrados en la base de datos). A fin de detectar y corregir posibles errores de digitación
2. Verificación permanente de números de documentos de identidad de los integrantes activos dentro del proyecto que van ingresando posterior a la validación masiva de noviembre y diciembre de 2019 y enero de 2020</t>
    </r>
  </si>
  <si>
    <r>
      <t xml:space="preserve">5. Notificar y realizar seguimiento a las personas activas en el Programa de Arrendamiento Temporal,  acerca de la entrega de la actualizacion de los documentos de identidad. 
La notificacion la realizará el Operador donde quede establecido que se le darán 2 meses para entrega de documentos al grupo familiar; si no cumple con el requerimiento salen del programa de arrendameinto temporal.
</t>
    </r>
    <r>
      <rPr>
        <b/>
        <sz val="9"/>
        <rFont val="Arial"/>
        <family val="2"/>
      </rPr>
      <t>Ajuste de acción: S18465 del 2019/11/29, Informe  E14129 del 2019/12/20
1. Revisión de documentos de identidad de integrantes activos. (Validación de cada documento de identidad físico que reposa en los expedientes respecto de los datos registrados en la base de datos). A fin de detectar y corregir posibles errores de digitación
2. Verificación permanente de números de documentos de identidad de los integrantes activos dentro del proyecto que van ingresando posterior a la validación masiva de noviembre y diciembre de 2019 y enero de 2020</t>
    </r>
  </si>
  <si>
    <t>Seguimiento CR V2016 H1.7</t>
  </si>
  <si>
    <t>Seguimiento CR V2016 H1.19</t>
  </si>
  <si>
    <r>
      <rPr>
        <b/>
        <sz val="8"/>
        <rFont val="Arial"/>
        <family val="2"/>
      </rPr>
      <t>Inadecuada contratación de la interventoría con cargo a la OPV</t>
    </r>
    <r>
      <rPr>
        <sz val="8"/>
        <rFont val="Arial"/>
        <family val="2"/>
      </rPr>
      <t xml:space="preserve">.
Durante la evaluación de los proyectos de vivienda de interés prioritario ejecutados por las Organizaciones Populares OPV´s: Altos del Jardín – Villa Jesusita II, Villa Canela etapa 2, Torres del Este etapas 1 y 2, Sierra Campestre, Villa María y Los Almendros realizados por las siguientes Organizaciones Populares de Vivienda –OPVs–: Asociación de Madres Cabeza de Familia para el Desarrollo Empresarial y la Vivienda –AMCF–, Cooperativa de Desarrollo Comunitario –COODESCOM–, Fundación Colombiana de Desplazados, Vulnerables y Etnias –FUNCODENT–, Asociación de Vivienda Comunitaria Sierra Campestre, Corporación Viviendas Unidas –CORVIDAS– y la Asociación de Vivienda Comunitaria Nuevo Amanecer, respectivamente; la interventoría fue contratada con recursos de las OPVs, se evidenció, que éstas son las que hacen el proceso de selección y suscripción del contrato de Interventoría teniendo en cuenta que los recursos provienen del mismo proyecto de vivienda, contraviniendo lo establecido en el artículo 42 del Decreto Municipal 2339 de 2013 “Por el cual se reglamenta la Administración, Postulación y Asignación del Subsidio Municipal de Vivienda del Municipio de Medellín”, en el que se hace referencia a lo siguiente:
“ARTÍCULO 42. DE LA CONDICIÓN CONTRACTUAL.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 –ISVIMED-, sin afectar el subsidio municipal de construcción en sitio propio asignado a cada grupo familiar.” (subrayado por fuera de texto). Al respecto del contrato de interventoría, la Corte Constitucional en reiteradas ocasiones ha manifestado lo siguiente: (Ver en informe).
Por lo antes indicado, era deber del Instituto Social de Vivienda y Hábitat de Medellín – ISVIMED contratar la interventoría para garantizar el seguimiento, control y cumplimiento de los fines esenciales del Estado con los recursos otorgados por éste para los Proyectos de Vivienda ejecutados y administrados por las Organizaciones Populares de Vivienda – OPV.
Esta deficiencia conllevó a que se incrementaran los costos económicos de los proyectos, puesto que existen proyectos a los cuales se les entregó subsidios desde el año 2012, así mismo, a que estos proyectos no fueran ejecutados en su totalidad, a que los grupos familiares que hacen parte de las OPV no estén a la fecha disfrutando del bien material, a que se presentaran suspensiones de los mismos proyectos, al no cumplimiento de los fines esenciales del estado de que trata el artículo 2 de la Constitución Política de Colombia y al incumplimiento de los principios de la gestión fiscal de economía, eficiencia y eficacia consagrados en el artículo 8 de la Ley 42 de 1993, por lo que se configura en un hallazgo administrativo con presunta incidencia disciplinaria.
</t>
    </r>
  </si>
  <si>
    <r>
      <t xml:space="preserve">Se fortalecerá el equipo interdisciplinario de OPV, con el fin de supervisar la contratación de la obra, los avances y la interventoria que deben hacer estas. 
</t>
    </r>
    <r>
      <rPr>
        <sz val="8"/>
        <rFont val="Arial"/>
        <family val="2"/>
      </rPr>
      <t xml:space="preserve">El ISVIMED ha determinado que el curso de acción que mejor respeta la Ley y la Constitución es el fortalecimiento del equipo de OPV existente que permita una dedicación exclusiva para las supervisiones,  generando más eficiencia, transparente y de más utilidad para los fines esenciales del estado que la atomización de la supervisión en interventorías.
Tramitar la modificación a la redacción del artículo 42 del decreto 2339 de 2013, para dar claridad al alcance del Isvimed con relación a la intervención y seguimeinto a los proyectos construidos a través de las OPVs, en los que se asignan subsidios municipales, la cual se hará a través de una supervisión interna contratada por el Instituto y no una interventoría externa. 
</t>
    </r>
  </si>
  <si>
    <t>Seguimiento CR V2016 H3</t>
  </si>
  <si>
    <t xml:space="preserve">No conclusión efectiva en El proyecto de vivienda Altos del Jardín Villa Jesusita II.
El proyecto de vivienda Altos del Jardín-Villa Jesusita II desarrollado por la  Organización Popular de Vivienda –OPV– Asociación de madres cabeza de familia para el desarrollo empresarial y la vivienda;–AMCF– está suspendido desde diciembre de 2014, porque la Licencia de construcción concedida mediante la Resolución C4-0175 de 25/01/2010 y prorrogada por la Resolución C4-0656 de 2013  se encuentra vencida, conjuntamente el lote en el cual se asienta el proyecto se encuentra embargado, debido a la insolvencia financiera del proyecto Villa Jesusita I, localizado en el barrio La Milagrosa, a cargo de la misma OPV.
El proyecto comprende la ejecución 7 torres con 24 apartamentos cada una, según el 5° informe de interventoría estaban en ejecución a diciembre de 2014 las tres primeras torres con 28 aptos terminados, los cuales han sido ocupados y adecuados por miembros de esta OPV, sin embargo, no todos los tomadores son beneficiarios de los subsidios municipales de vivienda otorgados por El Instituto social de vivienda y hábitat de Medellín –ISVIMED–.
A través de Alianza Fiduciaria SA., el ISVIMED ha pagado a la OPV –AMCF– $644.812.874 que corresponden con el avance de las tres primeras torres hasta diciembre de 2014; estos recursos provienen de los subsidios asignados por el Isvimed a 67 grupos familiares a través de los siguientes actos administrativos: Resoluciones N°1509/2012, 989/2013, 989/2013, 827/2013, 788/2013, 1181/2013, 0167/2014; como se aprecia en el cuadro N°9.  Sin embargo, en la fecha de elaboración de este informe, el equipo auditor no vislumbra la posibilidad de avance del proyecto por parte del OPV; toda vez, que para continuar con la ejecución de este proyecto AMCAF debe ejecutar el urbanismo aprobado en la licencia de construcción otorgada mediante las resoluciones citadas el cual consiste en la ejecución de una vía urbana cuyo costo no está a su alcance. Es decir, AMCAF, además de cumplir con lo anteriormente descrito debe someter el proyecto a la consecución de una nueva Licencia de construcción acorde con la normatividad planteada en el Plan de Ordenamiento Territorial –Acuerdo 48 de 2014–
Estos hechos evidencian una omisión en el control que debe ser ejercido por el Isvimed de acuerdo con el decreto 2339 de 21 de noviembre de 2013, el cual en el Artículo 42 establece que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Medellín-ISVIMED-, sin afectar el subsidio municipal de construcción en sitio propio  asignado a cada grupo familiar”.
Con los recursos pagados, el ISVIMED no logró oportunamente el objetivo propuesto de brindar una solución de vivienda digna a 67 grupos familiares beneficiados por el subsidio municipal de vivienda, por consiguiente, El Instituto está incumpliendo con los principios de la gestión fiscal de Eficiencia y Eficacia definidos en la Ley 42 de 1993 –Artículo 8– en el sentido de "que la asignación de recursos sea la más conveniente para maximizar los resultados, que los resultados se logren de manera oportuna y guarden relación con los objetivos y metas", dado el compromiso que adquiere el Instituto Social de Vivienda y Hábitat de Medellín ISVIMED de recuperar el proyecto de vivienda para ser entregado a los beneficiarios del mismo, se levanta la incidencia fiscal y se deja como hallazgo administrativo, condicionado a que dicha recuperación se haga efectiva, pero que de no ser recuperado, acarreará el respectivo hallazgo fiscal, en los términos definidos en el artículo antes señalado, tasado en $644.812.874. (Ver Cuadro 9. Proyecto Altos del Jardín, del informe).
</t>
  </si>
  <si>
    <t>Seguimiento CR V2016 H5.2</t>
  </si>
  <si>
    <t>Seguimiento CR V2016 H5.3</t>
  </si>
  <si>
    <r>
      <rPr>
        <b/>
        <u/>
        <sz val="8"/>
        <rFont val="Arial"/>
        <family val="2"/>
      </rPr>
      <t xml:space="preserve">Asesoría técnica al proceso para la obtención de una nueva licencia de construcción. </t>
    </r>
    <r>
      <rPr>
        <sz val="8"/>
        <rFont val="Arial"/>
        <family val="2"/>
      </rPr>
      <t xml:space="preserve">
El ISVIMED citará de manera periódica a los representantes de la OPV para ayudarlos a formular los documentos técnicos necesarios para obtener una nueva licencia de construcción. Situación necesaria para adelantar la construcción del proyecto. Aunque el ISVIMED no puede tramitar ni intervenir directamente en la formulación del proyecto dado el carácter privado y autónomo de la OPV, dado el hecho de que los subsidios ya fueron asignados y que es deber del ISVIMED velar por la aplicación de los subsidios, la subdirección de dotación dispondrá de personal técnico quienes evaluaran y diagnosticaran la obra, y ayudaran a los ingenieros contratados por la OPV para realizar la formulación técnica de un proyecto constructivo para la obtención de la licencia en la respectiva curaduría. 
</t>
    </r>
  </si>
  <si>
    <t>Seguimiento CR V2016 H5.4</t>
  </si>
  <si>
    <r>
      <t xml:space="preserve">La accion de mejora  para la entrega de las 405 viviendas que aún estan pendientes, se hara considerando los siguientes aspectos asi:
</t>
    </r>
    <r>
      <rPr>
        <b/>
        <sz val="8"/>
        <rFont val="Arial"/>
        <family val="2"/>
      </rPr>
      <t xml:space="preserve">Técnico: 
</t>
    </r>
    <r>
      <rPr>
        <sz val="8"/>
        <rFont val="Arial"/>
        <family val="2"/>
      </rPr>
      <t xml:space="preserve">Realizar mantenimiento de las viviendas que presentan producto no comforme a fin de adecuarlas para la entrega a sus beneficiarios.
</t>
    </r>
    <r>
      <rPr>
        <b/>
        <sz val="8"/>
        <rFont val="Arial"/>
        <family val="2"/>
      </rPr>
      <t xml:space="preserve">Jurídico:
</t>
    </r>
    <r>
      <rPr>
        <sz val="8"/>
        <rFont val="Arial"/>
        <family val="2"/>
      </rPr>
      <t xml:space="preserve">Seguimiento mensual con las notarias con acompañamiento del delegado de la Superintendencia de Notariado y Registro, en desarrollo del convenio No.130 de 2016,  en donde se lleva a cabo la escrituración de las viviendas sin entregar.
</t>
    </r>
    <r>
      <rPr>
        <b/>
        <sz val="8"/>
        <rFont val="Arial"/>
        <family val="2"/>
      </rPr>
      <t xml:space="preserve">Social:
</t>
    </r>
    <r>
      <rPr>
        <sz val="8"/>
        <rFont val="Arial"/>
        <family val="2"/>
      </rPr>
      <t>Seguimiento y verificación mensual a los hogares que presentan novedades para que aporten los requisitos faltantes y que no permiten el proceso de asignación del subsidio municipal, escrituración y entrega. El seguimiento ayudará a identificar aquellos hogares que pasados tres meses no hayan cumplido con el total de requisitos, los mismos que serán remitidos a FONVIVIENDA para que allí, analicen la pertinencia de revocar el subsidio Nacional. 
Considerando que existen hogares que tienen subsidio asignado por el Gobierno nacional representado en 60 SMMLV, pero que no cumplen con los requisitos establecidos en el decreto 2339 de 2013, para otorgarles el subsidio municipal complementario equivalente a los 10 SMLMV restantes, se impulsará ante Fonvivienda y FIDUCIARIA BOGOTA, en calidad de vocera del Patrimonio Autónomo Matriz del programa Nacional de Vivienda gratuita los tramites necesarios para la asignacion de los subsdios Nacionales en un 100%.</t>
    </r>
  </si>
  <si>
    <t>Seguimiento CR V2016 H6</t>
  </si>
  <si>
    <t>Seguimiento CR V2016 H7</t>
  </si>
  <si>
    <r>
      <t>Una vez evaluada la documentación, que se encuentra en el archivo de la Entidad con respecto al proyecto de vivienda nueva denominado “Montaña B8 y Mirador de la Cascada”, se evidenció en el informe de programación N° 03 del 30 de diciembre de 2013 presentado por la interventoría del proyecto Gutiérrez Díaz y Cía. S.A., en la página 34, numeral 3.3 Sobrecostos del proyecto por incumplimiento de entregas de diseños definitivos y completos, donde se presenta la siguiente relación: (ver Cuadro 12. Sobrecostos del proyecto del informe). De acuerdo con el informe antes señalado, se presentan las siguientes conclusiones:
• “Se puede establecer una clara responsabilidad de los atrasos a la no entrega a tiempo de los diseños o paquetes técnicos de las obras, lo que ha generado retrasos constantes en la ejecución de la misma.
• Para el inicio de los trabajos programados en cualquier obra, se hace indispensable tener la información técnica (diseño, presupuesto, detalles constructivos, programación, etc.) en un 100% concluida y entregada al contratista en forma oportuna con todos los sellos y aprobación de las entidades públicas correspondientes.
• Según la Cláusula Segunda, Inciso B Numeral 1 de la minuta del contrato de Fideicomiso en donde se establece que: “Suministrar en forma oportuna toda la información que sea necesaria para la ejecución de la obra (planos, especificaciones, diseños debidamente conciliados” a la fecha de este informe no se ha cumplido a cabalidad.”
Por lo que esta condición ocasionó un incremento de los valores iniciales del proyecto y variaciones en el alcance físico de las obras, toda vez, que causó modificación o desplazamiento del sitio de trazado inicialmente propuesto para la formulación del proyecto, demoras en el plazo de entrega final de los diseños, al igual que generó actividades adicionales y obra extra no contempladas inicialmente, así mismo, la suspensión actual del proyecto, conllevando con ello a un mayor valor del mismo, incumpliendo con los términos establecidos en el numeral 4° del artículo 25 “Principio de Economía”, de la ley 80 de 1993, el Principio de Planeación concordante con el artículo 87 “Maduración de Proyectos” de la Ley 1474 de 2011, vulnerando con ello los principios de la gestión fiscal de economía, eficiencia y eficacia consagrados en el artículo 8 de la ley 42 de 1993, porque no se cumplió con los fines esenciales del Estado, lo que redunda en una entrega oportuna del proyecto de vivienda en beneficio de la comunidad a la cual le fueron asignados dichos subsidios, por lo tanto, se configura en un</t>
    </r>
    <r>
      <rPr>
        <b/>
        <sz val="8"/>
        <rFont val="Arial"/>
        <family val="2"/>
      </rPr>
      <t xml:space="preserve"> hallazgo administrativo con presunta incidencia disciplinaria y fiscal, tasado en $691.580.088.</t>
    </r>
    <r>
      <rPr>
        <sz val="8"/>
        <rFont val="Arial"/>
        <family val="2"/>
      </rPr>
      <t xml:space="preserve">
</t>
    </r>
  </si>
  <si>
    <t>Seguimiento CR V2016 H8</t>
  </si>
  <si>
    <t>Seguimiento CR V2016 H9</t>
  </si>
  <si>
    <t>Seguimiento CR V2016 H10.1</t>
  </si>
  <si>
    <t>Seguimiento CR V2016 H10.2</t>
  </si>
  <si>
    <t xml:space="preserve"> Contratar personal suficiente e idoneo para intervenir el archivo pendiente, el cual debe contar con estudios como tecnólogo o técnico en archivística, gestión documental o similares, para la realización de las labores archivísticas en los documentos de Archivo Central y en los Archivos de Gestión.</t>
  </si>
  <si>
    <t>31/12/2019
30/04/2020</t>
  </si>
  <si>
    <t>Seguimiento CR V2016 H10.3</t>
  </si>
  <si>
    <t>Seguimiento CR V2016 H11</t>
  </si>
  <si>
    <r>
      <rPr>
        <b/>
        <sz val="8"/>
        <rFont val="Arial"/>
        <family val="2"/>
      </rPr>
      <t>Deficiencia de estudio previo para evaluar la falta de capacidad de la planta de cargos para afrontar las labores propias del instituto</t>
    </r>
    <r>
      <rPr>
        <sz val="8"/>
        <rFont val="Arial"/>
        <family val="2"/>
      </rPr>
      <t xml:space="preserve">.
Durante el desarrollo del proceso auditor se evalúo la conformación de la planta de cargos de la Entidad y se evidenció de acuerdo con la información reportada por el Instituto mediante correo electrónico del 04 de septiembre de 2017, que dispone de 50 funcionarios de planta y 234 personas vinculadas por contrato prestación de servicios. 
En sentencia C-614/09 Referencia: expediente D-7615 Magistrado Ponente: Dr. JORGE IGNACIO PRETELT CHALJUB del 2 de septiembre de 2009, la Sala Plena de la Corte Constitucional, señala lo siguiente:
“La breve descripción de la jurisprudencia que se realizó en precedencia permite inferir dos conclusiones relevantes para el caso objeto de estudio:
La primera, los jueces ordinarios y constitucionales han sido enfáticos en sostener que la realidad prima sobre la forma, de ahí que no puede suscribirse un contrato de prestación de servicios para ejecutar una relación laboral. De hecho, el verdadero sentido del principio de primacía de la realidad sobre la forma impone el reconocimiento cierto y efectivo del real derecho que surge de la actividad laboral. Por consiguiente, en caso de que los jueces competentes encuentren que se desnaturalizó la relación contractual de trabajo procederán a declarar la existencia del verdadero contrato celebrado, sin que sea relevante el nombre acordado, y ordenarán ajustar los derechos económicos a lo que corresponda en justicia y derecho.
La segunda, la administración no puede suscribir contratos de prestación de servicios para desempeñar funciones de carácter permanente de la administración, pues para ese efecto debe crear los cargos requeridos en la respectiva planta de personal. De esa manera, ahora resulta relevante e indispensable establecer cómo debe entenderse el concepto de función permanente. Pasa la Sala a ocuparse de ese tema:
La jurisprudencia colombiana permite establecer algunos criterios que definen el concepto de función permanente como elemento, que sumado a la prestación de servicios personales, subordinación y salario, resulta determinante para delimitar el campo de la relación laboral y el de la prestación de servicios, a saber:
i) Criterio funcional: la ejecución de funciones que se refieren al ejercicio ordinario de las labores constitucional y legalmente asignadas a la entidad pública (artículo 121 de la Constitución) deben ejecutarse, por regla general, mediante el empleo público. En otras palabras, si la función contratada está referida a las que usualmente debe adelantar la entidad pública, en los términos señalados en el reglamento, la ley y la Constitución, será de aquellas que debe ejecutarse mediante vínculo laboral. En este sentido, la sentencia del 21 de agosto de 2003, de la Sección Segunda del Consejo de Estado, expresó:
"…no puede existir empleo sin funciones cabalmente definidas en la ley o el reglamento, por mandato constitucional, y que el desempeño de funciones públicas de carácter permanente en ningún caso es susceptible de celebración de contratos de prestación de servicios. Para el ejercicio de funciones públicas de carácter permanente deberán crearse los empleos correspondientes"
ii) Criterio de igualdad: Si las labores desarrolladas son las mismas que las de los servidores públicos vinculados en planta de personal de la entidad y, además se cumplen los tres elementos de la relación laboral, debe acudirse a la relación legal y reglamentaria o al contrato laboral y no a la contratación pública (Consejo de Estado, Sección Segunda, sentencia citada del 6 de septiembre de 2008).
iii) Criterio temporal o de la habitualidad: Si las funciones contratadas se asemejan a la constancia o cotidianidad, que conlleva el cumplimiento de un horario de trabajo o la realización frecuente de la labor, surge una relación laboral y no contractual (Consejo de Estado, Sección Segunda, sentencia ya citada del 3 de julio de 2003). Dicho en otros términos, si se suscriben órdenes de trabajo sucesivas, que muestra el indiscutible ánimo de la administración por emplear de modo permanente y continuo los servicios de una misma persona, y de esa manera, se encuentra que no se trata de una relación o vinculo de tipo ocasional o esporádico, es lógico concluir que nos referimos a una verdadera relación laboral (Consejo de Estado, Sección Segunda, sentencia del 17 de abril de 2008).
(…)
En síntesis, una de las condiciones que permite diferenciar un contrato laboral de un contrato de prestación de servicios es el ejercicio de la labor contratada, pues sólo si no hace parte de las funciones propias de la entidad, o haciendo parte de ellas no pueden ejecutarse con empleados de planta o requieran conocimientos especializados, pueden celebrarse contratos de prestación de servicios. De lo contrario, la administración debe recurrir a la ampliación de la planta de personal para celebrar contratos laborales…” .
En virtud de lo antes indicado y de acuerdo con  lo evidenciado, el Instituto Social de Vivienda y Hábitat de Medellín – ISVIMED ha vinculado un mayor número de personas por contrato de prestación de servicios para realizar labores propias de las funciones y objetivos de la entidad, contraviniendo lo dispuesto en el inciso quinto del artículo 2 del Decreto Ley 2400 de 1968, conllevando con ello a que no se tenga un conocimiento y disposición permanente frente a los procesos, funciones y objetivos propias del Instituto que garanticen una adecuada gestión y continuidad de los mismos en el tiempo que determinen un mejor servicio frente a la población objeto y razón de ser de la Entidad, vulnerando con ello los principios de la gestión fiscal de eficiencia y eficacia consagrados en el artículo 8 de la Ley 42 de 1993, por lo que se configura en un hallazgo administrativo. 
</t>
    </r>
  </si>
  <si>
    <t>Seguimiento CR V2016 H12</t>
  </si>
  <si>
    <t>Auditoría Regular componente gestión y resultados, 
vigencia 2017</t>
  </si>
  <si>
    <r>
      <t>Observación 1. Inadecuado Control sobre el uso de los bienes Inmuebles mejorados. Durante las visitas de inspección realizadas por el Equipo Auditor para verificación de las especificaciones técnicas y calidad de las obras entregadas con ocasión al Programa de Mejoramiento de Vivienda, se pudo constatar que las viviendas relacionadas en el siguiente cuadro, que fueron beneficiarias de mejoramiento habían sido enajenadas en condición de arrendamiento, luego de ser objeto de la inversión.</t>
    </r>
    <r>
      <rPr>
        <b/>
        <sz val="8"/>
        <rFont val="Arial"/>
        <family val="2"/>
      </rPr>
      <t xml:space="preserve"> (Hallazgo administrativo)</t>
    </r>
  </si>
  <si>
    <t>13/12/2019
30/12/2020</t>
  </si>
  <si>
    <t>Seguimiento CR V2017 H1</t>
  </si>
  <si>
    <r>
      <t>Observación 2. Deficiencia en la calidad de la obra. De la muestra seleccionada para la evaluación de los Mejoramientos de Vivienda, de acuerdo con el siguiente cuadro, y de cuya Resolución se realizaron varias visitas a las viviendas intervenidas por este Operador…</t>
    </r>
    <r>
      <rPr>
        <b/>
        <sz val="8"/>
        <rFont val="Arial"/>
        <family val="2"/>
      </rPr>
      <t>(Hallazgo administrativo)</t>
    </r>
  </si>
  <si>
    <t>Seguimiento CR V2017 H2</t>
  </si>
  <si>
    <r>
      <t>Observación 3. APU para los Mejoramientos de Vivienda, el equipo auditor realizó una evaluación a los análisis de precios unitarios APU establecidos por el Instituto Social de Vivienda y Hábitat de Medellín – ISVIMED considerando que son la base del presupuesto para la ejecución de las actividades en los Mejoramientos de Vivienda saludables, encontrando que el siguiente ítem sobrepasa el valor del mercado, verificando con los precios de referencia de CAMACOL, ya que involucra actividades con cantidades que no son coherentes con las medidas otorgadas en el mercado, generando con ello una deficiencia en la optimización del recurso público para los fines que se tienen previstos, pudiendo conllevar a una posible vulneración del principio de la gestión fiscal de economía, establecido en el artículo 8 de la Ley 42 de 1993…</t>
    </r>
    <r>
      <rPr>
        <b/>
        <sz val="8"/>
        <rFont val="Arial"/>
        <family val="2"/>
      </rPr>
      <t>(Hallazgo administrativo)</t>
    </r>
  </si>
  <si>
    <t>Seguimiento CR V2017 H3</t>
  </si>
  <si>
    <r>
      <t xml:space="preserve">Observación 5. Debilidades en los estudios previos. El Instituto Social de Vivienda y Hábitat de Medellín suscribió el convenio interadministrativo No. 203 de 2017 con la Institución Universitaria Colegio Mayor de Antioquia el cual tiene por objeto: “Apoyo en la ejecución de la gestión predial desde los componentes jurídico, social, técnico y administrativo, necesarios para la adquisición de inmuebles y mejoras en el sector San Luis del barrio Alejandro Echavarría comuna 9 del Municipio de Medellín...” por valor de $1.264.394.080. </t>
    </r>
    <r>
      <rPr>
        <b/>
        <sz val="8"/>
        <rFont val="Arial"/>
        <family val="2"/>
      </rPr>
      <t>(Hallazgo administrativo)</t>
    </r>
  </si>
  <si>
    <t>Seguimiento CR V2017 H4</t>
  </si>
  <si>
    <r>
      <t xml:space="preserve">Observación 6. Deficiencia en la valuación de los predios de San Luis.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250 de 2018 – San Luis . Proyecto Tranvía de Ayacucho </t>
    </r>
    <r>
      <rPr>
        <b/>
        <sz val="8"/>
        <rFont val="Arial"/>
        <family val="2"/>
      </rPr>
      <t>(Hallazgo administrativo con presunta incidencia disciplinaria)</t>
    </r>
  </si>
  <si>
    <t xml:space="preserve">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avalúos. </t>
  </si>
  <si>
    <t>Seguimiento CR V2017 H5</t>
  </si>
  <si>
    <r>
      <t xml:space="preserve">Observación 7. Deficiencia en la valuación de los predios de Picacho.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344 de 2018 – Proyecto Metro Cable El Picacho. </t>
    </r>
    <r>
      <rPr>
        <b/>
        <sz val="8"/>
        <rFont val="Arial"/>
        <family val="2"/>
      </rPr>
      <t>(Hallazgo administrativo con presunta incidencia disciplinaria)</t>
    </r>
  </si>
  <si>
    <t xml:space="preserve">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avaluos. </t>
  </si>
  <si>
    <t>Seguimiento CR V2017 H6</t>
  </si>
  <si>
    <r>
      <t>Observación 8. Deficiencia en los Diseños de la Unidad Hospitalaria de Buenos Aires. El ISVIMNED con fecha 11 de diciembre de 2013, suscribió el contrato de fiducia mercantil irrevocable inmobiliaria de administración y pagos, el cual se denominó “FIDEICOMISO UNIDAD HOSPITALARIA BUENOS AIRES” con la Fiduciaria Corficolombiana S.A., modificado mediante Otrosí N°1 del 22 de enero de 2014, Otrosí N°2 del 17 de marzo de 2014 y Otrosí N°3 del 7 de julio de 2014, con la cual se suscribieron los subcontratos de prestación de servicios…</t>
    </r>
    <r>
      <rPr>
        <b/>
        <sz val="8"/>
        <rFont val="Arial"/>
        <family val="2"/>
      </rPr>
      <t>(Hallazgo administrativo con presunta incidencia disciplinaria)</t>
    </r>
  </si>
  <si>
    <t>Seguimiento CR V2017 H7</t>
  </si>
  <si>
    <t>Planeación</t>
  </si>
  <si>
    <r>
      <t xml:space="preserve">Observación 9. Inconsistencias en la rendición de la cuenta. En la rendición de la información contractual del mes de julio de 2017, que realizó el -ISVIMED en el aplicativo “Gestión Transparente” de la Contraloría General de Medellín; se documentó que los contratos Nos. 405-2017 y 394-2017 fueron celebrados con los representantes legales, sin embargo correspondían a la Corporación Lonja de Propiedad Raíz de Medellín y Antioquia y La Corporación Nacional de Lonjas de Propiedad Raíz "CORALONJAS" respectivamente.  </t>
    </r>
    <r>
      <rPr>
        <b/>
        <sz val="8"/>
        <rFont val="Arial"/>
        <family val="2"/>
      </rPr>
      <t>(Hallazgo administrativo)</t>
    </r>
  </si>
  <si>
    <t>Seguimiento CR V2017 H8</t>
  </si>
  <si>
    <r>
      <t>Observación 10. No entrega de la Información solicitada. En reiteradas ocasiones, el Equipo Auditor solicitó mediante oficio y correo electrónico información correspondiente a los procesos que se venían evaluando dentro de la Auditoría Regular, como se relaciona a continuación, no encontrando respuesta por parte del Instituto frente a las solicitudes formuladas, ni la entrega de información requerida, incumpliendo con ello el artículo quinto de la Resolución N°170 de 2017…</t>
    </r>
    <r>
      <rPr>
        <b/>
        <sz val="8"/>
        <rFont val="Arial"/>
        <family val="2"/>
      </rPr>
      <t>(Hallazgo administrativo)</t>
    </r>
  </si>
  <si>
    <t>Seguimiento CR V2017 H9</t>
  </si>
  <si>
    <r>
      <t>Observación 12. Incumplimiento de las acciones de mejora en los tiempos establecidos. Evaluadas las acciones del plan de mejoramiento rendido en febrero de 2017, se evidenció que no se cumplió con los plazos establecidos para ejecutar las acciones propuestas. Con lo enunciado se estaría vulnerando lo prescrito en la Resolución 232 de 2016, con fundamento en la cual se rindió la cuenta, situación que podría dar lugar a la aplicación del artículo 101 de la Ley 42 de 1993…</t>
    </r>
    <r>
      <rPr>
        <b/>
        <sz val="8"/>
        <rFont val="Arial"/>
        <family val="2"/>
      </rPr>
      <t>(Hallazgo administrativo)</t>
    </r>
  </si>
  <si>
    <t>Seguimiento CR V2017 H10</t>
  </si>
  <si>
    <r>
      <t xml:space="preserve">Observación 13. Acciones planteadas por Isvimed que no fueron efectivas. En la evaluación al Plan de Mejoramiento se identificó que algunas acciones de mejora planteadas fueron cumplidas pero no condujeron a subsanar las causas que dieron origen a los hallazgos presentados; por lo tanto, no fueron efectivas. </t>
    </r>
    <r>
      <rPr>
        <b/>
        <sz val="8"/>
        <rFont val="Arial"/>
        <family val="2"/>
      </rPr>
      <t>(Hallazgo administrativo)</t>
    </r>
  </si>
  <si>
    <t>Seguimiento CR V2017 H11</t>
  </si>
  <si>
    <t>Auditoría Especial Componente Control Financiero, 
vigencia 2018</t>
  </si>
  <si>
    <r>
      <rPr>
        <b/>
        <sz val="8"/>
        <color rgb="FF000000"/>
        <rFont val="Arial"/>
        <family val="2"/>
      </rPr>
      <t>Hallazgo administrativo No.1</t>
    </r>
    <r>
      <rPr>
        <sz val="8"/>
        <color rgb="FF000000"/>
        <rFont val="Arial"/>
        <family val="2"/>
      </rPr>
      <t xml:space="preserve">: </t>
    </r>
    <r>
      <rPr>
        <b/>
        <sz val="8"/>
        <color rgb="FF000000"/>
        <rFont val="Arial"/>
        <family val="2"/>
      </rPr>
      <t>Acción planteada por ISVIMED que no ha sido efectiva</t>
    </r>
    <r>
      <rPr>
        <sz val="8"/>
        <color rgb="FF000000"/>
        <rFont val="Arial"/>
        <family val="2"/>
      </rPr>
      <t xml:space="preserve">. El equipo auditor durante la evaluación del Plan de Mejoramiento, en desarrollo de la Auditoría evaluación componente Financiero Vigencia 2018, identificó que la entidad continúa  desarrollando acciones para superar las situaciones irregulares relacionadas con la demora en la liquidación de los convenios interadministrativos suscritos con la Empresa de Desarrollo Urbano –EDU, no obstante al 30 de junio de 2017, fecha límite para dar cumplimiento a estas acciones de mejora, se seguían presentando saldos de convenios por liquidar. 
En los soportes entregados por el ISVIMED, referentes al cumplimiento y efectividad de las acciones emprendidas, se pudo constatar que aún persiste un saldo por liquidar correspondiente al convenio 002 de 2005 por u valor de $1,615,100,554 pesos, el cual es certificado por el contador a diciembre 31 de 2018, saldo que se arrastra desde diciembre de 2017, lo que evidencia que no han sido efectivas las acciones propuestas para subsanar la causa del hallazgo.
La causa que se identifica corresponde a un inadecuado seguimiento a las acciones de mejora planteadas e implementadas por la Entidad, toda vez que ella misma expresa seguimiento mensual que no es evidenciado dentro de los soportes allegados, y a la falta de detalle en la definición de aquellas acciones que individualmente aporten al cumplimiento de la acción relacionada en el plan de mejoramiento y  que en términos de alcance se describió de manera general, generando el riesgos causado por la no disponibilidad del recurso que se encuentra pendiente por liberar, estos recursos así generen rendimientos financieros no están cumpliendo los fines de la Entidad, ni del Estado, en cuanto a su cometido social. Es importante señalar que esta acción surge como propuesta de mejora frente al hallazgo identificado en la Auditoria Fiscal y Financiera vigencia  2012 (Acción de mejora No4 – AE Evaluación Fiscal y Financiera 2012 notificada a la Entidad en mayo 2 de 2013) y que a la fecha no se ha podido cerrar porque todavía hay un Convenio pendiente por liquidar. En consecuencia se establece como un hallazgo administrativo. </t>
    </r>
  </si>
  <si>
    <t xml:space="preserve">1. Realizar reuniones de seguimiento con funcionarios de la EDU de forma mensual y dejar constancia en actas.
2. Realizar reuniones de forma mensual con los subdirectores del Isvimed para dar información actualizada de los avances obtenidos.
</t>
  </si>
  <si>
    <t>31/12/2019
30/06/2020</t>
  </si>
  <si>
    <t>Recuperar el recurso no ejecutado.</t>
  </si>
  <si>
    <t>Subdirección Administrativa y finaniera.
Subdirección Jurídica.
Subdireccion de Dotación de Vivienda y Hábitat</t>
  </si>
  <si>
    <t>Subdirector (a ) Administrativo (a) y Financiera,
Subdirector (a) de  Dotación de vivienda y habitat,
Subdirector (a) Jurídico (a)</t>
  </si>
  <si>
    <t>Seguimiento CF V2018 H1</t>
  </si>
  <si>
    <t>Auditoría Especial Compenente Control Financiero, 
vigencia 2018</t>
  </si>
  <si>
    <r>
      <rPr>
        <b/>
        <sz val="8"/>
        <rFont val="Arial"/>
        <family val="2"/>
      </rPr>
      <t>Hallazgo Administrativo No. 2</t>
    </r>
    <r>
      <rPr>
        <sz val="8"/>
        <rFont val="Arial"/>
        <family val="2"/>
      </rPr>
      <t xml:space="preserve">: El valor de los litigios y demandas interpuestas por terceros en contra de ISVIMED deben estar contabilizadas en las cuentas de orden acreedoras,  cuentas por pagar o en la cuenta provisiones según la clasificación del área jurídica.  El equipo auditor al cruzar la información reportada a la Contraloría en el formato litigios y demandas, con la registrada en contabilidad y el informe de la oficina jurídica, pudo evidenciar que se contabilizaron $986 millones, que corresponden a las demandas administrativas de nivel bajo o sea posibilidad remota, incumpliendo lo estipulado en el instructivo 1 de la Contaduría General de la Nación,  de diciembre de 2018 numeral 1.2.1 </t>
    </r>
    <r>
      <rPr>
        <i/>
        <sz val="8"/>
        <rFont val="Arial"/>
        <family val="2"/>
      </rPr>
      <t>Análisis, verificaciones y ajustes</t>
    </r>
    <r>
      <rPr>
        <sz val="8"/>
        <rFont val="Arial"/>
        <family val="2"/>
      </rPr>
      <t xml:space="preserve">: “Previo a la realización del cierre contable se tendrán en cuenta, entre otros asuntos los procedimientos que se relacionan con las conciliaciones de toda naturaleza…. También, se garantizará el reconocimiento y revelación de procesos judiciales laudos arbitrales, conciliaciones extrajudiciales y embargos decretados y ejecutados sobre cuentas bancarias, a partir de la información suministrada por el área jurídica y/o por la dependencia encargada de valorar los riesgos en la respectiva entidad, aplicando, para el efecto, el marco normativo de contabilidad correspondiente…….. Las entidades también deberán efectuar la depuración de las cuentas de orden…..” Esta situación se deriva de la falta de comunicación y conciliación entre las áreas, lo que implica que no se presente financieramente la realidad de las demandas interpuestas contra la entidad, </t>
    </r>
    <r>
      <rPr>
        <b/>
        <sz val="8"/>
        <rFont val="Arial"/>
        <family val="2"/>
      </rPr>
      <t>configurándose en un hallazgo administrativo</t>
    </r>
  </si>
  <si>
    <t>1. Solicitar informacion trimestral a la subdirección jurídica del Isvimed sobre los litigios y demandas en contra del instituto.
2. Realizar el reconocimiento contable en cuentas de orden o del pasivo contingente según el caso, teniendo encuenta la información suministrada por la subdirección jurídica del Instituto y los lineamientos establecidos por la CGN y lo establecido en el manual de políticas contables del isvimed.
3. Realizar conciliación de forma trimestral de la información reportada por la subdireccion juridica del Isvimed y la reflejada en los libros contables del Isvimed.</t>
  </si>
  <si>
    <t>Reflejar en los estados financieros los litigios y demandas en contra del Isvimed atendiendo las directrices del CGN y las politicas contables adoptadas por el Instituto</t>
  </si>
  <si>
    <t>Subdirección Jurídica / Subdirección Administrativa y Financiera</t>
  </si>
  <si>
    <t xml:space="preserve">Subdirector Jurídico / Asesor Subdirección Administrativa y Financiera </t>
  </si>
  <si>
    <t>Seguimiento CF V2018 H2</t>
  </si>
  <si>
    <r>
      <t>Hallazgo Administrativo No. 3:</t>
    </r>
    <r>
      <rPr>
        <sz val="8"/>
        <rFont val="Arial"/>
        <family val="2"/>
      </rPr>
      <t xml:space="preserve"> En la cuenta 2407  recursos a favor de terceros, se encuentran registrados  $1.130 millones en la subcuenta 240790 otros recursos a favor de terceros, el equipo auditor al verificar su composición y fechas de causación, pudo evidenciar que $797 millones que equivale al 70.5% de dicha cuenta, son recursos que están registrados desde el año 2015, saldos que al cierre de la vigencia no se habían depurado, incumpliendo con lo estipulado en la resolución 193 de 2016 de la Contaduría General de la Nación numeral 3.2.2 </t>
    </r>
    <r>
      <rPr>
        <i/>
        <sz val="8"/>
        <rFont val="Arial"/>
        <family val="2"/>
      </rPr>
      <t>2 Herramientas de mejora continua y sostenibilidad de la calidad de la información financiera</t>
    </r>
    <r>
      <rPr>
        <sz val="8"/>
        <rFont val="Arial"/>
        <family val="2"/>
      </rPr>
      <t xml:space="preserve">, el instructivo 1 de 2018 de la CGN </t>
    </r>
    <r>
      <rPr>
        <i/>
        <sz val="8"/>
        <rFont val="Arial"/>
        <family val="2"/>
      </rPr>
      <t>Análisis, verificaciones y ajustes</t>
    </r>
    <r>
      <rPr>
        <sz val="8"/>
        <rFont val="Arial"/>
        <family val="2"/>
      </rPr>
      <t xml:space="preserve">:  “Antes de realizar el cierre contable, se tendrán en cuenta, entre otros asuntos, los procedimientos que se relacionan con las conciliaciones de toda naturaleza que correspondan a las cuentas activas y pasivas”, generando incertidumbre sobre los saldos reales de dichas cuentas por pagar, </t>
    </r>
    <r>
      <rPr>
        <b/>
        <sz val="8"/>
        <rFont val="Arial"/>
        <family val="2"/>
      </rPr>
      <t>lo que se configura como un hallazgo administrativo</t>
    </r>
  </si>
  <si>
    <r>
      <t>1. Realizar un inventario detallado de los saldos reflejados en la cuenta 2407-otros recursos a favor de terceros y someterlos al proceso de depuración contable.
2. Analizar cada una de las partidas y terceros  reflejados en la cuenta 2407-otros recursos a favor de terceros y anexar los soportes para su respectivo ajuste contable.
3. Presentar informe mensual al Comité Técnico de Sostenibilidad Contable para su conocimiento y control.
4. Realizar seguimientos y conciliaciones trimestrales a esta cuenta.</t>
    </r>
    <r>
      <rPr>
        <sz val="8"/>
        <color rgb="FFFF0000"/>
        <rFont val="Arial"/>
        <family val="2"/>
      </rPr>
      <t xml:space="preserve"> </t>
    </r>
    <r>
      <rPr>
        <sz val="8"/>
        <rFont val="Arial"/>
        <family val="2"/>
      </rPr>
      <t xml:space="preserve">
</t>
    </r>
  </si>
  <si>
    <t>Refeflejar en los estados financieros los saldos reales en la cuenta 2407-recursos a favor de terceros</t>
  </si>
  <si>
    <t xml:space="preserve"> Subdirección Administrativa y Financiera</t>
  </si>
  <si>
    <t>Asesor Subdirección Administrativa y Financiera, Tesorera General y Técnica Administrativa Cartera</t>
  </si>
  <si>
    <t>Seguimiento CF V2018 H3</t>
  </si>
  <si>
    <r>
      <t xml:space="preserve">Hallazgo administrativo No. 4. Pago extemporáneo en aportes al Sistema de Seguridad Social. </t>
    </r>
    <r>
      <rPr>
        <sz val="8"/>
        <rFont val="Arial"/>
        <family val="2"/>
      </rPr>
      <t xml:space="preserve">Durante la vigencia 2018, el Instituto Social de Vivienda y Hábitat de Medellín –ISVIMED realizó extemporáneamente pagos de aportes al Sistema de Seguridad Social, situación que difiere de los términos y plazos establecidos para pagar los aportes a seguridad social y aportes parafiscales establecidos en el Decreto No. 780 de 2016, artículos 3.2.2.1, 3.2.2.2 y 3.2.2.3 expedido por el Ministerio de Salud y Protección Social; </t>
    </r>
    <r>
      <rPr>
        <sz val="8"/>
        <color rgb="FF000000"/>
        <rFont val="Arial"/>
        <family val="2"/>
      </rPr>
      <t>así mismo, lo dispuesto en la Resolución No. 193 del 5 de mayo de 2016 emanada de la Contaduría General de la Nación, por la cual se adopta el procedimiento de control interno contable.</t>
    </r>
    <r>
      <rPr>
        <b/>
        <sz val="8"/>
        <rFont val="Arial"/>
        <family val="2"/>
      </rPr>
      <t xml:space="preserve">
</t>
    </r>
    <r>
      <rPr>
        <sz val="8"/>
        <rFont val="Arial"/>
        <family val="2"/>
      </rPr>
      <t>Tal circunstancia se evidenció en el análisis de los recibos de caja Nos. 8315 del 31 de enero de 2018, 8409 del 02 de marzo de 2018 y 8915 del 14 de agosto de 2018, igualmente en las Planillas Integradas de Pago de Aportes emitidas por el sistema ARUS. 
Es de anotar que si bien existió un pago por concepto de intereses moratorios, este rubro fue rembolsado por los funcionarios presuntamente responsables de efectuar tardíamente los pagos en mención, y en virtud de ese reconocimiento a muto propio, es que el ente de control no observa un detrimento patrimonial y en consecuencia se abstiene de otorgar connotación fiscal.
Las causas que dan origen a la falencia detectada, probablemente recaen en un desconocimiento de las implicaciones jurídicas que conllevan el pago inoportuno de los aportes al Sistema de Seguridad Social, un inadecuado control, programación y ejecución del pago de aportes al Sistema de Seguridad Social por parte de los empleados del Instituto responsables del pago de nómina y/o afiliación del personal de la entidad.</t>
    </r>
    <r>
      <rPr>
        <b/>
        <sz val="8"/>
        <rFont val="Arial"/>
        <family val="2"/>
      </rPr>
      <t xml:space="preserve">
</t>
    </r>
    <r>
      <rPr>
        <sz val="8"/>
        <rFont val="Arial"/>
        <family val="2"/>
      </rPr>
      <t>Algunos de los efectos adversos, son la potencial exposición por parte de la administración a sanciones moratorias e intereses por el pago inoportuno del pago de aportes parafiscales, lo cual podrían eventualmente generar un daño patrimonial al ente auditado por la desprotección del personal en lo que respecta a salud, riesgos laborales y profesionales, que ante la materialización de cualquier riesgo de esta naturaleza (accidente de trabajo, enfermedad de origen laboral, pago de incapacidades, etc…), este deba ser asumido directamente por el sujeto de control, causándose así un posible daño patrimonial a la administración; por lo que se configura en un hallazgo administrativo.</t>
    </r>
  </si>
  <si>
    <t>1. Realizar cronograma de pagos de seguridad social integral y compartirlo con las demas áreas implicadas en el proceso (tesoreria, presupuesto y contabilidad).
2. Implementar alertas a traves del calendario del correo electrónico a los implicados en el proceso para que se indique con dos dias hábiles de antelación al vencimiento.
3. Gestión Humana realizará una validación para detectar inconsistencias en las afiliaciones de manera previa al pago de la seguridad social, y de insistir inconsistencias convocará a una reunión con el área de contratación y el (los) respectivos supervisores con el fin de aclarar y definir el riesgo por el cual debe estar cubierto el contratista, de lo cual se levantará la respectiva acta.
4. Implementar seguimiento trimestral a través de las plataformas (ARL, EPS, Fondo de Pensión y CCF) a las novedades que se generen, dejando constancia de la gestión realizada.</t>
  </si>
  <si>
    <t>Evitar el pago extemporaneo de los aportes al sistema de seguridad social de los funcionarios y contratistas del Isvimed</t>
  </si>
  <si>
    <t>Subdirección Administrativa y Financiera/Subdirección Jurídica</t>
  </si>
  <si>
    <t>Profesional Universitario Gestión Humana.
Profesional Especializado Contratación.</t>
  </si>
  <si>
    <t>Seguimiento CF V2018 H4</t>
  </si>
  <si>
    <r>
      <rPr>
        <b/>
        <sz val="8"/>
        <rFont val="Arial"/>
        <family val="2"/>
      </rPr>
      <t>Observación administrativa No. 5</t>
    </r>
    <r>
      <rPr>
        <sz val="8"/>
        <rFont val="Arial"/>
        <family val="2"/>
      </rPr>
      <t>. Información desactualizada para giros bancarios en entidades financieras. En desarrollo de la auditoría financiera a la cuenta 1110 -Depósito en Instituciones Financieras y de acuerdo con la circularización realizada las entidades financieras se pudo evidenciar y determinar que funcionarios retirados del Instituto a la fecha aún están autorizados para realizar transacciones bancarias en las entidades financieras: Banco Popular, Caja Social y Davivienda, generando un riesgo de control, dado que ya no tienen funciones en los diferentes hechos económicos, situación que constituye un incumplimiento a los principios generales de control interno contable emanados por la Contaduría General de la Nación; así mismo, lo dispuesto en la Resolución No. 193 del 5 de mayo de 2016 emanada de la Contaduría General de la Nación, por la cual se adopta el procedimiento de control interno contable. 
La falta de control a cargo del área respectiva puede generar riesgos o acarrear eventuales pérdidas para la entidad ante una inadecuada utilización de los valores girados. Situación que se constituye en un hallazgo administrativo.</t>
    </r>
  </si>
  <si>
    <t>1. Actualizar las personas autorizadas en las diferentes entidades financieras, retirando de ellas el personal que ya no labora en la Entidad.
2. Realizar un seguimiento de forma trimestral, a traves de circularizaciones.
3. Revisar y actualizar el Instructivo para pagos.</t>
  </si>
  <si>
    <t>Mantener actualizada la información en las diferentes entidades bancarias del personal activo autorizado para realizar transacciones y autorizaciones bancarias</t>
  </si>
  <si>
    <t>Subdirección Administrativa y firnanciera</t>
  </si>
  <si>
    <t>Tesorera General</t>
  </si>
  <si>
    <t>Seguimiento CF V2018 H5</t>
  </si>
  <si>
    <r>
      <rPr>
        <b/>
        <sz val="8"/>
        <rFont val="Arial"/>
        <family val="2"/>
      </rPr>
      <t>Observación Administrativa No 6. Ineficacia en ejecución y deficiencias en la planificación presupuestal</t>
    </r>
    <r>
      <rPr>
        <sz val="8"/>
        <rFont val="Arial"/>
        <family val="2"/>
      </rPr>
      <t>. En el cuadro anterior, se aprecian bajas ejecuciones  presupuestales de los proyectos –Apoyo para el reconocimiento de edificaciones, Implementación de  política pública de inquilinatos, Construcción y mejoramiento de entorno barrial, Implementación de soluciones definitivas de vivienda para población de reasentamiento, Intervención ladera de vivienda inestable y Mejoramiento integral de vivienda-.
De  igual manera en los proyectos –Implementación de soluciones de vivienda en población intervenida por obra pública, Implementación de soluciones de vivienda para población de reasentamiento, Apoyo para el reconocimiento de edificaciones, Apoyo para la titulación de predios, Aplicación de subsidios para el mejoramiento de vivienda, Implementación de soluciones de vivienda para población en arrendamiento temporal, Asistencia social para proyectos habitacionales, Apoyo a la autoconstrucción e iniciativa de vivienda comunitaria e Intervención de ladera de vivienda inestable, no se presentó ninguna ejecución, debido a la falta de definición clara en la programación administrativa y financiera de los proyectos y/o recursos a ejecutar en la vigencia presupuestal. 
Por otro lado, en las modificaciones presupuestales de las partidas de los tres (3) proyectos de inversión consignados en el cuadro anterior, como son –Identificación de suelos, Aplicación de subsidios  para el mejoramiento de vivienda y Apoyo a la autoconstrucción e iniciativa de vivienda comunitaria, se aprecia que dichas partidas fueron reducidas (contracreditadas) en porcentajes muy significativos, alrededor del 50% o más.
Las anteriores situaciones evidencian en el primer caso, deficiecias en la ejecución presupuestal de los proyectos, además de que las partidas asignadas, en el segundo caso comentado, no correspondan  a una planificación efectiva de los recursos requeridos para su desarrollo y ejecución, bien sea porque no se tuvo un análisis y estudio de costos previo de los requerimientos financieros de cada uno de ellos, o en su defecto, que no se determina con claridad las priorizaciones de las inversiones a desarrollar durante la vigencia presupuestal.
Tales situaciones,  contravienen los principios de prioridad del gasto público social, continuidad y proceso de planeación, consignados en los literales e- Prioridad del gasto público social, f  -Continuidad-y j –Proceso de planeación-  de la Ley 152 de 1994 –Ley Orgánica de Planeación- en su Artículo 3ro., así como de los artículos 15 –Universalidad- y 17 –Programación Integral- del Estatuto Orgánico de Presupuesto, debido al incumplimiento en la aplicación de los recursos asignados a los mencionados proyectos. Hallazgo Administrativo.</t>
    </r>
  </si>
  <si>
    <t>1. Realizar seguimiento mensual a la ejecución presupuestal del POAI a nivel de procesos.
2. Seguimiento trimestral en el comité institucional de gestión y desempeño.
3. Implementación de la ficha técnico financiera con estudio específico de la solicitud de las proyecciones con la justificación (cuantificada) de los traslados, reducciones y adiciones  que se van a realizar en el presupuesto de la Entidad, debe venir firmada por los diferentes subdirectores implicados en el proceso.
4. Revisión y actualización del Instructivo para la  planeación y ejecución presupuestal.</t>
  </si>
  <si>
    <t>Buscar la correcta ejecución y distribución del recurso.</t>
  </si>
  <si>
    <t>Subdirección de planeación, Subdirección Administrativa y Financiera</t>
  </si>
  <si>
    <t>Subdirector (a) planeación/Subdirector (a) Administrativo y Financiero</t>
  </si>
  <si>
    <t>Seguimiento CF V2018 H6</t>
  </si>
  <si>
    <t>AUDITORÍA ESPECIAL PROYECTO MEJORAMIENTO DE VIVIENDA</t>
  </si>
  <si>
    <t>septiembre de 2019</t>
  </si>
  <si>
    <t xml:space="preserve">Hallazgo administrativo No 1 (corresponde a la observación No. 1 del informe preliminar). Requisito de experiencia exigido en contratos de mejoramiento de vivienda: el Instituto Social de Vivienda y Hábitat de Medellín – ISVIMED celebró con Alianza fiduciaria el contrato de fiducia mercantil de administración, contratación y pagos Fideicomiso Mejoramiento de Vivienda –ISVIMED, que dentro de su objeto contempla que ALIANZA como vocera y administradora del patrimonio autónomo: “Adelante el proceso de invitación, selección y/o contratación de las actividades y acciones para el mejoramiento de viviendas VIS y VIP en el Municipio de Medellín, previa instrucción escrita del comité fiduciario del Fideicomiso”...
</t>
  </si>
  <si>
    <t xml:space="preserve">Se plantea como acción de mejora, modificar este requisito  en los pliegos de contratación realizados con posterioridad al mes de septiembre del año 2019,  exigiendo una experiencia a los proponentes no menor al 60% del valor total del presuspuesto oficial estimado para el proceso de selección, desde el Instituto se preve que dicho monto permitiría desarrollar los procesos garantizando la mayor pluralidad de oferentes, pero también se contempla el requerimiento del ente auditor en aras de no desproteger los recursos de la contratación. 
</t>
  </si>
  <si>
    <t>aplicación continúa</t>
  </si>
  <si>
    <t>Protección de recursos públicos con la escogencia de proponentes que garanticen a través de su experiencia, el cumplimiento del objeto contractual</t>
  </si>
  <si>
    <t>se puede evidenciar con los procesos de 2019 y siguientes</t>
  </si>
  <si>
    <t>SUBDIRECCION DE DOTACION DE VIVIENDA Y HABITAT Y SUBDIRECCION JURIDICA</t>
  </si>
  <si>
    <t>GUILLER ALEXIS ALVAREZ MORENO Y
LAURA TOBÓN ARANGO</t>
  </si>
  <si>
    <t xml:space="preserve">No obstante, desde la Invitación 001 de 2019 este monto fue aumentado, y para las invitaciones  002 y 003 de 2019 se comienza con la aplicación del parámetro referido. </t>
  </si>
  <si>
    <t>Hallazgo administrativo No. 2 (corresponde a la Observación No 2. del informe preliminar). Falta de claridad frente al beneficiario del subsidio de mejoramiento en relación con el período de garantía de los trabajos realizados: en la cláusula vigésima –Subsanaciones del contrato civil de obra celebrado entre el beneficiario del mejoramiento y el operador que lo ejecuta, se contempla: EL CONTRATISTA se compromete a realizar las subsanaciones que se presenten con respecto a las mejoras realizadas en la vivienda en un plazo no mayor a un (1) año a partir de la entrega del mejoramiento, las cuales no deben ser por el deterioro normal del material instalado, ni por el mal uso de los beneficiarios.
Así mismo, en la visita de inicio del mejoramiento de vivienda, se establece dentro de las obligaciones del operador: “Las actividades tienen garantía por un (1) año, serán por mala instalación o material inadecuado, no por mal uso o si las familias intervienen en la garantía. Para esto la familia debe comunicarse con el operador en el tiempo planteado.”...</t>
  </si>
  <si>
    <t>La acción a emprender, será orientada a brindar información a los beneficiarios consistente con las garantías que efectivamente sean constituidas en el contrato y los procedimientos respectivos para acceder a ellas.
Para lo anterior, desde el Instituto en ejercicio de la supervisión, se hará  retroalimentación continúa, con ayuda de la Subdirección Jurídica cuando sea requerida, a todo el equipo técnico y social que apoya el programa de mejoramiento para que tengan claridad de las vigencias y garantías aplicables al momento de sus intervenciones con los grupos familiares.
Complementando la acción planteada, se procederá a estudiar  con las aseguradoras la implementación en los contratos subsiguientes, del requerimiento de la garantía de estabilidad y calidad de obra con vigencias parciales de acuerdo al acta de recibo de las viviendas, y no conforme a la fecha de terminación del contrato, con el fin de que el cubrimiento de la garantía inicie una vez se reciba a satisfacción el mejoramiento según el acta respectiva.</t>
  </si>
  <si>
    <t xml:space="preserve">Dar a conocer a las familias los términos de  cubrimiento a las eventuales reclamaciones que se puedan presentar siempre que sean atribuibles al contratista.
Adicionalmente, se podrá tener certeza sobre los términos de reclamaciones acorde a las fechas reales de entrega de las viviendas por parte del operador, con la expedición de la garantia de estabilidad y calidad de la obra de manera parcial.
 </t>
  </si>
  <si>
    <t>Se puede evidenciar con los procesos de 2020 y siguientes</t>
  </si>
  <si>
    <t>GUILLER ALEXIS ALVAREZ MORENO Y LAURA TOBÓN ARANGO</t>
  </si>
  <si>
    <t>Hallazgo administrativo No. 3 (corresponde a la Observación No 3. del informe preliminar). Aportes de beneficiarios a los cuales no se les realizó el mejoramiento de vivienda: el artículo 50 del Decreto número 2339 de 2013 por el cual se reglamenta la administración, postulación y asignación del subsidio municipal de vivienda del Municipio de Medellín establece que: “El Grupo Familiar deberá realizar un aporte de mínimo el 10% del valor de la solución, el cual deberá ser realizado en dinero con recursos propios como ahorro, cesantías, créditos; recursos de terceros como donaciones; o en especie como materiales o mano de obra no calificada”. El artículo 10 - Pérdida del Subsidio del mismo decreto, establece como causal para que los beneficiarios tengan que restituir el valor total o parcial del subsidio que se les hubiere asignado con los respectivos rendimientos o intereses: “Cuando los beneficiarios no cumplan con el aporte mínimo requerido que les corresponda dentro del término de la vigencia del subsidio”...</t>
  </si>
  <si>
    <t>En las jornadas de socialización y en las visitas de inicio se informará a los beneficiarios que, en caso de optar por aportar el 10% en efectivo, sólo deberán desembolsar dichos recursos al contratista cuando la obra tenga un avance del 50%, previa verificación del supervisor delegado por el ISVIMED, ello con el objetivo de que si el contratista a partir de ese momento incumple el contrato, el recurso aportado por las familias pueda ser recuperado por el ISVIMED en la liquidación del contrato y quede disponible para cuando se adjudique a un nuevo operador la ejecución. 
Lo anterior quedrà consignado en el manual de mejoramiento documento M-GDS-01</t>
  </si>
  <si>
    <t>Salvaguardar los aportes en efectivo  realicen los beneficiarios del subsidio Municipal de Vivienda</t>
  </si>
  <si>
    <t>SUBDIRECCION DE DOTACION DE VIVIENDA Y HABITAT</t>
  </si>
  <si>
    <t>GUILLER ALEXIS ALVAREZ MORENO</t>
  </si>
  <si>
    <t>Hallazgo administrativa No 4 (corresponde a la observación No 4 del informe preliminar). Diferencias entre el presupuesto de diagnóstico y el de ejecución no documentadas: el artículo 65 -Actividades de Asistencia Técnica, Social y Jurídica del Oferente- del Decreto 2339 de 2013, por el cual se reglamenta la administración, postulación y asignación del subsidio municipal de vivienda del Municipio de Medellín, establece entre las actividades preliminares que se deben brindar a las familias beneficiarias para lograr la correcta ejecución del programa: ...</t>
  </si>
  <si>
    <t>En las bitacoras de obra quedará plasmada la justificación del cambio del presupuesto del diagnóstico frente a el presupuesto de la ejecución acordado en la visita de inicio, tambien quedará allí registrado cualquier cambio en el presupuesto que deba darse por situaciones imprevistas durante la ejecución.</t>
  </si>
  <si>
    <t>Dar clariddad a las familias frente a las variaciones que puedan presentarse entre los presupuestos elaborados en los diagnósticos  y los ajustes que puedan darse para la ejecución.</t>
  </si>
  <si>
    <t>Hallazgo administrativo No 5 (corresponde a la observación No. 5 del informe preliminar). Calidad de las obras ejecutadas: en desarrollo de la auditoría se visitaron 104 viviendas a las cuales se les realizó mejoramiento, encontrando observaciones en las direcciones que se muestran en el siguiente cuadro:...</t>
  </si>
  <si>
    <t xml:space="preserve">Se realizará una jornada de retroalimentación a los técnicos de campo del programa de mejoramiento, esto con el objetivo de dar a conocer las situaciones sobre las cuales deben ejercer un control tecnico riguroso. </t>
  </si>
  <si>
    <t>Minimizar las solicitudes de atención de garantia por calidad de las obras ejecutadas</t>
  </si>
  <si>
    <t>Hallazgo administrativo No 6 (corresponde a la observación No. 6 del informe preliminar). Incumplimiento contrato correspondiente a la invitación 05 de 2018 con saldo a favor de ISVIMED. En desarrollo del contrato de Fideicomiso Mejoramiento de Vivienda –ISVIMED de 29 de enero de 2018 celebrado por Alianza Fiduciaria con la Cooperativa Nacional de Municipios –COOPNAL Ltda.- para ejecutar 225 acciones o actividades de mejoramiento de vivienda de interés social y/o prioritaria, en inmuebles ubicados en la comuna 4 Aranjuez (81), comuna 9 Buenos Aires (12), comuna 12 La América (132) del Municipio de Medellín, la supervisión en su informe del 12 de junio indica que para el mes, el rendimiento evidenciado en campo fue de 25 mejoramientos de vivienda y deberá aumentarlo a 52, en el informe del 19 de agosto se indica un rendimiento mensual de 24 mejoramientos y se sugiere aumentar su rendimiento adecuadamente para dar cumplimiento a los 225 mejoramientos. En los informes del 17 de septiembre, 19 de octubre y 18 de diciembre de 2018 concluye que puede estarse presentando incumplimiento imputable al operador COOPNAL, situación que confirma en su informe final del 15 de febrero de 2019, donde se establece que el contrato fue ejecutado en un 53.73%, representado en 121 mejoramientos recibidos a satisfacción, que en su gran mayoría fueron terminados de manera extemporánea por el no cumplimiento del plazo de ejecución de 45 días calendario por unidad de vivienda. No se iniciaron los mejoramientos correspondientes a 77 familias y se presentaron 27 renuncias al subsidio otorgado...</t>
  </si>
  <si>
    <t xml:space="preserve">Realizar seguimiento al tribunal de arbitramento que se llevará a cabo, con la finalidad de recuperar los valores adeudados al instituto y los perjuicios causados. Cuyas etas consistiran en: 1. Presentaciòn de la demanda. 2. Integraciòn del tribunal arbitral. 3. Instalaciòn del tribunal. 4. Etapa arbitral. 5. Laudo arbitral y recursos </t>
  </si>
  <si>
    <t>El objetivo es la recuperación de los recursos que no se ejecutaron ante el incumplimiento del contratista.</t>
  </si>
  <si>
    <t>SUBDIRECCION JURIDICA</t>
  </si>
  <si>
    <t xml:space="preserve">
LAURA TOBÓN ARANGO</t>
  </si>
  <si>
    <t>Hallazgo administrativo No. 7 (corresponde a la Observación No. 7. del informe preliminar). Incumplimiento contrato correspondiente a la invitación 03 de 2017 con saldo a favor de ISVIMED. El 26 de diciembre de 2017 se suscribió el contrato Fideicomiso Mejoramiento de Vivienda–ISVIMED entre Alianza Fiduciaria y la Corporación Sersocial Construimos Oportunidades; cuyo objeto es la “Ejecución de acciones de mejoramiento de vivienda de interés social y prioritario, Comuna 8 - Villa Hermosa y Comuna 1- Popular del Municipio de Medellín de acuerdo con la descripción cantidad y valores que se detallan en cada uno de los presupuestos de obra programa de mejoramiento correspondiente a los 207 diagnósticos de cada una de las viviendas de los grupos familiares beneficiarios, que se documentan y se anexan al presente contrato y que hacen parte del mismo”...</t>
  </si>
  <si>
    <t>Hallazgo administrativo No. 8 (corresponde a la Observación No. 8. del informe preliminar). Deficiencias en la identificación de los beneficiarios del subsidio de mejoramiento de vivienda. En la revisión de los diagnósticos realizados en la ejecución de los Convenios No. 214 de 2017 celebrado con la Corporación para la Investigación y el Fomento en la Prevención de Riesgos -CORPREVENIR y No. 220 de 2017 celebrado con la Corporación de Servicios Profesionales por Antioquia -SERPROAN, los cuales tienen por objeto “Aunar esfuerzos para promover y desarrollar el programa de Mejoramiento de Vivienda de acuerdo con los lineamientos legales que rigen la materia”, se evidenciaron inconsistencias en cuanto al levantamiento de la información del beneficiario y de su grupo familiar, tales como: menores de edad identificados con documentos no válidos como son: los folios de registro civil de nacimiento, registro con identificaciones alfanuméricas que contienen caracteres especiales como: guiones, puntos, comas, letras, espacios en blanco y la ausencia de la tarjeta de identidad en niños entre los 7 y los 17 años de edad...</t>
  </si>
  <si>
    <t xml:space="preserve">A efectos de mejorar el levamiento de la informaciòn de los beneficiarios en campo, se realizaran las siguientes actividades:
1. Reforma al manual de mejoramiento de vivienda, formato M-GDS-01, y Reforma del instructivo de asignación de subsidio de mejoramiento, formato I-GJ-10 donde quedarà claramente establecido que en el campo de identificaciòn se deberà diligenciar el documento de identidad segun sea el caso (NUIP, TI, CC, RC-NUIP) y aportar el soporte. 
2. Se trabajarán de ahora en adelante los actos administrativos de asignación del subsidio de vivienda en la modalidad de mejoramiento con la información de la identificación numérica de los integrantes, mostrando solo los datos de los números de identidad como lo son los NUIP de 10 cifras numéricas, las tarjetas de identidad para los menores entre 7 y 17 años y las cédulas de ciudadanía según corresponda, con la finalidad de evitar confusiones posteriores.
3. Se realizará la mejora y optimización del código o algoritmo de los cruces de los menores de edad en el sistema de información del Instituto (SIFI), permitiendo una mayor certeza y observación de  la información de las personas postuladas, haciendo énfasis en la información de los registros civiles de nacimiento, indicativos seriales, folios, tarjetas de identidad, NUIP y nombres y apellidos completos, que permitan una plena validación de las personas postuladas.	 
 </t>
  </si>
  <si>
    <t>Dar cumplimiento a lo  estipulado en la Resolución 3571 de 2003 de la Registraduría Nacional del Estado
Civil por la cual se determina la estructura del Número Unico de Identificación
Personal (NUIP) y la Circular 222 de 2016 de la Registraduría Nacional del Estado
Civil, donde determinan los tipos de identificación válidos en Colombia.</t>
  </si>
  <si>
    <t>LAURA TOBON ARANGO</t>
  </si>
  <si>
    <t>Hallazgo administrativo No. 9 (corresponde a la Observación No. 9. del informe preliminar). Deficiencias en los soportes de pago del Convenio No. 214 de 2017 celebrado con la Corporación para la Investigación y el Fomento en la Prevención de Riesgos -CORPREVENIR. En la revisión documental de la ejecución del Convenio No. 214 de 2017 celebrado con la Corporación para la Investigación y el Fomento en la Prevención de Riesgos -CORPREVENIR, se encontró que las cuentas de cobro presentadas por el contratista fueron pagadas sin el cumplimiento de requisitos, evidenciando falta de control e incumplimiento de lo establecido en los Artículos Nos. 617 y 771-2 del Estatuto Tributario, en lo referente al literal e) fecha de expedición del documento equivalente.
Dentro de las causas que determinan la condición encontrada se pueden citar: falta de conocimiento de requisitos, aplicación inadecuada de normatividad, así como el desconocimiento de las funciones, responsabilidades y deberes de la supervisión...</t>
  </si>
  <si>
    <t xml:space="preserve">Se actualizarán los procedimientos, tanto el instructivo para pagos como el instructivo para realizar la contabilidad, incluyendo en él la checklist de los requisitos que deben contener las facturas o cuentas de cobro de acuerdo con lo establecido en el estatuto tributario.
Asimismo, anualmente, al inicio de cada vigencia se enviará una circular con esta información para el conocimiento de todos los supervisores y funcionarios que intervienen en el proceso de pago.
</t>
  </si>
  <si>
    <t>Recepción y pago de las facturas y cuentas de cobro cumpliendo con los requisitos de ley</t>
  </si>
  <si>
    <t>SUBDIRECCION ADMINISTRATIVA Y FINANCIERA</t>
  </si>
  <si>
    <t>VANESA ZULUAGA</t>
  </si>
  <si>
    <t>Hallazgo administrativo No. 10 (corresponde a la Observación No. 10. del informe preliminar). Deficiencias en los controles para el manejo de anticipos otorgados en la ejecución de mejoramientos de vivienda. El Instituto Social de Vivienda y Hábitat de Medellín -ISVIMED en la celebración de contratos para desarrollar el proyecto de Mejoramiento de Vivienda, tanto para la elaboración de diagnósticos para la postulación de grupos familiares al subsidio de mejoramiento como para la ejecución de actividades y acciones de mejoramiento, establece en la forma de pago la cancelación del 40% a título de anticipo, previa aprobación del plan de manejo presentado. En las obligaciones contractuales establece que el contratista deberá disponer de una cuenta bancaria de ahorros para el manejo exclusivo de los recursos del contrato, donde serán consignados los dineros aportados por el ISVMED y los rendimientos financieros obtenidos en ella deberán ser reembolsados...</t>
  </si>
  <si>
    <t>Se solicitará en los pliegos de selección de contratistas, la obligación que el contratista deberá constituir
un encargo fiduciario para el manejo del anticipo, el cual será manejado de manera
conjunta entre el contratista y el supervisor delegado por el Instituto, de acuerdo al
plan de inversión aprobado.</t>
  </si>
  <si>
    <t xml:space="preserve">Garantizar el correcto manejo del anticipo de los contratos entregados a los operadores de mejoramiento </t>
  </si>
  <si>
    <t>Auditoria Especial Proyecto Arrendamiento
Temporal. Vigencia 2018. 
E14129</t>
  </si>
  <si>
    <t>2019-20-11</t>
  </si>
  <si>
    <r>
      <rPr>
        <b/>
        <sz val="9"/>
        <color theme="1"/>
        <rFont val="Arial"/>
        <family val="2"/>
      </rPr>
      <t>Grupos familiares que reciben subsidio de arrendamiento temporal por más de cinco años.</t>
    </r>
    <r>
      <rPr>
        <sz val="9"/>
        <color theme="1"/>
        <rFont val="Arial"/>
        <family val="2"/>
      </rPr>
      <t xml:space="preserve">
Según la base de datos suministrada por el Isvimed en desarrollo del proceso auditor, se evidenció que a diciembre de 2018 se encontraban activos 3.059 grupos familiares de los cuales 1.350, equivalente al 44%, vienen recibiendo el subsidio de Arrendamiento temporal por más de cinco años; condición que contradice la finalidad del proyecto, definida en el Artículo 68 del Decreto 2339 de 20131, como una alternativa de solución habitacional y medida temporal de mitigación, cuando se presenten las situaciones de vulnerabilidad social y económica establecidas en el Articulo 1 literal b del mismo decreto;  endiente a que el grupo familiar beneficiario pueda restablecer las condiciones iniciales o acceder a una solución de vivienda definitiva (...)</t>
    </r>
  </si>
  <si>
    <t>Participar activamente en la formulación del plan de desarrollo municipal 2020-2023 exponiendo la necesidad de que se prioricen los recursos necesarios para la atención con subsidio de vivienda municipal en la modalidad de nueva o usada a los grupos familiares afectados por riesgo, desastre o calamidad y activos en el proyecto de arrendamiento temporal</t>
  </si>
  <si>
    <t>31/04/2020</t>
  </si>
  <si>
    <t>Entregar la solución definitiva a los hogares atendidos en arrendamiento con mas de 5 años.</t>
  </si>
  <si>
    <t>El Director o el funcionario a quien este designe</t>
  </si>
  <si>
    <t>Priorizar las viviendas  VIP de los proyectos habitacionales de que disponga el Instituto para la asignación de subsidio municipal de vivienda a los grupos familiares afectados por riesgo, desastre o calamidad y activos en el proyecto de arrendamiento temporal</t>
  </si>
  <si>
    <t>Priorizar los recursos para la asignación de subsidios de vivienda usada en la asignación de subsidio municipal de vivienda a los grupos familiares afectados por riesgo, desastre o calamidad y activos en el proyecto de arrendamiento temporal</t>
  </si>
  <si>
    <r>
      <rPr>
        <b/>
        <sz val="9"/>
        <color theme="1"/>
        <rFont val="Arial"/>
        <family val="2"/>
      </rPr>
      <t>Deficiencias en los controles para el manejo del anticipo otorgados en el Convenio de asociación No. 232 de 2017 para la ejecución del proyecto de Arrendamiento temporal.</t>
    </r>
    <r>
      <rPr>
        <sz val="9"/>
        <color theme="1"/>
        <rFont val="Arial"/>
        <family val="2"/>
      </rPr>
      <t xml:space="preserve"> El Instituto Social de Vivienda y
Hábitat de Medellín -Isvimed en el Convenio de Asociación No. 232 de 2017 celebrado con la Corporación Ayuda Humanitaria para el desarrollo del proyecto de Arrendamiento temporal, establece en la forma de pago la cancelación del 20% a título de anticipo, previa aprobación del plan de inversión presentado y de la aprobación de las garantías del buen manejo y correcta inversión del anticipo (...)</t>
    </r>
  </si>
  <si>
    <t>Garantizar la continuidad de una supervisión colegiada del contrato de Operación del Proyecto de Arrendamiento Temporal desde los componentes técnico-administrativo, jurídico y financiero</t>
  </si>
  <si>
    <t>Lograr un control al contrato en los temas jurídicos, financieros y técnicos</t>
  </si>
  <si>
    <t>AUDITORÍA ESPECIAL PROYECTO CIUDAD DEL ESTE
VIGENCIA 2014 - 2019
E07</t>
  </si>
  <si>
    <r>
      <rPr>
        <b/>
        <sz val="9"/>
        <color theme="1"/>
        <rFont val="Arial"/>
        <family val="2"/>
      </rPr>
      <t>Análisis de viabilidad y conveniencia del proyecto Ciudad del Este:</t>
    </r>
    <r>
      <rPr>
        <sz val="9"/>
        <color theme="1"/>
        <rFont val="Arial"/>
        <family val="2"/>
      </rPr>
      <t xml:space="preserve">
Aunque el objeto del Isvimed es eminentemente social y consiste en: "gerenciar políticas y programas de vivienda y hábitat, conduciendo a la solución de las necesidades habitacionales, especialmente de los asentamientos humanos y grupos familiares en situación de pobreza y vulnerabilidad", el hecho de no tener un presupuesto claro desde la etapa de planeación del proyecto, afecta la toma de decisión que asegure la optimización de los recursos, al no contar con suficientes
elementos para decidir frente a otras alternativas, que si bien en este caso no se consideraron, existen en el mercado, tal como la adquisición de viviendas a privados que puedan obtenerlas a menor costo</t>
    </r>
  </si>
  <si>
    <t>administrativo con presunta incidencia disciplinaria</t>
  </si>
  <si>
    <t>Aplicar el Manual de Estudios y Diseños  establecido por el Isvimed, el cual, contiene los parámetros de desarrollo de proyectos habitacionales, garantizando  la utilización de las herramientas en él incluidas que permiten definir la prefactibilidad y viabilidad de cada proyecto.</t>
  </si>
  <si>
    <t>Cumplir con el princicpio de planeación para garantizar el desarrollo de los proyectos institucionales.</t>
  </si>
  <si>
    <t>Subdirección de Planeación y
Subdirección de Dotación de Vivienda y Hábitat</t>
  </si>
  <si>
    <t>Subdirector de Planeación y Subdirector Dotación de Vivienda y Hábitat</t>
  </si>
  <si>
    <r>
      <rPr>
        <b/>
        <sz val="8"/>
        <color theme="1"/>
        <rFont val="Arial"/>
        <family val="2"/>
      </rPr>
      <t>Deficiente gestión por parte de ISVIMED para inicio del proyecto:</t>
    </r>
    <r>
      <rPr>
        <sz val="8"/>
        <color theme="1"/>
        <rFont val="Arial"/>
        <family val="2"/>
      </rPr>
      <t xml:space="preserve">
Esta situación que se genera por el incumplimiento de la Unión Temporal Medellín y la falta de gestión por parte del ISVIMED para lograr la ejecución exitosa del proyecto, tiene como efecto el retraso en la obtención del beneficio de la vivienda para las familias postuladas para el proyecto y la pérdida de credibilidad en la Entidad.</t>
    </r>
  </si>
  <si>
    <t>1. Análisis de la acción legal y toma de correctivos encaminada a la reclamación al desarrollador.</t>
  </si>
  <si>
    <t>Cumplir con la ejecución eficaz de los proyectos institucionales e implementar mecanismos de prevención del daño antijurídico.</t>
  </si>
  <si>
    <t>Subdirección de Planeación, SubdirecciónJurídica y Subdirección de Dotación de Vivienda y Hábitat</t>
  </si>
  <si>
    <t>Subdirector de Planeación, Subdirector Jurídico, 
Subdirector de Dotación de Vivienda y Hábitat</t>
  </si>
  <si>
    <t>2. Dar cumplimiento a los parámetros establecidos en el Manual de Estudios y Diseños del Isvimed en cada una de las etapas allí contempladas, lo anterior, para lograr la ejecución de los proyectos del Instituto  garantizando que la ejecución sea efectiva y eficiente ejerciendo control a través de un equipo interdisciplinario de cada una de las áreas o Subdirecciones  que realice el seguimiento en tres momentos: antes, durante y despúes, y con ello, se verifiquen  los avances y dificultades del proyecto, que de evidenciar estos últimos se comunicará a la Subdirección Jurídica.</t>
  </si>
  <si>
    <r>
      <rPr>
        <b/>
        <sz val="8"/>
        <color theme="1"/>
        <rFont val="Arial"/>
        <family val="2"/>
      </rPr>
      <t xml:space="preserve">Amparos parcialmente constituidos:
</t>
    </r>
    <r>
      <rPr>
        <sz val="8"/>
        <color theme="1"/>
        <rFont val="Arial"/>
        <family val="2"/>
      </rPr>
      <t>En la documentación analizada, no se observa una gestión efectiva por parte del ISVIMED para lograr la constitución de estos amparos, pues los requerimientos relacionados con este asunto, se encuentran en los comités fiduciarios celebrados en 2018, cuando el contrato se suscribió desde el 28 de noviembre de 2016, lo que posibilita este incumplimiento por parte del desarrollador, sin que se definan mecanismos alternativos a las garantías no otorgadas por las aseguradoras.</t>
    </r>
  </si>
  <si>
    <t>1. Requerimiento en comité fiduciario de entregar las pólizas pendientes o de entregar otros de medios de garantías que las sustituyan.</t>
  </si>
  <si>
    <t>Garantizar del amparo y cubrimiento de los posibles riesgos que se deriven con la ejecución de los proyectos habitacionales.</t>
  </si>
  <si>
    <t>Subdirección Jurídica y Subdirección Dotación de Vivienda y Hábitat</t>
  </si>
  <si>
    <t>Subdirector Jurídico y Subdirector de Dotación de Vivienda y Hábitat</t>
  </si>
  <si>
    <t>2. Continuar con la aplicación del instructivo para aprobación de garantías como requisito para la suscripción de acta de inicio de un contrato, con acompañamiento de la Supervisión para garantizar que no se inicien los contratos sin pólizas.</t>
  </si>
  <si>
    <r>
      <rPr>
        <b/>
        <sz val="8"/>
        <color theme="1"/>
        <rFont val="Arial"/>
        <family val="2"/>
      </rPr>
      <t>Incumplimiento de cronograma:</t>
    </r>
    <r>
      <rPr>
        <sz val="8"/>
        <color theme="1"/>
        <rFont val="Arial"/>
        <family val="2"/>
      </rPr>
      <t xml:space="preserve">
Los efectos derivados del incumplimiento de los cronogramas formulados, son entre otros: riesgo de que el proyecto no se termine satisfactoriamente, retrasos en la entrega de las viviendas a las familias beneficiarias con la afectación del principio de la eficacia y pérdida de credibilidad en el ISVIMED</t>
    </r>
  </si>
  <si>
    <t>1. Análisis de la acción legal y toma de correctivos encaminada a la reclamación al desarrollador</t>
  </si>
  <si>
    <t>Cumplir con la ejecución eficaz de los proyectos institucionales.</t>
  </si>
  <si>
    <t>Subdirección jurídica y Subdirección  de  Dotación de Vivienda y Hábitat</t>
  </si>
  <si>
    <t>Subdirector Jurídico y Subdirector de y Dotación de Vivienda y Hábitat</t>
  </si>
  <si>
    <t>2. Garantizar el desarrollo de procesos de selección que garanticen la mitigación del riesgo y revisar las modalidades de hacer alianzas con otros actores públicos o privados.</t>
  </si>
  <si>
    <r>
      <rPr>
        <b/>
        <sz val="8"/>
        <color theme="1"/>
        <rFont val="Arial"/>
        <family val="2"/>
      </rPr>
      <t>Deficiencias en la construcción del proyecto:</t>
    </r>
    <r>
      <rPr>
        <sz val="8"/>
        <color theme="1"/>
        <rFont val="Arial"/>
        <family val="2"/>
      </rPr>
      <t xml:space="preserve">
De no atenderse adecuadamente todas estas observaciones, se obtendría un proyecto que no cumple las especificaciones pactadas con los compradores y en este caso, el ISVIMED no estaría dando cumplimiento al principio de la gestión fiscal de la eficacia en las inversiones allí realizadas</t>
    </r>
  </si>
  <si>
    <t xml:space="preserve">1. Requerir desde el Instituto en calidad de supervisor y a través de la Interventoría, que el Desarrollador  proceda con la subsanación de las observaciones técnicas de acuerdo con las indicaciones que se impartan al respecto. </t>
  </si>
  <si>
    <t>Garantizar el adecuado ejercicio de supervisión técnica de los proyectos y la ejecución eficaz de los mismos.</t>
  </si>
  <si>
    <t>Subdirección de Planeación y Subdirección de Dotación de Vivienda y Hábitat</t>
  </si>
  <si>
    <t>Subdirector de Planeación y Subdirector de Dotación de Vivienda y Hábitat</t>
  </si>
  <si>
    <t>2. Realización de estudio de vulnerabilidad y patología de edificaciones construidas</t>
  </si>
  <si>
    <t>3. La subdirección de Dotación de Vivienda y Hábitat continua participando en los   comités de obra, reuniones y visitas al proyecto en las cuales, se verifican y discuten todas las situaciones técnicas que se presenten con el fin de identificar oportunamente las acciones requeridas para solucionar cada una y garantizar su correcta aplicación</t>
  </si>
  <si>
    <r>
      <rPr>
        <b/>
        <sz val="8"/>
        <color theme="1"/>
        <rFont val="Arial"/>
        <family val="2"/>
      </rPr>
      <t>Vulneración al principio de transparencia:</t>
    </r>
    <r>
      <rPr>
        <sz val="8"/>
        <color theme="1"/>
        <rFont val="Arial"/>
        <family val="2"/>
      </rPr>
      <t xml:space="preserve">
El invitar el mismo proponente, como persona jurídica y persona natural, evidencia la falta de control en el proceso de selección de proponentes, lo que limitó la participación de otros proponentes, pudiendo haber afectado la selección objetiva, o haber generado inhabilidades o denuncias de terceros por realizar la invitación sin el cumplimiento de los principios de transparencia e imparcialidad establecidos en la Constitución política, artículo 209.</t>
    </r>
  </si>
  <si>
    <t>1. Análisis del inicio y procedencia de procesos disciplinarios en la entidad.</t>
  </si>
  <si>
    <t>Garantizar que las acciones y gestiones contractuales se realicen en observancia de requisitos legales y  principios de la contratación.</t>
  </si>
  <si>
    <t>Subdirector Jurídico</t>
  </si>
  <si>
    <t>2. Continuar con el cumplimiento de los requisitos y parámetros establecidos en el Manual de Contratación del Instituto, la Constitución Nacional y la Ley,  observarndo además en todos los procesos de contratación que puede adelantatr la entidad,  los principios de la contratación pública.</t>
  </si>
  <si>
    <r>
      <rPr>
        <b/>
        <sz val="8"/>
        <color theme="1"/>
        <rFont val="Arial"/>
        <family val="2"/>
      </rPr>
      <t>Falta de oportunidad en el inicio de la interventoría del proyecto:</t>
    </r>
    <r>
      <rPr>
        <sz val="8"/>
        <color theme="1"/>
        <rFont val="Arial"/>
        <family val="2"/>
      </rPr>
      <t xml:space="preserve">
La falta de actuación oportuna de la entidad permitió que la obra se desarrollara sin los controles establecidos desde el inicio de ésta, ocasionando que no pueda garantizar la calidad de la misma,</t>
    </r>
  </si>
  <si>
    <t>Dar cumplimiento al Manual de Estudios y Diseños en el cual se contempla que el inicio de la interventoría será simultáneamente con el constructor,  garantizando con ello el control de la ejecución del proyecto desde el inicio velando por la calidad de todas las actividades que se realicen.</t>
  </si>
  <si>
    <t>Garantizar el control y desarrollo eficaz del proyecto habitacional.</t>
  </si>
  <si>
    <t>Subdirección de Planeación y Subdirección Dotación de Vivienda y Hábitat</t>
  </si>
  <si>
    <r>
      <rPr>
        <b/>
        <sz val="8"/>
        <color theme="1"/>
        <rFont val="Arial"/>
        <family val="2"/>
      </rPr>
      <t>Gastos de administración sin detallar:</t>
    </r>
    <r>
      <rPr>
        <sz val="8"/>
        <color theme="1"/>
        <rFont val="Arial"/>
        <family val="2"/>
      </rPr>
      <t xml:space="preserve">
La falta de detalles en los conceptos a reconocer como parte de la administración
del contrato</t>
    </r>
  </si>
  <si>
    <t>Implementar pliego tipo con matríz de costos y gastos de interventoría, esto quiere decir que para los procesos posteriores a esta revisión se tendrá la necesidad de detallar los gastos de administración.</t>
  </si>
  <si>
    <t>Garantizar el adecuado presupuesto de costos y gastos de los proyectos</t>
  </si>
  <si>
    <t>Subdirección de Planeación, Subdirección Administrativa y financiera y Subdirección de Dotación de Vivienda y Hábitat</t>
  </si>
  <si>
    <t>Subdirector de Planeación, Sundirector Administrativo y financiero  y Subdirector de  Dotación de Vivienda y Hábitat</t>
  </si>
  <si>
    <r>
      <rPr>
        <b/>
        <sz val="8"/>
        <color theme="1"/>
        <rFont val="Arial"/>
        <family val="2"/>
      </rPr>
      <t>Vulneración al principio de eficiencia por reconocimiento de costos no generados en el contrato de interventoría:</t>
    </r>
    <r>
      <rPr>
        <sz val="8"/>
        <color theme="1"/>
        <rFont val="Arial"/>
        <family val="2"/>
      </rPr>
      <t xml:space="preserve">
El pago debe realizarse sobre lo que constituye salario y sus prestaciones de ley,
y lo extra pactado entre empleador y empleado implicaría un desmedro sin justa
causa del erario público y en consecuencia daño patrimonial. 
Vulneración al principio de la gestión fiscal de la eficiencia, establecido en el artículo 8 de la ley 42 de 1993. A la fecha, pagadas las actas 1 a 19, el mayor valor sería de $106.116.088</t>
    </r>
  </si>
  <si>
    <r>
      <t xml:space="preserve">administrativo con presunta incidencia </t>
    </r>
    <r>
      <rPr>
        <b/>
        <sz val="11"/>
        <color theme="1"/>
        <rFont val="Calibri"/>
        <family val="2"/>
      </rPr>
      <t>fiscal</t>
    </r>
  </si>
  <si>
    <t>1. El Instituto procederá con el cobro para la recuperación de los $106.116.088 por medio de descuento directo en las próximas cuentas por pagar del contrato de interventoría y descontar los mayores valores pagados  instruyendo para ello a la Fiduciaria mediante acta de comité fiduciario.</t>
  </si>
  <si>
    <t>Garantizar el pago adecuado de los costos y gastos derivados de los contratos.</t>
  </si>
  <si>
    <t>Subdirección Administrativa y financiera y Subdireccción de Dotación de Vivienda y Hábitat</t>
  </si>
  <si>
    <t>Subdirector Administrativo y financiero y Subdirector de  Dotación de Vivienda y Hábitat</t>
  </si>
  <si>
    <t>2. Hacer verificación de las actas pendientes de pago.</t>
  </si>
  <si>
    <t>3. Realizar requerimiento a la interventoría definiendo que para los pagos pendientes se debe actualizar el valor pagado por concepto de seguridad social de acuerdo con el IBC correspondiente.</t>
  </si>
  <si>
    <t>4. Exigir en adelante los soportes de pagos adecuados para afiliaciones al sistema de seguridad social y salarios. En los futuros proyectos aplicar el pliego tipo con la matriz de costos y garantizar el uso adecuado de esta herramienta.</t>
  </si>
  <si>
    <r>
      <rPr>
        <b/>
        <sz val="8"/>
        <color theme="1"/>
        <rFont val="Arial"/>
        <family val="2"/>
      </rPr>
      <t>Aprobación de Plan de inversión de anticipo que no cumple normativa:</t>
    </r>
    <r>
      <rPr>
        <sz val="8"/>
        <color theme="1"/>
        <rFont val="Arial"/>
        <family val="2"/>
      </rPr>
      <t xml:space="preserve">
El no cumplimiento de la norma evidencia debilidades en los controles de la supervisión e interventoría, por incumplimiento del parágrafo 1 del art 84 ley 1474 de 2011, pues no se exigió el correcto manejo del anticipo, de manera tal que se diera el cumplimiento de las disposiciones legales y contractuales relacionadas con este aspecto, por lo que se puede generar un manejo inadecuado de los recursos públicos</t>
    </r>
  </si>
  <si>
    <t>Estructurar e implementar Manual de Supervisión e interventoria en el Instituto.</t>
  </si>
  <si>
    <t>Garantizar el correcto manejo del anticipo de los contratos entregados a los contratistas a través de un  control de supervisión e interventoria</t>
  </si>
  <si>
    <t xml:space="preserve">Subdirección de Planeación, Subdirección Jurídica,  Subdirección de Dotación de Vivienda y Hábitat y Subdirección Administrativa y financiera y Jefatura de Control Interno </t>
  </si>
  <si>
    <t>Subdirector de  Planeación, Subdirector de Dotación,  Subdirector Jurídico,  Subdirector Administrativo y financiero y Jefe de Control Interno</t>
  </si>
  <si>
    <r>
      <rPr>
        <b/>
        <sz val="8"/>
        <color theme="1"/>
        <rFont val="Arial"/>
        <family val="2"/>
      </rPr>
      <t>Deficiencia en el control de las cuentas fiduciarias:</t>
    </r>
    <r>
      <rPr>
        <sz val="8"/>
        <color theme="1"/>
        <rFont val="Arial"/>
        <family val="2"/>
      </rPr>
      <t xml:space="preserve">
existen debilidades en los controles de la supervisión y/o interventoría, pues se comprobó que aun cuando se ha solicitado que no se realice en esta cuenta el cobro de las comisiones para la fiduciaria, tal como se estableció en el contrato de fiducia, se deben pagar de la cuenta del desarrollador y no de la cuenta del Isvimed</t>
    </r>
  </si>
  <si>
    <t>1. El día 20 de diciembre del 2019 se escribió puntualmente a la sociedad Fiduciaria Bogotá S.A como Vocera y administradora del Fideicomiso Ciudad del Este, “solicitud de correctivo inmediato para retiros no autorizados del encargo CIUDAD DEL ESTE INTERVENTORIA Y VIA”,solicitando que se reintegre a la cuenta el recurso debitado erróneamente en el mes de noviembre con sus respectivos rendimientos financieros.</t>
  </si>
  <si>
    <t xml:space="preserve">Garantizar el correcto manejo e inversión de los recursos existentes en fideicomisos y encargos fiduciarios. </t>
  </si>
  <si>
    <t>Tesorero(a) General.</t>
  </si>
  <si>
    <t>2. La Tesorería General de Isvimed, como supervisora del contrato de fiducia informa que se continuará realizando el seguimiento mensual a los saldos de los diferentes encargos y fideicomisos como resultado de esta actividad rutinaria del proceso se generan las conciliaciones mensuales con el respectivo soporte de los movimientos realizados.</t>
  </si>
  <si>
    <t xml:space="preserve">3.Verificar y ajustar los contratos de la fiducia para que se especifique la forma de pago de las comisiones fiduciarias.
</t>
  </si>
  <si>
    <t>4.Se hará seguimiento a la respuesta de la Sociedad Fiduciaria Bogotá S.A, hasta que se notifique al Isvimed el cambio en los parámetros de los débitos de la comisión fiduciaria correspondientes al desarrollador.</t>
  </si>
  <si>
    <r>
      <rPr>
        <b/>
        <sz val="8"/>
        <color theme="1"/>
        <rFont val="Arial"/>
        <family val="2"/>
      </rPr>
      <t>Vulneración al principio de eficiencia:</t>
    </r>
    <r>
      <rPr>
        <sz val="8"/>
        <color theme="1"/>
        <rFont val="Arial"/>
        <family val="2"/>
      </rPr>
      <t xml:space="preserve">
Si se aplica el 5% de honorarios sobre los costos directos, el valor a reconocer al desarrollador si se ejecuta el 100% de la obra, sería de $51.260.251 y no una utilidad del 10% ($102.520.503) y el valor del IVA sería de $9.739.447,69 y no de $19.478.896, presentando un mayor valor pagado de $ 60.999.698,69. Esto representarse un daño patrimonial por vulneración al principio de eficiencia, establecido en el artículo 8 de la ley 42 de 1993, por valor de $60.999.699</t>
    </r>
  </si>
  <si>
    <t>Garantizar el cumplimiento del contrato y de los acuerdos pactados en obsevancia del contrato suscrito.</t>
  </si>
  <si>
    <r>
      <rPr>
        <b/>
        <sz val="8"/>
        <color theme="1"/>
        <rFont val="Arial"/>
        <family val="2"/>
      </rPr>
      <t>Vulneración al principio de eficiencia por reconocimiento de costos administrativos no generados en la construcción del puente:</t>
    </r>
    <r>
      <rPr>
        <sz val="8"/>
        <color theme="1"/>
        <rFont val="Arial"/>
        <family val="2"/>
      </rPr>
      <t xml:space="preserve">
existen deficiencias en los controles de la interventoría y la supervisión, ya que algunos de estos no responden a la realidad de lo pactado en el acta de comité fiduciario No. 6 del 10 de diciembre de 2018 o lo realmente ejecutado</t>
    </r>
  </si>
  <si>
    <t>1. Realizar corrección de ítems y descontar los mayores valores pagados  instruyendo para ello a la Fiduciaria mediante acta de comité fiduciario.</t>
  </si>
  <si>
    <t xml:space="preserve">Garantizar la adecuada inversión del recurso dispuesto para los fines del contrato </t>
  </si>
  <si>
    <t xml:space="preserve">2. Implementar los pliegos tipo con una matriz donde se puede realizar el control detallado de costos y gastos que imposibilita el pago de actividades que no correspondan a las necesidades del contrato. </t>
  </si>
  <si>
    <t>3. Estructurar e implementar Manual de Supervisión e interventoria en el Instituto.</t>
  </si>
  <si>
    <r>
      <rPr>
        <b/>
        <sz val="8"/>
        <color theme="1"/>
        <rFont val="Arial"/>
        <family val="2"/>
      </rPr>
      <t>Incumplimiento del Personal administrativo propuesto para construcción del puente:</t>
    </r>
    <r>
      <rPr>
        <sz val="8"/>
        <color theme="1"/>
        <rFont val="Arial"/>
        <family val="2"/>
      </rPr>
      <t xml:space="preserve">
La falta de personal profesional exigido por el Isvimed puede conducir a un bajo control en la ejecución y calidad de la obra, demoras en su ejecución y posibles incumplimientos de normas</t>
    </r>
  </si>
  <si>
    <t xml:space="preserve">1. Continuar con el seguimiento y control de la supervisión a los contratos y proyectos en aras de alertar las deficiencias en los los mismos de manera que se puedan adelantar las acciones correctivas o de cumplimiento que se requieran.  </t>
  </si>
  <si>
    <t>2. Estructurar e implementar Manual de Supervisión e interventoria en el Instituto.</t>
  </si>
  <si>
    <t>Auditoria Regular Municipio Medellín vigencia 2018</t>
  </si>
  <si>
    <t>Diciembre de 2019</t>
  </si>
  <si>
    <r>
      <rPr>
        <b/>
        <sz val="8"/>
        <color theme="1"/>
        <rFont val="Arial"/>
        <family val="2"/>
      </rPr>
      <t>Hallazgo 30: Bajo cumplimiento de metas en el Plan de Desarrollo para el cuatrienio:</t>
    </r>
    <r>
      <rPr>
        <sz val="8"/>
        <color theme="1"/>
        <rFont val="Arial"/>
        <family val="2"/>
      </rPr>
      <t xml:space="preserve">
Los Planes, Programas y Proyectos del Instituto Social de Vivienda y Hábitat de Medellín ISVIMED establecidos en el Plan de Desarrollo del Municipio de Medellín, durante el periodo comprendido entre 2016 a 2018, se evidenció que no se ha dado cumplimiento a los objetivos propuestos en 8 de los 24 indicadores formulados en dicho Instituto (...)
Los indicadores referenciados no alcanzaran su cumplimiento para el periodo requerido (2016 a 2019), toda vez, que a la fecha de corte, 31 de diciembre de 2018, habían obtenido un porcentaje de cumplimiento entre 1,44% y 49%, lo que conlleva a una vulneración de los principios de eficacia y responsabilidad (...)</t>
    </r>
  </si>
  <si>
    <t>1. Realizar un cierre a cada indicador y validar el cumplimiento con sus respectivos soportes del cuatrienio 2016-2019</t>
  </si>
  <si>
    <t>Identificar de los 24 indicadores cual fue su cumplimiento</t>
  </si>
  <si>
    <t>Profesional Especializado subdirección Planeación</t>
  </si>
  <si>
    <t>2. Realizar una revisión de manera conjunta y exhaustiva, con todas las subdirecciones de Instituto, en el momento de la formulación de los indicadores del Plan de Desarrollo, teniendo como base el PEHMED.</t>
  </si>
  <si>
    <t>Una correcta formulación de los indicadores</t>
  </si>
  <si>
    <t>Subdirección de Planeación</t>
  </si>
  <si>
    <t>3. Remitir por parte de planeación un informe mensual sobre las alertas evidenciadas del estado de los indicadores.</t>
  </si>
  <si>
    <t>01-31-2021</t>
  </si>
  <si>
    <t>Cumplimiento de los indicadores propuestos</t>
  </si>
  <si>
    <t>Fecha actualización: 30/01/2020</t>
  </si>
  <si>
    <t>No. HALLAZGOS</t>
  </si>
  <si>
    <t>% del Total</t>
  </si>
  <si>
    <t>% de Cumplimiento</t>
  </si>
  <si>
    <t>Código: F-CF-RC-012</t>
  </si>
  <si>
    <t>Plan de Mejoramiento Único</t>
  </si>
  <si>
    <t>Versión: 02</t>
  </si>
  <si>
    <t>Entidad:  INSTITUTO SOCIAL DE VIVIENDA Y HABITAT DE MEDELLIN - ISVIMED</t>
  </si>
  <si>
    <t>Período Fiscal: 2021</t>
  </si>
  <si>
    <t>Formulación de las Acciones y Objetivos</t>
  </si>
  <si>
    <t>Seguimiento</t>
  </si>
  <si>
    <t>Observaciones</t>
  </si>
  <si>
    <t>Nombre de la Auditoría</t>
  </si>
  <si>
    <t>Fecha de la Auditoría
 (aaaa-mm-dd)</t>
  </si>
  <si>
    <t>Nº</t>
  </si>
  <si>
    <t xml:space="preserve">Descripción del Hallazgo </t>
  </si>
  <si>
    <t>Hallazgo Administrativo Con Presunta Incidencia</t>
  </si>
  <si>
    <t>Acción de Mejoramiento/Correctiva</t>
  </si>
  <si>
    <t>Plazo de la Acción</t>
  </si>
  <si>
    <t>Objetivo que se Busca Lograr</t>
  </si>
  <si>
    <t>Fecha Cumplimiento del Objetivo</t>
  </si>
  <si>
    <t>Responsable</t>
  </si>
  <si>
    <t>Cumplimiento de las Acciones
%</t>
  </si>
  <si>
    <t>(Efectividad)
Cumplimiento del Objetivo
%</t>
  </si>
  <si>
    <t>Fecha de Inicio
(aaaa-mm-dd)</t>
  </si>
  <si>
    <t>Fecha de Terminación 
(aaaa-mm-dd)</t>
  </si>
  <si>
    <t>Dependencia</t>
  </si>
  <si>
    <t>Servidor</t>
  </si>
  <si>
    <r>
      <rPr>
        <b/>
        <sz val="8"/>
        <color rgb="FF000000"/>
        <rFont val="Arial"/>
        <family val="2"/>
      </rPr>
      <t>Hallazgo administrativo No.1:</t>
    </r>
    <r>
      <rPr>
        <sz val="8"/>
        <color rgb="FF000000"/>
        <rFont val="Arial"/>
        <family val="2"/>
      </rPr>
      <t xml:space="preserve"> Acción planteada por ISVIMED que no ha sido efectiva. El equipo auditor durante la evaluación del Plan de Mejoramiento, en desarrollo de la Auditoría evaluación componente Financiero Vigencia 2018, identificó que la entidad continúa  desarrollando acciones para superar las situaciones irregulares relacionadas con la demora en la liquidación de los convenios interadministrativos suscritos con la Empresa de Desarrollo Urbano –EDU, no obstante al 30 de junio de 2017, fecha límite para dar cumplimiento a estas acciones de mejora, se seguían presentando saldos de convenios por liquidar. 
En los soportes entregados por el ISVIMED, referentes al cumplimiento y efectividad de las acciones emprendidas, se pudo constatar que aún persiste un saldo por liquidar correspondiente al convenio 002 de 2005 por u valor de $1,615,100,554 pesos, el cual es certificado por el contador a diciembre 31 de 2018, saldo que se arrastra desde diciembre de 2017, lo que evidencia que no han sido efectivas las acciones propuestas para subsanar la causa del hallazgo.
La causa que se identifica corresponde a un inadecuado seguimiento a las acciones de mejora planteadas e implementadas por la Entidad, toda vez que ella misma expresa seguimiento mensual que no es evidenciado dentro de los soportes allegados, y a la falta de detalle en la definición de aquellas acciones que individualmente aporten al cumplimiento de la acción relacionada en el plan de mejoramiento y  que en términos de alcance se describió de manera general, generando el riesgos causado por la no disponibilidad del recurso que se encuentra pendiente por liberar, estos recursos así generen rendimientos financieros no están cumpliendo los fines de la Entidad, ni del Estado, en cuanto a su cometido social. Es importante señalar que esta acción surge como propuesta de mejora frente al hallazgo identificado en la Auditoria Fiscal y Financiera vigencia  2012 (Acción de mejora No4 – AE Evaluación Fiscal y Financiera 2012 notificada a la Entidad en mayo 2 de 2013) y que a la fecha no se ha podido cerrar porque todavía hay un Convenio pendiente por liquidar. En consecuencia se establece como un hallazgo administrativo. </t>
    </r>
  </si>
  <si>
    <t xml:space="preserve">1. Realizar reuniones de seguimiento con funcionarios de la EDU de forma mensual y dejar constancia en actas.
</t>
  </si>
  <si>
    <t xml:space="preserve">31/12/2019
</t>
  </si>
  <si>
    <t xml:space="preserve">Lucas Fernando Areiza, Mary Isabel Yepes Cano, Javier Valdes Barcha y equipo de apoyo a liquidaciones.
</t>
  </si>
  <si>
    <t xml:space="preserve">Al inicio de la vigencia se retoman las gestiones con la EDU a fin de dar cierre financiero al convenio 605 de 2008, por lo que desde la EDU informan que ya se realizaron las gestiones necesarias y se realizo el pago a electromontajes, siendo así, la EDU estaría pendiente de cobrar unos honorarios al ISVIMED; de acuerdo alo anterior, desde el ISVIMED se debe autorizar el cobro de dichos honorarios, para dicha autorización, se solicitó al asesor financiero realizar las validaciones necesarias a fin de continuar con el proceso.
Acción que se le va venido trabjando y requiere voluntad de ambas partes situación que genera demoras en la consecución del objetivo. </t>
  </si>
  <si>
    <t>Auditoría Especial Componente Control Financiero,
vigencia 2018</t>
  </si>
  <si>
    <r>
      <t>Hallazgo administrativo No.1:</t>
    </r>
    <r>
      <rPr>
        <sz val="8"/>
        <color rgb="FF000000"/>
        <rFont val="Arial"/>
        <family val="2"/>
      </rPr>
      <t xml:space="preserve"> Acción planteada por ISVIMED que no ha sido efectiva. El equipo auditor durante la evaluación del Plan de Mejoramiento, en desarrollo de la Auditoría evaluación componente Financiero Vigencia 2018, identificó que la entidad continúa  desarrollando acciones para superar las situaciones irregulares relacionadas con la demora en la liquidación de los convenios interadministrativos suscritos con la Empresa de Desarrollo Urbano –EDU, no obstante al 30 de junio de 2017, fecha límite para dar cumplimiento a estas acciones de mejora, se seguían presentando saldos de convenios por liquidar.
En los soportes entregados por el ISVIMED, referentes al cumplimiento y efectividad de las acciones emprendidas, se pudo constatar que aún persiste un saldo por liquidar correspondiente al convenio 002 de 2005 por u valor de $1,615,100,554 pesos, el cual es certificado por el contador a diciembre 31 de 2018, saldo que se arrastra desde diciembre de 2017, lo que evidencia que no han sido efectivas las acciones propuestas para subsanar la causa del hallazgo.
La causa que se identifica corresponde a un inadecuado seguimiento a las acciones de mejora planteadas e implementadas por la Entidad, toda vez que ella misma expresa seguimiento mensual que no es evidenciado dentro de los soportes allegados, y a la falta de detalle en la definición de aquellas acciones que individualmente aporten al cumplimiento de la acción relacionada en el plan de mejoramiento y  que en términos de alcance se describió de manera general, generando el riesgos causado por la no disponibilidad del recurso que se encuentra pendiente por liberar, estos recursos así generen rendimientos financieros no están cumpliendo los fines de la Entidad, ni del Estado, en cuanto a su cometido social. Es importante señalar que esta acción surge como propuesta de mejora frente al hallazgo identificado en la Auditoria Fiscal y Financiera vigencia  2012 (Acción de mejora No4 – AE Evaluación Fiscal y Financiera 2012 notificada a la Entidad en mayo 2 de 2013) y que a la fecha no se ha podido cerrar porque todavía hay un Convenio pendiente por liquidar. En consecuencia se establece como un hallazgo administrativo. </t>
    </r>
  </si>
  <si>
    <t xml:space="preserve">Adelantar  los tramites correspondientes para determinar la procedencia de la liquidación bilateral, unilateral o por via judicial. </t>
  </si>
  <si>
    <t>Lucas Fernando Areiza, Mary Isabel Yepes Cano, Javier Valdes Barcha y equipo de apoyo a liquidaciones.</t>
  </si>
  <si>
    <r>
      <t xml:space="preserve">Al inicio de la vigencia se retoman las gestiones con la EDU a fin de dar cierre financiero al convenio 605 de 2008, por lo que desde la EDU informan que ya se realizaron las gestiones necesarias y se realizo el pago a electromontajes, siendo así, la EDU estaría pendiente de cobrar unos honorarios al ISVIMED; de acuerdo alo anterior, desde el ISVIMED se debe autorizar el cobro de dichos honorarios, para dicha autorización, se solicitó al asesor financiero realizar las validaciones necesarias a fin de continuar con el proceso.
Acción que se le va venido trabjando y requiere voluntad de ambas partes situación que genera demoras en la consecución del objetivo. 
</t>
    </r>
    <r>
      <rPr>
        <sz val="8"/>
        <color rgb="FFFF0000"/>
        <rFont val="Arial"/>
        <family val="2"/>
      </rPr>
      <t>4/01/2023</t>
    </r>
    <r>
      <rPr>
        <sz val="8"/>
        <rFont val="Arial"/>
        <family val="2"/>
      </rPr>
      <t xml:space="preserve">, Desde la Subdirección administrativa y financiera se han estado llevando a cabo gestiones a fin de solicitar a las subdirecciones encargadas de la ejecución de los convenios con la EDU informes de supervisión y de ejecución que permitan realizar la conciliación de saldos, de igual manera, se solicitó a la EDU la designación de un enlace que sea el encargado de participar en las messas de trabajo a fin de conciliar saldos y dar cierre financiero a los convenio, nos  encontramos a la espera de la respuesta por parte de la EDU. </t>
    </r>
  </si>
  <si>
    <r>
      <rPr>
        <b/>
        <sz val="8"/>
        <color theme="1"/>
        <rFont val="Arial"/>
        <family val="2"/>
      </rPr>
      <t>Hallazgo administrativo No 6 (corresponde a la observación No. 6 del informe preliminar)</t>
    </r>
    <r>
      <rPr>
        <sz val="8"/>
        <color theme="1"/>
        <rFont val="Arial"/>
        <family val="2"/>
      </rPr>
      <t>. Incumplimiento contrato correspondiente a la invitación 05 de 2018 con saldo a favor de ISVIMED. En desarrollo del contrato de Fideicomiso Mejoramiento de Vivienda –ISVIMED de 29 de enero de 2018 celebrado por Alianza Fiduciaria con la Cooperativa Nacional de Municipios –COOPNAL Ltda.- para ejecutar 225 acciones o actividades de mejoramiento de vivienda de interés social y/o prioritaria, en inmuebles ubicados en la comuna 4 Aranjuez (81), comuna 9 Buenos Aires (12), comuna 12 La América (132) del Municipio de Medellín, la supervisión en su informe del 12 de junio indica que para el mes, el rendimiento evidenciado en campo fue de 25 mejoramientos de vivienda y deberá aumentarlo a 52, en el informe del 19 de agosto se indica un rendimiento mensual de 24 mejoramientos y se sugiere aumentar su rendimiento adecuadamente para dar cumplimiento a los 225 mejoramientos. En los informes del 17 de septiembre, 19 de octubre y 18 de diciembre de 2018 concluye que puede estarse presentando incumplimiento imputable al operador COOPNAL, situación que confirma en su informe final del 15 de febrero de 2019, donde se establece que el contrato fue ejecutado en un 53.73%, representado en 121 mejoramientos recibidos a satisfacción, que en su gran mayoría fueron terminados de manera extemporánea por el no cumplimiento del plazo de ejecución de 45 días calendario por unidad de vivienda. No se iniciaron los mejoramientos correspondientes a 77 familias y se presentaron 27 renuncias al subsidio otorgado.</t>
    </r>
  </si>
  <si>
    <t>Acudir a la clausula compromisoria para dirimir el conflicto ante tribunal de arbitramento.</t>
  </si>
  <si>
    <t>Recuperar de los recursos que no se ejecutaron ante el incumplimiento del contratista.</t>
  </si>
  <si>
    <t>MARY ISABEL YEPES CANO, JAVIER VALDES BARCHA, SUPERVISORES ASIGNADOS.</t>
  </si>
  <si>
    <r>
      <t xml:space="preserve">La Entidad a realizado los estudios pertinentes frente a la acción propuesta, no obstante, no se han iniciado ninguna de las acciones propuestas.
la ultima actuación obedece a: 
El día 03 de febrero de 2022, se remitio mediante radicado del ISVIMED S 598 solicitud de reconsideración respecto de la objeción  a la reclamación y se adjuntan los documentos correspondientes para el pago de inmdenización por el amparo del buen manejo del anticipo
Se debe analizar por parte de la alta dirección las acciones de mejora propuesta.
Pues el objetivo es recuperar los recursos que no se ejecutarón.
</t>
    </r>
    <r>
      <rPr>
        <sz val="8"/>
        <color rgb="FFFF0000"/>
        <rFont val="Arial"/>
        <family val="2"/>
      </rPr>
      <t>4/01/2023</t>
    </r>
    <r>
      <rPr>
        <sz val="8"/>
        <rFont val="Arial"/>
        <family val="2"/>
      </rPr>
      <t>, Realizar el respectivo seguimiento correspondiente a la solicitud mediante el radicado S 598. No obstante, no se observa avances en relación a la acción propuesta y al cumplimiento del objetivo.</t>
    </r>
  </si>
  <si>
    <r>
      <rPr>
        <b/>
        <sz val="8"/>
        <color rgb="FF000000"/>
        <rFont val="Arial"/>
        <family val="2"/>
      </rPr>
      <t>Hallazgo administrativo No. 7 (corresponde a la Observación No. 7. del informe preliminar).</t>
    </r>
    <r>
      <rPr>
        <sz val="8"/>
        <color rgb="FF000000"/>
        <rFont val="Arial"/>
        <family val="2"/>
      </rPr>
      <t xml:space="preserve"> Incumplimiento contrato correspondiente a la invitación 03 de 2017 con saldo a favor de ISVIMED. El 26 de diciembre de 2017 se suscribió el contrato Fideicomiso Mejoramiento de Vivienda–ISVIMED entre Alianza Fiduciaria y la Corporación Sersocial Construimos Oportunidades; cuyo objeto es la “Ejecución de acciones de mejoramiento de vivienda de interés social y prioritario, Comuna 8 - Villa Hermosa y Comuna 1- Popular del Municipio de Medellín de acuerdo con la descripción cantidad y valores que se detallan en cada uno de los presupuestos de obra programa de mejoramiento correspondiente a los 207 diagnósticos de cada una de las viviendas de los grupos familiares beneficiarios, que se documentan y se anexan al presente contrato y que hacen parte del mismo”...</t>
    </r>
  </si>
  <si>
    <t>Subdirección Juridica, Subdirección de Dotación</t>
  </si>
  <si>
    <t>MARY ISABEL YEPES CANO, JAVIER VALDES BARCHA, SUPERVISORES ASIGNADOS, GUILLER ALVAREZ.</t>
  </si>
  <si>
    <r>
      <t xml:space="preserve">
La Entidad a realizado los estudios pertinentes frente a la acción propuesta, no obstante, no se han iniciado ninguna de las acciones.
la ultima actuación obedece a: 
Realizar seguimiento periódico del avance del proceso, en aras de poder recuperar los recursos a que de lugar; así mismo, realizar el seguimiento correspondiente a la solicitud con radicado de salida S1829 a seguros del Estado en aras de la reclamación.
Se debe analizar por parte de la alta dirección las acciones de mejora propuesta.
Pues el objetivo es recuperar los recursos que no se ejecutarón.
</t>
    </r>
    <r>
      <rPr>
        <sz val="8"/>
        <color rgb="FFFF0000"/>
        <rFont val="Arial"/>
        <family val="2"/>
      </rPr>
      <t>4/01/2023</t>
    </r>
    <r>
      <rPr>
        <sz val="8"/>
        <rFont val="Arial"/>
        <family val="2"/>
      </rPr>
      <t xml:space="preserve">, Realizar el respectivo seguimiento correspondiente a la solicitud a seguros del Estado. </t>
    </r>
  </si>
  <si>
    <t>Auditoria Alcaldia de Medellin Vigencia 2019</t>
  </si>
  <si>
    <r>
      <rPr>
        <b/>
        <sz val="8"/>
        <color theme="1"/>
        <rFont val="Arial"/>
        <family val="2"/>
      </rPr>
      <t>Deficiencia en la planeación de las metas y asignación del presupuesto</t>
    </r>
    <r>
      <rPr>
        <sz val="8"/>
        <color theme="1"/>
        <rFont val="Arial"/>
        <family val="2"/>
      </rPr>
      <t>. En el Plan Estratégico Habitacional de Medellín 2030, según información del Isvimed, se observa que el déficit cuantitativo de vivienda a 2014 ascendía 32.481 viviendas de las 30.023 en al área urbana y 2.183 en los corregimientos; para enfrentar esta necesidad el presupuesto para el cuatrienio 2016-2019 ascendió a $629.421.746.636, cifra insuficiente para disminuir dicho déficit. Evaluando la información que soporta lo antes referenciado, durante el desarrollo de la auditoría, se evidenció, que el Isvimed logró un cumplimiento inferior a lo planeado en los siguientes indicadores 6.5.3.1.1 subsidios para vivienda nueva asignados con un avance del 56.6%, 6.5.3.1.3 vivienda interés social construida: es de 47.7%, y el indicador 6.5.3.3.1 subsidios asignados en proyectos de autoconstrucción e iniciativas comunitarias, alcanzó el 1.4%.
Lo que dificulta el cumplimiento de la ejecución del Plan de Ordenamiento Territorial y la reducción de las desigualdades socio espaciales en el municipio de Medellín y evidencia una inobservancia del principio de eficacia administrativa.</t>
    </r>
  </si>
  <si>
    <t>Diseñar alianzas estratégias que impulsen la construcción de vivienda de interes social y viviendas de interes prioritario</t>
  </si>
  <si>
    <t>Buscar la correcta ejecución del recurso y el cumplimeinto de metas</t>
  </si>
  <si>
    <t>Subdirección administrativa y financiera y Subdirección de planeación, Subdirección Juridica</t>
  </si>
  <si>
    <t>Lucas Fernando Areiza,  John Mario Saldarriaga,Mary Isabel Yepes
Julián Henao Zapata.</t>
  </si>
  <si>
    <r>
      <t xml:space="preserve">Actualmente, el isvimed se encuentra en busca de estrategias.
</t>
    </r>
    <r>
      <rPr>
        <sz val="8"/>
        <color rgb="FFFF0000"/>
        <rFont val="Arial"/>
        <family val="2"/>
      </rPr>
      <t>4/01/2023,</t>
    </r>
    <r>
      <rPr>
        <sz val="8"/>
        <rFont val="Arial"/>
        <family val="2"/>
      </rPr>
      <t xml:space="preserve"> Acción reformulada por lo tanto, se debe dar inció de esta en aras de lograr el cumplimiento eficaz del objetivo propuesto. </t>
    </r>
  </si>
  <si>
    <t xml:space="preserve"> Implementación de PEHEMED 2030</t>
  </si>
  <si>
    <r>
      <t xml:space="preserve">La entidad se encuentra en la implementación de PEHMED2030, mediante el seguimiento a los proyectos formulados del PDM2020-2023 y que fueron alineados con el Plan Estratégico de Medellín. 
</t>
    </r>
    <r>
      <rPr>
        <sz val="8"/>
        <color rgb="FFFF0000"/>
        <rFont val="Arial"/>
        <family val="2"/>
      </rPr>
      <t>4/01/2023</t>
    </r>
    <r>
      <rPr>
        <sz val="8"/>
        <rFont val="Arial"/>
        <family val="2"/>
      </rPr>
      <t xml:space="preserve">, Basado en el seguimiento que adelanta la subdirección de planeación al indicador de politica publica y  correspondiente al PEHEMED 2030, la entidad biene logrando la metas alcanzadas. </t>
    </r>
  </si>
  <si>
    <t xml:space="preserve"> Revisión y utilización de herramientas normativas en materia de gestión del suelo</t>
  </si>
  <si>
    <r>
      <t xml:space="preserve">La Entidad trabaja de manera conjunta con el DAP en aras de lograr la modifcación del Decreto Municipal 1674 de 2016 mediante el cual se regula la compra de derechos fiduciarios como instrumento para el pago de obligaciones urbanisticas de calificación del suelo.
</t>
    </r>
    <r>
      <rPr>
        <sz val="8"/>
        <color rgb="FFFF0000"/>
        <rFont val="Arial"/>
        <family val="2"/>
      </rPr>
      <t>4/01/2023</t>
    </r>
    <r>
      <rPr>
        <sz val="8"/>
        <rFont val="Arial"/>
        <family val="2"/>
      </rPr>
      <t>, Continuar con la Gestión ante el DAP, en aras de lograr la acción propuesta.</t>
    </r>
  </si>
  <si>
    <t>Administrativo con presunta incidencia disciplinaria</t>
  </si>
  <si>
    <t xml:space="preserve">Determinar los riesgos de las alternativas jurídicas respecto al proyecto Ciudad del Este. </t>
  </si>
  <si>
    <t>Establecer la viabilidad tecnica  y juridica del proyecto con la fianlidad de definir de fondo su continiudad garantizando la debida ejecución de los recursos publicos</t>
  </si>
  <si>
    <t xml:space="preserve">
Subdirector de Planeación-Jhon Mario Saldarriaga, Subdirectora Jurídica-Mary Isabel Yepes , Subdirector de Dotación de Vivienda y Hábitat-Javier Alonso Valdés Barcha.</t>
  </si>
  <si>
    <r>
      <rPr>
        <sz val="8"/>
        <color rgb="FFFF0000"/>
        <rFont val="Arial"/>
        <family val="2"/>
      </rPr>
      <t>4/01/2023,</t>
    </r>
    <r>
      <rPr>
        <sz val="8"/>
        <rFont val="Arial"/>
        <family val="2"/>
      </rPr>
      <t xml:space="preserve"> Acción Legal: Desde el Instituto no se han tomado acciones legales de reclamación al Desarrollador o aplicación de la clausula compromisoria de arbitraje; sin embargo, se realizaron acercamientos y reuniones para  concertar con el Desarrollador y con la Interventoria las condiciones para dar continuidad al proyecto Ciudad del Este, como soporte de esto se adjuntan Actas de Comité Fiduciario.
Se solicita el cierre toda vez que el analisis de riesgos actual (Agosto 2022) se recomienda continuar con el proyecto mientras exista viabilidad de reanudar y terminar el proyecto. Lo anterior se justifica en el analisis de riesgo de las alternativas juridicas identificadas y analizadas por Isvimed. (Ver presentación y matriz anexa.)
Se realizan proyecciones por parte del Desarrollador y revisadas por la Interventoria en la que se plantea terminos para la finalizacion de la etapa constructiva de las torres de la etapa C (448 soluciones habitacionales)
</t>
    </r>
  </si>
  <si>
    <r>
      <rPr>
        <b/>
        <sz val="8"/>
        <color theme="1"/>
        <rFont val="Arial"/>
        <family val="2"/>
      </rPr>
      <t>Amparos parcialmente constituidos:</t>
    </r>
    <r>
      <rPr>
        <sz val="8"/>
        <color theme="1"/>
        <rFont val="Arial"/>
        <family val="2"/>
      </rPr>
      <t xml:space="preserve">
En la documentación analizada, no se observa una gestión efectiva por parte del ISVIMED para lograr la constitución de estos amparos, pues los requerimientos relacionados con este asunto, se encuentran en los comités fiduciarios celebrados en 2018, cuando el contrato se suscribió desde el 28 de noviembre de 2016, lo que posibilita este incumplimiento por parte del desarrollador, sin que se definan mecanismos alternativos a las garantías no otorgadas por las aseguradoras.</t>
    </r>
  </si>
  <si>
    <t>Instruir la modificación del contrato fiduciario, en el sentido de ampliar de conformidad con la ley, los tipos de garantías admisibles que permitan mantener los amparos de los riesgos, acorde a los porcentajes de avance para las edificaciones del proyecto.</t>
  </si>
  <si>
    <t>Garantizar el amparo y cubrimiento de los  riesgos que se derivan de la ejecución de los proyectos habitacionales.</t>
  </si>
  <si>
    <t>, Subdirectora Jurídica-Mary Isabel Yepes, Subdirector de Dotación de Vivienda y Hábitat-Javier Alonso Valdés Barcha.</t>
  </si>
  <si>
    <r>
      <rPr>
        <sz val="8"/>
        <color rgb="FFFF0000"/>
        <rFont val="Arial"/>
        <family val="2"/>
      </rPr>
      <t>4/01/2023.</t>
    </r>
    <r>
      <rPr>
        <sz val="8"/>
        <rFont val="Arial"/>
        <family val="2"/>
      </rPr>
      <t xml:space="preserve"> Incorporación de fianzas como garantías del contrato, la cual se materializa en el Otrosí N° 2, el cual fue firmado por los Desarrolladores y la Directora del Isvimed; posteriormente enviada a Fiduciaria Bogotá como vocera del fideicomiso.
El Desarrollador aporta las fianzas y garantías para las edificaciones, se aporta póliza de todo riesgo daño material y responsabilidad civil, mediante oficio con radcado E 6165 del 26/08/2022, la Interventoría ACERO Y CONCRETO SAS, aprueba dichas pólizas. Soportes: Fianzas y pólizas, radicado E 6165.</t>
    </r>
  </si>
  <si>
    <r>
      <rPr>
        <b/>
        <sz val="8"/>
        <color theme="1"/>
        <rFont val="Arial"/>
        <family val="2"/>
      </rPr>
      <t>Incumplimiento de cronograma</t>
    </r>
    <r>
      <rPr>
        <sz val="8"/>
        <color theme="1"/>
        <rFont val="Arial"/>
        <family val="2"/>
      </rPr>
      <t>:
Los efectos derivados del incumplimiento de los cronogramas formulados, son entre otros: riesgo de que el proyecto no se termine satisfactoriamente, retrasos en la entrega de las viviendas a las familias beneficiarias con la afectación del principio de la eficacia y pérdida de credibilidad en el ISVIMED</t>
    </r>
  </si>
  <si>
    <t xml:space="preserve">Determinar  los riesgos de las alternativas jurídicas respecto al proyecto Ciudad del Este conforme a lo cual se actualizaran los cronogramas de obra. </t>
  </si>
  <si>
    <r>
      <rPr>
        <sz val="8"/>
        <color rgb="FFFF0000"/>
        <rFont val="Arial"/>
        <family val="2"/>
      </rPr>
      <t>4/01/2023,</t>
    </r>
    <r>
      <rPr>
        <sz val="8"/>
        <rFont val="Arial"/>
        <family val="2"/>
      </rPr>
      <t xml:space="preserve"> Acción Legal: Desde el Instituto no se han tomado acciones legales de reclamación al Desarrollador o aplicación de la clausula compromisoria de arbitraje; sin embargo, se realizaron acercamientos y reuniones para  concertar con el Desarrollador y con la Interventoria las condiciones para dar continuidad al proyecto Ciudad del Este, como soporte de esto se adjuntan Actas de Comité Fiduciario.
Se solicita el cierre toda vez que el analisis de riesgos actual (Agosto 2022) se recomienda continuar con el proyecto mientras exista viabilidad de reanudar y terminar el proyecto. Lo anterior se justifica en el analisis de riesgo de las alternativas juridicas identificadas y analizadas por Isvimed. (Ver presentación y matriz anexa.)</t>
    </r>
  </si>
  <si>
    <t>Atender las observaciones realizadas en el estudio de patología estructural y vulnerabilidad sísmica del proyecto obteniendo, verificación y certificación por parte de la INTERVENTORIA del proyecto.</t>
  </si>
  <si>
    <t>Garantizar el cumplimiento de la normatividad aplicable a los desarrollos de proyectos habitacionales  con el fin de obtener los diferentes permisos para su entrega y ocupación.</t>
  </si>
  <si>
    <t>Subdirector de Dotación de Vivienda y Hábitat JAVIER ALONSO VALDES BARCHA, profesional Universitario GIOVANNI MENDEZ, Interventoria del proyecto.</t>
  </si>
  <si>
    <r>
      <rPr>
        <sz val="8"/>
        <color rgb="FFFF0000"/>
        <rFont val="Arial"/>
        <family val="2"/>
      </rPr>
      <t>4/01/2023</t>
    </r>
    <r>
      <rPr>
        <sz val="8"/>
        <rFont val="Arial"/>
        <family val="2"/>
      </rPr>
      <t>, Desde de la supervisión y a través de la interventoria se requirio al Desarrollador la subsanación de las observaciones técnicas, las cuales se han llevado a cabo. 
Una vez se reaunude la construccion del frente de edificios, la interventoria realizara los controles tecnicos para la verificacion del estado y cierre efectivo de los hallazgos tecnicos de los informes de interventoria, supervision tecnica y estudio de patologia y vulnerabilidad sismica.
Se continua asisitendo a los Comité de obra y reuniones técnicas respecto a la obra via.
Aún no se a culminado con las obras por lo tanto no alcanzamos con el 100% de la efectividad</t>
    </r>
  </si>
  <si>
    <t xml:space="preserve">Incluir en el Manual de Contratacion o sus instructivos de forma expresa la prohibición de emitir invitaciones a una misma persona natural o juridica en diferentes condiciones. </t>
  </si>
  <si>
    <t>Subdirectora Jurídica-Mary Isabel Yepes</t>
  </si>
  <si>
    <r>
      <t xml:space="preserve">Se da cumplimiento al Manual de Contratación del Isvimed.  El Instituto  adelantó para los  proyectos habitacionales Ventto y Corcovada la contratación de los Diseños, de conformidad al Manual de Contratación del Instituto, la Constitución Nacional y la Ley.
</t>
    </r>
    <r>
      <rPr>
        <sz val="8"/>
        <color rgb="FFFF0000"/>
        <rFont val="Arial"/>
        <family val="2"/>
      </rPr>
      <t>CERRADA EN EL INFORME DEFINITIVO RADICADO 6040 DEL 23/08/2022.</t>
    </r>
  </si>
  <si>
    <r>
      <rPr>
        <b/>
        <sz val="8"/>
        <color theme="1"/>
        <rFont val="Arial"/>
        <family val="2"/>
      </rPr>
      <t>Vulneración al principio de eficiencia por reconocimiento de costos administrativos no generados en la construcción del puent</t>
    </r>
    <r>
      <rPr>
        <sz val="8"/>
        <color theme="1"/>
        <rFont val="Arial"/>
        <family val="2"/>
      </rPr>
      <t>e:
existen deficiencias en los controles de la interventoría y la supervisión, ya que algunos de estos no responden a la realidad de lo pactado en el acta de comité fiduciario No. 6 del 10 de diciembre de 2018 o lo realmente ejecutado</t>
    </r>
  </si>
  <si>
    <t>Incluir en el Manual de supervision e interventoria o en sus instructivos, la definición de actividades y responsables de la  modificación y seguimiento de los presupuestos de los procesos contractuales.</t>
  </si>
  <si>
    <t xml:space="preserve"> Subdirección Jurídica</t>
  </si>
  <si>
    <r>
      <rPr>
        <sz val="8"/>
        <color rgb="FFFF0000"/>
        <rFont val="Arial"/>
        <family val="2"/>
      </rPr>
      <t>4/01/2023,</t>
    </r>
    <r>
      <rPr>
        <sz val="8"/>
        <rFont val="Arial"/>
        <family val="2"/>
      </rPr>
      <t xml:space="preserve"> Actualmente se trabaja en la actualización de los instructivos del manual de contratación.</t>
    </r>
  </si>
  <si>
    <r>
      <rPr>
        <b/>
        <sz val="8"/>
        <color theme="1"/>
        <rFont val="Arial"/>
        <family val="2"/>
      </rPr>
      <t>Incumplimiento del Personal administrativo propuesto para construcción del puente</t>
    </r>
    <r>
      <rPr>
        <sz val="8"/>
        <color theme="1"/>
        <rFont val="Arial"/>
        <family val="2"/>
      </rPr>
      <t>: La falta de personal profesional exigido por el Isvimed puede conducir a un bajo control en la ejecución y calidad de la obra, demoras en su ejecución y posibles incumplimientos de normas</t>
    </r>
  </si>
  <si>
    <t>Requerir a traves de la interventoria al desarrollador la acreditacion de que el personal contratado es el requerido para la ejecución debida del proyecto y continuar ejerciendo una debida supervision del proyecto.</t>
  </si>
  <si>
    <t xml:space="preserve"> Subdirección Jurídica,  Subdirección de Dotación de Vivienda y Hábitat </t>
  </si>
  <si>
    <t xml:space="preserve">Mary Isabel Yepes Cano, Javier Alonso Valdes Barcha, Giovani Mendez Tique, Interventoria del proyecto. </t>
  </si>
  <si>
    <r>
      <rPr>
        <sz val="8"/>
        <color rgb="FFFF0000"/>
        <rFont val="Arial"/>
        <family val="2"/>
      </rPr>
      <t>4/01/2023,</t>
    </r>
    <r>
      <rPr>
        <sz val="8"/>
        <rFont val="Arial"/>
        <family val="2"/>
      </rPr>
      <t xml:space="preserve"> Aplicar los controles y acciones que permitan garantizar la adecuada inversión del recurso dispuesto para los fines del contrato .
Se cuenta con la interventoria y los profesionales de Dotación y se opera mediante comités de obra.
Es necesario que la entidad continue avanzando en el cumplimiento de los cronogramas y la planeación de esta obra. 
</t>
    </r>
  </si>
  <si>
    <t>Auditoría Financiera y de Gestión 2020 (Gestión de la Inversión y del Gasto - Gestión contractual y Planes, programas y proyectos)</t>
  </si>
  <si>
    <r>
      <rPr>
        <b/>
        <sz val="8"/>
        <color theme="1"/>
        <rFont val="Arial"/>
        <family val="2"/>
      </rPr>
      <t>Hallazgo Administrativo 2  Contrato 397-2020. Deficiencias en la fase contractual y control a la contratación</t>
    </r>
    <r>
      <rPr>
        <sz val="8"/>
        <color theme="1"/>
        <rFont val="Arial"/>
        <family val="2"/>
      </rPr>
      <t xml:space="preserve">. En relación al contrato 397-2020, cuyo objeto es “Servicios de implementación, soporte, alojamiento, mantenimiento y licencia de SICOF ERP módulo de nómina para la administración, registro, liquidación y control de la nómina del Instituto Social de Vivienda y Hábitat de Medellín.”, por valor de $80.920.000, el equipo auditor evidenció que los documentos que soportaron el tercer y último pago mediante egreso Nro.126602 del 02-12-2020 y obligación Nro.59168, según factura de venta N°A10110 del 25-11-2020 por valor de $16.184.000 pesos, se soportaron con acta de recibo a satisfacción y solicitud de pago del 25-11-2020, y no se evidenció informe final de actividades y/o productos que diera cuenta del cumplimiento del 20% equivalente a dicho pago, tal como se estableció en la cláusula tercera del contrato que indicó que se realizaría con “ la entrega final de los productos, capacitación, y cierre del proyecto previa entrega del informe final de actividades y/o los productos que se deriven de las obligaciones a cargo, recibidos a entera satisfacción por parte del SUPERVISOR”. </t>
    </r>
  </si>
  <si>
    <t xml:space="preserve">Elaborar y publicar el informe final de actividades y/o productos que de cuenta del cumplimiento total o porcentual de las obligaciones contenidas en el contrato </t>
  </si>
  <si>
    <t>Adelantar la etapa poscontractual y el cierre de expediente del contrato.</t>
  </si>
  <si>
    <t>Subdirección Administrativa y Financiera, Subdirección Juridica</t>
  </si>
  <si>
    <t xml:space="preserve">Lucas Fernando Areiza, Mary Isabel Yepes Cano, equipo de apoyo a liquidaciones. 
</t>
  </si>
  <si>
    <r>
      <t xml:space="preserve">El contrato cuenta con su informe final de supervisión , no obstante, se encuentra en etapa de liquidación,  documento que reposa en la carpeta fisica del contrato. 
</t>
    </r>
    <r>
      <rPr>
        <sz val="8"/>
        <color rgb="FFFF0000"/>
        <rFont val="Arial"/>
        <family val="2"/>
      </rPr>
      <t>3/01/2023</t>
    </r>
    <r>
      <rPr>
        <sz val="8"/>
        <rFont val="Arial"/>
        <family val="2"/>
      </rPr>
      <t xml:space="preserve">, Se realizó por parte del área de liquidaciones, devolución del expediente  para subsanar el informe final de supervisión y el acta de recibo del bien o servicios. El mismo  fue subsanado  por a supervisora el día 7 de diciembre de 2022, se espera dejar liquidado este contrato antes de finalizar la vigencia  y de esta manera cerrar la accion 
</t>
    </r>
  </si>
  <si>
    <r>
      <rPr>
        <b/>
        <sz val="8"/>
        <color theme="1"/>
        <rFont val="Arial"/>
        <family val="2"/>
      </rPr>
      <t>Hallazgo Administrativo No. 4:</t>
    </r>
    <r>
      <rPr>
        <sz val="8"/>
        <color theme="1"/>
        <rFont val="Arial"/>
        <family val="2"/>
      </rPr>
      <t xml:space="preserve"> En la verificación de la documentación suministrada por el Instituto Social de Vivienda y Hábitat de Medellín -ISVIMED, para la vigencia 2020, relacionada con el proyecto 160498 “Apoyo para el reconocimiento de edificaciones”, que migró al Plan de Desarrollo Medellín Futuro 2020-2023 con el código 200406 “Servicio de reconocimiento de edificaciones de vivienda de interés social y prioritario”, perteneciente a la Tercera parte (3): “Marco programático”, línea 4 “Ecociudad”, Componente 4.4 “Urbanismo Ecológico”, Programa 3.4.4.5 “Vivienda, hábitat sostenible y mejoramiento integral de barrios”, el equipo auditor encontró como se registra en Cuadro 7., que el Indicador de producto que aparece en el Plan de Desarrollo establece específicamente
“Resoluciones de reconocimiento de edificaciones expedidas por la Curaduría Cero” y que de la meta para el año 2020 de 300 resoluciones, solamente se habría cumplido un 11% de la meta para la vigencia</t>
    </r>
  </si>
  <si>
    <t>Realizar en el análisis de los reportes mensuales al seguimiento del Plan de Acción y trimestrales del Plan Indicativo, las resoluciones expedidas por la denominada “Curaduría Cero” y las demás curadurías urbanas, por lo que ambas apuntan al mismo indicador.</t>
  </si>
  <si>
    <t>Diferenciar las resoluciones expedidas por la denominada Curaduría Cero y las Curadurías Urbanas. Sin embargo la meta se cumplirá con las unidades de vivienda atendidas, teniendo en cuenta que el proyecto de Reconocimeinto apunta a un mismo objetivo que va en dos vías, cuyo producto final son las resoluciones expedidas.</t>
  </si>
  <si>
    <t>Subdirección de Dotacion de Vivienda y Habitat</t>
  </si>
  <si>
    <t>Javier Alonso Valdes Barcha, Ludwing Alvarez Zapata</t>
  </si>
  <si>
    <r>
      <rPr>
        <sz val="8"/>
        <color rgb="FFFF0000"/>
        <rFont val="Arial"/>
        <family val="2"/>
      </rPr>
      <t>4/01/2023</t>
    </r>
    <r>
      <rPr>
        <sz val="8"/>
        <rFont val="Arial"/>
        <family val="2"/>
      </rPr>
      <t xml:space="preserve">. La Entidad ha adelantado las Gestiones con el DAP, fente a la medición del indicador correspondiente al Plan de Desarrollo, no obstante,  la entidad  debe analizar con el DAP que dicho indicador sea  compuesto por dos variables, como se vienen reportanto esto con el fin de lograr la efectividad de la acción propuesta,
El indicador sigue sumando las dos variables (Curaduría cero y Curadurías Urbanas) teniendo en cuenta que el DAP no aprobó la modificación del mismo. </t>
    </r>
  </si>
  <si>
    <r>
      <rPr>
        <b/>
        <sz val="8"/>
        <rFont val="Arial"/>
        <family val="2"/>
      </rPr>
      <t>Hallazgo 5:</t>
    </r>
    <r>
      <rPr>
        <sz val="8"/>
        <rFont val="Arial"/>
        <family val="2"/>
      </rPr>
      <t xml:space="preserve"> Pagos de subsidios de AT a beneficiarios con ingresos mayores a 2 SMLMV </t>
    </r>
  </si>
  <si>
    <t xml:space="preserve">Incluir en el formato de compromisos del beneficiario de arrendamiento temporal, la obligacion de informar, de manera inmediata al ISVIMED o al operador del proyecto,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t>
  </si>
  <si>
    <t>Garantizar la correcta ejecución de los recursos asigandos al subsidio de arrendamiento tempora -AT-</t>
  </si>
  <si>
    <t>Subdirección Poblacional, Subdirección Administrativa y Financiera, Subdirección Juridica</t>
  </si>
  <si>
    <t xml:space="preserve">Jaison Alexis Alvarado Arrauth,  Lucas Fernando Areiza, equipo de supervisores, Mary Isabel Yepes Cano. </t>
  </si>
  <si>
    <r>
      <t xml:space="preserve">El 17/11/2021, se actualizó en el SIFI el formado con código F-GJ-104, con la obligación a cargo del beneficiario de Informar, de manera inmediata al ISVIMED, o al contratista que apoya en la asignación, pago y terminación del subsidio, cualquier variación que tenga en sus ingresos mensuales familiares acreditados para la asignación del subsidio, y/o de  cualquier variación en el grupo familiar acreditado para la respectiva asignación, so pena de incurrir en alguna de las causales de terminación del SMAT.  
</t>
    </r>
    <r>
      <rPr>
        <sz val="8"/>
        <color rgb="FFFF0000"/>
        <rFont val="Arial"/>
        <family val="2"/>
      </rPr>
      <t>4/01/2023</t>
    </r>
    <r>
      <rPr>
        <sz val="8"/>
        <rFont val="Arial"/>
        <family val="2"/>
      </rPr>
      <t>, se incluyo el formato correspondiente por lo tanto se logro el cumplimiento de la acción propuesta.</t>
    </r>
  </si>
  <si>
    <t>Implementar la verificación de potenciales beneficiarios, ante la Agencia Nacional de Contratación Pública - Colombia Compra Eficiente (ANCP - CCE).</t>
  </si>
  <si>
    <r>
      <t xml:space="preserve">La Agencia Nacional de Contratación Pública, Colombia Compra Eficiente ANCP - CCE, dió respuesta a nuestra petición con radicado interno S 13247  el 04/05/2022. En la misma, nos remite el nombre y datos de contacto de un funcionario de sus dependencias para tratar el con él lo relativo a nuestra petición. Después de este contacto, podremos determinar los pasos a seguir para las actividades 3, 5 y 6 de este plan de mejoramiento. Así, durante el primer trimestre del 2023, se realizará el contacto con el funcionario aludido. 
</t>
    </r>
    <r>
      <rPr>
        <sz val="8"/>
        <color rgb="FFFF0000"/>
        <rFont val="Arial"/>
        <family val="2"/>
      </rPr>
      <t>3/01/2023</t>
    </r>
    <r>
      <rPr>
        <sz val="8"/>
        <rFont val="Arial"/>
        <family val="2"/>
      </rPr>
      <t>, dar inicio a las gestiones que permitan realizar e implementar la verificación de potenciales beneficiarios, ante la Agencia Nacional de Contratación Pública - Colombia Compra Eficiente (ANCP - CCE).</t>
    </r>
  </si>
  <si>
    <t>Iniciar las acciones judiciales y administrativas a que haya lugar en contra de los beneficiarios infractores del decreto que regula el SMAT.</t>
  </si>
  <si>
    <r>
      <t xml:space="preserve">Mediante memorando N° 1787 de 2021, la Subdirección Poblacional remitió a la Subdirección Jurídica dos (2) expedientes de beneficiarios con ingresos mayores a dos (2) salarios minimos legales mensuales vigentes -SMLMV- para el inicio de las acciones administrativas (proceso sancionatorio) y judiciales (fiscalía y junta central de contadores), dando cumplimiento a la actividad 4 de este PMU. La Subdirección Jurídica viene adelantando las gestiones necesarias para atender estos requerimientos.
En el primer trimestre de 2023, se indagará nuevamente por los avances de estas diligencias.
</t>
    </r>
    <r>
      <rPr>
        <sz val="8"/>
        <color rgb="FFFF0000"/>
        <rFont val="Arial"/>
        <family val="2"/>
      </rPr>
      <t>3/01/2023,</t>
    </r>
    <r>
      <rPr>
        <sz val="8"/>
        <rFont val="Arial"/>
        <family val="2"/>
      </rPr>
      <t xml:space="preserve"> Retomar la gestiones pertinentes en aras de lograr el cumplimiento del objetivo propuesto. </t>
    </r>
  </si>
  <si>
    <r>
      <rPr>
        <b/>
        <sz val="8"/>
        <rFont val="Arial"/>
        <family val="2"/>
      </rPr>
      <t>Hallazgo 5</t>
    </r>
    <r>
      <rPr>
        <sz val="8"/>
        <rFont val="Arial"/>
        <family val="2"/>
      </rPr>
      <t xml:space="preserve">: Pagos de subsidios de AT a beneficiarios con otro inmueble registrado a su nombre por compra-venta
</t>
    </r>
  </si>
  <si>
    <t xml:space="preserve">Oficiar a: i)la oficina de registro de instrumentos públicos, ii) Instituto Geográfico Agustín Codazzi -IGAC-, y  iii) Gestores y operadores Catastrales, para que se nos informe la manera en que el ISVIMED puede tener información en tiempo real sobre los actos jurídicos que los beneficiarios del proyecto de A.T., realicen ante dichas entidades sobre bienes inmuebles sujetos a registro. </t>
  </si>
  <si>
    <r>
      <t xml:space="preserve">El 9 de diciembre de 2021 el Instituto Geográfico Agustín Codazzi -IGAC- recibió la comunicación S 13246 enviada por el ISVIMED, mediante la cual se solicitó evaluar la posibilidad de suministrar información periódica sobre los beneficiarios del SMAT para determinar si poseen algún inmueble en el territorio nacional a su nombre.  El 29/07/2022, recibimos respuesta, y nos aportaron una dirección de corre electrónico, y el nombre de un funcionario para tramitar con él nuestra solicitud y poder agilizar los tiempos de estas respuestas. Durante el primer trimestre de 2023, se realizará contacto con este funcionario, para determinar el paso a seguir.  
Dado lo anterior, no ha sido posible gestionar las actividades 2, 3, 4 y 5 de este plan de mejoramiento. 
</t>
    </r>
    <r>
      <rPr>
        <sz val="8"/>
        <color rgb="FFFF0000"/>
        <rFont val="Arial"/>
        <family val="2"/>
      </rPr>
      <t>3/01/2023</t>
    </r>
    <r>
      <rPr>
        <sz val="8"/>
        <rFont val="Arial"/>
        <family val="2"/>
      </rPr>
      <t>,  Retomar las acciones que permitan dar cumplimiento a las acciones reformuladas en dicho plan toda vez que el cumplimiento del objetivo esta para el primer trimestre de la vigencia 2023,</t>
    </r>
  </si>
  <si>
    <t xml:space="preserve">Analizar la necesidad de modificar el manual para la aplicación del subsidio de AT de acuerdo con la información recaudada. </t>
  </si>
  <si>
    <r>
      <rPr>
        <b/>
        <sz val="8"/>
        <rFont val="Arial"/>
        <family val="2"/>
      </rPr>
      <t xml:space="preserve">Hallazgo 5: </t>
    </r>
    <r>
      <rPr>
        <sz val="8"/>
        <rFont val="Arial"/>
        <family val="2"/>
      </rPr>
      <t>Pagos de subsidios de AT a beneficiarios con un vehículo autor motor registrado a su nombre</t>
    </r>
  </si>
  <si>
    <t xml:space="preserve">Modificar el formato de compromisos del beneficiario de arrendamiento temporal, el cual se identifica con el código F-GJ-104, incluyéndole la siguiente obligación: 
Reportar todos los ingresos económicos del grupo familiar, donde se incluya los ingresos percibidos por el desarrollo de la actividad económica principal y secundaria, tales como explotación económica de vehículos, remesas, cuentas bancarias, arrendamientos, ayudas económicas, establecimientos de comercio entre otros. </t>
  </si>
  <si>
    <r>
      <t xml:space="preserve">El 17/11/2021, se actualizó en el SIFI el formado con código F-GJ-104, con la obligación a cargo del beneficiario de Informar, de manera inmediata al ISVIMED o al contratista que apoya con la operación del subsidio,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El Ministerior de Transporte rehusó la comunicación S 13244 enviada por el ISVIMED, mediante la cual se solicitó evaluar la posibilidad de suministrar información periódica sobre los beneficiarios del SMAT para determinar si poseen algún automotor en el territorio nacional a su nombre. Dado lo anterior, no ha sido posible gestionar las actividades 3, 4, 5 y 6 de este plan de mejoramiento; por tal razón, durante el primer trimestre del 2023, se enviará una nueva solicitud al Ministerio de Transporte solicitando justifique las causas de haber rehusado la comunicación. 
</t>
    </r>
    <r>
      <rPr>
        <sz val="8"/>
        <color rgb="FFFF0000"/>
        <rFont val="Arial"/>
        <family val="2"/>
      </rPr>
      <t>3/01/2023</t>
    </r>
    <r>
      <rPr>
        <sz val="8"/>
        <rFont val="Arial"/>
        <family val="2"/>
      </rPr>
      <t>,  Retomar las acciones que permitan dar cumplimiento a las acciones reformuladas en dicho plan toda vez que el cumplimiento del objetivo esta para el primer trimestre de la vigencia 2023,</t>
    </r>
  </si>
  <si>
    <t>Oficiar al Ministerio de transporte solicitando la información y trámite requerido para que el ISVIMED pueda acceder a la información de los vehículos automotores que sus beneficiarios tengan a su nombre a nivel nacional</t>
  </si>
  <si>
    <t>ACTUACION ESPECIAL DE FISCALIZACION REVISION DE CUENTAS E INFORMES VIGENCIAS 2018 Y 2019 ISVIMED</t>
  </si>
  <si>
    <r>
      <rPr>
        <b/>
        <sz val="8"/>
        <rFont val="Arial"/>
        <family val="2"/>
      </rPr>
      <t>Hallazgo 1.</t>
    </r>
    <r>
      <rPr>
        <sz val="8"/>
        <rFont val="Arial"/>
        <family val="2"/>
      </rPr>
      <t xml:space="preserve"> Desconocimiento del impacto del proyecto 160498 "Reconocimiento de Edificaciones".</t>
    </r>
  </si>
  <si>
    <t xml:space="preserve">Realizar un sondeo del 5% de las 9851 Unidades de Vivienda donde se realizó el proceso de Reconocimiento de Edificaciones  durante el periodo 2016-2019. </t>
  </si>
  <si>
    <t>Determinar si los propietarios realizaron el proceso de Desenglobe (RPH) y/o la ejecución de las obras de adecuación de la vivienda, entregadas en los respectivos planos, dicho porcentaje equivale a 493 visitas para la vigencia 2022 y continuar con el mismo porcentaje, (5%) cada vigencia, dependiendo el número de unidades de vivienda con Resolución de Reconocimiento.</t>
  </si>
  <si>
    <t>Subdirección de Dotación de Vivienda y hábitat-Programa de Reconocimiento de Edificaciones</t>
  </si>
  <si>
    <r>
      <t xml:space="preserve">La Entidad conozca el estado actual de las acciones realizadas por los propietarios posterior a la entrega de la Resolución de Reconocimiento por parte del ISVIMED, esto en aras de dar cumplimiento a la efectividad. 
</t>
    </r>
    <r>
      <rPr>
        <sz val="8"/>
        <color rgb="FFFF0000"/>
        <rFont val="Arial"/>
        <family val="2"/>
      </rPr>
      <t>3/01/2023</t>
    </r>
    <r>
      <rPr>
        <sz val="8"/>
        <rFont val="Arial"/>
        <family val="2"/>
      </rPr>
      <t xml:space="preserve">, En la "ACCIÓN DE MEJORAMIENTO/CORRECTIVA" se informo que se realizaria un total de 493 visitas, equivalentes al 5% de las 9851 Unidades de Vivienda donde se realizó el proceso de Reconocimiento de Edificaciones durante el periodo 2016-2019, al 30 de junio de 2022, se habian realizado 554 visitas es decir ya se cumplio con el numero de visitas del sondeo planteado. por lo tanto, se cumplió con la cantidad de visitas propuestas en la acción. No obstante se debe analizar que resultados se han plasmado frente a la eficacia del objetivo. </t>
    </r>
  </si>
  <si>
    <t>Auditoría Financiera y de Gestión Instituto
Social de Vivienda y Hábitat de Medellín —Isvimed, vigencia 2021.</t>
  </si>
  <si>
    <r>
      <rPr>
        <b/>
        <sz val="8"/>
        <rFont val="Arial"/>
        <family val="2"/>
      </rPr>
      <t>Hallazgo Administrativo N° 1 (Debilidades en el control para el trámite de exenciones del impuesto predial)</t>
    </r>
    <r>
      <rPr>
        <sz val="8"/>
        <rFont val="Arial"/>
        <family val="2"/>
      </rPr>
      <t xml:space="preserve"> En desarrollo de la Auditoría Financiera y de Gestión de la vigencia 2021 al Isvimed, se evidenció la suscripción del Acuerdo de Pago de obligaciones del impuesto predial, mediante Resolución No. 800017009483 del 15 octubre de 2021 por valor de $591.447.095, el cual fue realizado para subsanar obligaciones de bienes inmuebles de propiedad del Instituto, buscando con esto que le fuera otorgada la exención del citado impuesto. </t>
    </r>
  </si>
  <si>
    <t xml:space="preserve">Elaborar , socializar e implementar un procedimiento para la solicitud de exención del pago de impuesto predial de conformidad con lo establecido en el acuerdo municipal 066 de 2017. </t>
  </si>
  <si>
    <t xml:space="preserve"> 07 - 09 - 2022</t>
  </si>
  <si>
    <t xml:space="preserve">Garantizar que al Isvimed se le aplique la exención del impuesto predial, sin tener que pagar sanciones o multas.  </t>
  </si>
  <si>
    <t xml:space="preserve">Lucas Fernando Areiza, Vanessa Maestre Correa </t>
  </si>
  <si>
    <r>
      <t xml:space="preserve">Se elaboró el PROCEDIMIENTO PARA LA SOLICITUD DE EXENCION DEL PAGO DE IMPUESTO PREDIAL, dicho procedimiento fue remitido al proceso de calidad a fin de que sea debidamente revisado, validado y finalmente cargado en el sistema de gestión de calidad; estamos a la espera de la repsuesta por parte de calidad respecto a la formalizacion del procedimiento.             
</t>
    </r>
    <r>
      <rPr>
        <sz val="8"/>
        <color rgb="FFFF0000"/>
        <rFont val="Arial"/>
        <family val="2"/>
      </rPr>
      <t>4/01/2023,</t>
    </r>
    <r>
      <rPr>
        <sz val="8"/>
        <rFont val="Arial"/>
        <family val="2"/>
      </rPr>
      <t xml:space="preserve"> La GUIA PARA LA SOLICITUD DE IMPUESTO PREDIAL fue debidamente actualizada en el sistema de información SIFI como anexo del INSTRUCTIVO PARA CONTROL ADMINISTRATIVO DE LOS BIENES INMUEBLES con codigo I-GI-06, y se socializa a las partes interesadas mediante memorando.                          </t>
    </r>
  </si>
  <si>
    <t>Elevar solicitud formal ante la Secretaría de Hacienda Distrital, para ser incluidos en la modificación del Acuerdo Municipal 066 de 2017,a fin de que no se realice la causación, liquidación y facturación del impuesto predial y por consiguiente la exención opere del pleno derecho como sucede con otras entidades del conglomerado.</t>
  </si>
  <si>
    <r>
      <t xml:space="preserve">Mediante oficio se realizó solicitud a la Secretaría de Hacienda a fin de ser inlcuidos en la revision y modificación 066 de 2017, a lo que la Secretaria de Hacienda respondió positivamente, y tuvimos participación en una mesa de modificación del acuerdo.
</t>
    </r>
    <r>
      <rPr>
        <sz val="8"/>
        <color rgb="FFFF0000"/>
        <rFont val="Arial"/>
        <family val="2"/>
      </rPr>
      <t>4/01/2023</t>
    </r>
    <r>
      <rPr>
        <sz val="8"/>
        <color rgb="FF000000"/>
        <rFont val="Arial"/>
        <family val="2"/>
      </rPr>
      <t xml:space="preserve">. Se participó en una mesa de trabajo citada por la secretaria de hacienda a fin de ser incluidos en el acuerdo 066 de 2017, sin embargo, posterior a esa mesa no hemos sido citados a otra mesa por lo que se enviará un memorando reiterativo solicitando información acerca de dichas mesas. </t>
    </r>
  </si>
  <si>
    <r>
      <rPr>
        <b/>
        <sz val="8"/>
        <rFont val="Arial"/>
        <family val="2"/>
      </rPr>
      <t xml:space="preserve">Hallazgo 2 (Deficiencias manejo caja menor vigencia 2021) </t>
    </r>
    <r>
      <rPr>
        <sz val="8"/>
        <rFont val="Arial"/>
        <family val="2"/>
      </rPr>
      <t>En la verificación al cumplimiento de los gastos realizados por la caja menor de la vigencia 2021 reglamentada mediante la resolución 31 de 2021 del ISVIMED, el equipo auditor en los soportes documentales constató, pago por reembolso de caja #5 del 2021, obligación 61142 y recibo de caja # 0043 del 16 de julio del 2021 por valor de $ 600.000 y su concepto es: "SERVICIOS LOGÍSTICOS  REINGRESO  ACTIVIDADES PRESENCIALES". Dicho gasto se encontró soportado con cuenta de cobro presentada por servicios de persona natural y registro único tributario (RUT) de fecha 17-06-2010 con actividad económica "7414 actividades de aseguramiento empresarial, en material de gestión: En los hechos identificados, se puede establecer que se presentó incumplimiento de lo estipulado en la resolución # 31 del 4 de febrero del 2021 "por el cual se reglamenta la constitución y funcionamiento de la caja menor, en el ISVIMED, para la vigencia 2021, que expresa artículo 5: de la prohibición " No se puede realizar con fondos de la caja menor del instituto, las siguientes operacione: 4. Reconocer y pagar gastos por concepto de servicios personales... ""</t>
    </r>
  </si>
  <si>
    <t>Elaborar , socializar e implementar un instructivo que documente los requisitos y el paso a paso para  el manejo de la caja menor de conformidad con las normas que lo regulan, el cual sera inscrito en el sistema de gestión de calidad.</t>
  </si>
  <si>
    <t>31 - 12 - 2022</t>
  </si>
  <si>
    <t xml:space="preserve">Dar efectivo cumplimiento y aplicabilidad a la normatividad vigente relacionada a la administración de la caja menor, a fin de evitar la materialización de riesgos asociados al proceso, y aplicar controles que garanticen su adecuada administración. </t>
  </si>
  <si>
    <t xml:space="preserve"> Alba Nury Zapata Orrtega-  Mary Tabares Bermudez, Lucas Fernando Areiza</t>
  </si>
  <si>
    <r>
      <t xml:space="preserve">Se llevo a cabo la elaboración y envió al proceso de calidad del INSTRUCTIVO PARA LA ADMINISTRACIÓN DE LA CAJA MENOR, en el cual se detallan los pasos que deben seguirse para realizar la solciitud de recursos de la caja menor, a fin de que dicho instructivo sea formalizado en el sistema de gestión de calidad, y pueda ser debidamente socializado, adicionalmente, se estan implementando otros dos formatos a modo de control, FORMATO PARA LA SOLICITUD DE RECURSOS DE CAJA MENOR, en donde los solicitantes deben diligenciar todos los campos a fin de demostarar que cumple con los requerido en la norma, adicionalemnte, se implementó tmabien el FORMATO RECIBO DE CAJA MENOR, a fin de llevar un control mas efectivo. 
</t>
    </r>
    <r>
      <rPr>
        <sz val="8"/>
        <color rgb="FFFF0000"/>
        <rFont val="Arial"/>
        <family val="2"/>
      </rPr>
      <t>4/01/2023.</t>
    </r>
    <r>
      <rPr>
        <sz val="8"/>
        <rFont val="Arial"/>
        <family val="2"/>
      </rPr>
      <t xml:space="preserve"> Los formatos I-GF-08 INSTRUCTIVO PARA LA ADMINISTRACIÓN DE LA CAJA MENOR, , y los formatos, F-GF-43 FORMATO PARA LA SOLICITUD DE RECURSOS DE CAJA MENOR, y F-GF-44 FORMATO RECIBO DE CAJA MENOR, fueron debidamente formalizados ante el sistema de informción, y se continuan implementandno a fin de llevar un control mas efectivo y ceñido a la norma, adicionalmente, a cada solicitud de pago se le adjunta el respecitvo soporte de autorización y aprobación. </t>
    </r>
  </si>
  <si>
    <r>
      <rPr>
        <b/>
        <sz val="8"/>
        <rFont val="Arial"/>
        <family val="2"/>
      </rPr>
      <t xml:space="preserve">Hallazgo 3 ( Deficiencia de control en el estado de la cuenta 244003 cuentas por pagar impuesto predial) </t>
    </r>
    <r>
      <rPr>
        <sz val="8"/>
        <rFont val="Arial"/>
        <family val="2"/>
      </rPr>
      <t>En la cuenta 244003 cuentas por pagar impuesto predial, se identifica en el estado de situación financiera del ISVIMED, con corte a diciembre 31 del 2021, que presenta un saldo por valor de $1.308.862.577, oiginado en obligaciones de impuesto predial de los bienes inmuebles de propiedad del instituto. Luego de verificar los soportes que respalda el saldo de las cuentas por pagar, se evidencia diferencia de $826.605.221 en razón a que la misma no fue explicada ni justificada por la entidad.</t>
    </r>
  </si>
  <si>
    <t>Solicitar a la Secretaría de Hacienda del Distrito de Medellín, detallar la deuda total que actualmente tiene el ISVIMED por concepto de impuesto predial.</t>
  </si>
  <si>
    <t>17 - 05 - 2022</t>
  </si>
  <si>
    <t>Garantizar que la información contable generada internamente cumpla con los citerios de oportunidad y claridad para que detalle la realidad contable del Instituto a fin de realizar los ajustes que sean necesarios con los saldos que sean efectivamente identificados.</t>
  </si>
  <si>
    <t xml:space="preserve">Lucas Fernando Areiza, Carlos Mauricio Loaiza </t>
  </si>
  <si>
    <r>
      <t xml:space="preserve">Se solicitó a la Secretaría de Hacienda del distrito de Medellín, mediante oficio el detalle de la deuda total que actualmente tiene el ISVIMED, por concepto de impuesto predial, dicho oficio fue enviado el día 16 de Mayo del presente año, y sobre el cual la Secretaría de Hacienda aun no ha dado respuesta. Teniendo en cuenta que han transcurrido ya varios meses desde la solicitud, el ISVIMED procederá a realizar una reiteración de la solicitud.  
</t>
    </r>
    <r>
      <rPr>
        <sz val="8"/>
        <color rgb="FFFF0000"/>
        <rFont val="Arial"/>
        <family val="2"/>
      </rPr>
      <t>4/01/2023.</t>
    </r>
    <r>
      <rPr>
        <sz val="8"/>
        <rFont val="Arial"/>
        <family val="2"/>
      </rPr>
      <t xml:space="preserve"> La secretaría de hacienda dió respuesta a la solicitud el día 17 de noviembre del 2022, mediante correo electronico, comunicando el estado de cuenta del instituto con relación al impuesto predial unificado del saldo vigente, sin embargo, enviaron dos estados de cuenta donde los saldos difieren cosiderablemente, teniendo en cuenta, se esta gestionando alcaración por parte de la secretaria de hacienda, de la diferencia presentada. Adicionalmente, la secretaria de hacienda no ha dado respuesta sobre el saldo del acuerdo de pago. </t>
    </r>
  </si>
  <si>
    <t xml:space="preserve"> Verificar y conciliar los saldos de la información entregada por la Secretaría de Hacienda versus lo que reposa en las cuentas contables del instituto. </t>
  </si>
  <si>
    <r>
      <t xml:space="preserve">Teniendo en cuenta que el verificar y conciliar los saldos, tiene como prerequisito la información que debe ser entregada por la Secretaría de Hacienda, aun esta acción no ha sido desarrollada. 
</t>
    </r>
    <r>
      <rPr>
        <sz val="8"/>
        <color rgb="FFFF0000"/>
        <rFont val="Arial"/>
        <family val="2"/>
      </rPr>
      <t>4/01/2022</t>
    </r>
    <r>
      <rPr>
        <sz val="8"/>
        <rFont val="Arial"/>
        <family val="2"/>
      </rPr>
      <t xml:space="preserve">, Mediante oficio con radicado  S 11022 se solicita a la subsecretaria de ingresos aclaración acerca de la diferencia de saldos de los estados de cuenta enviados, adicionalmente, mediante oficio con radicado S 11021 se solicita a la subsecretaria de tesoreria, de manera reiterada, responder a la solicitud de información acerca del saldo actual de la facildiad de pago. </t>
    </r>
  </si>
  <si>
    <r>
      <rPr>
        <b/>
        <sz val="8"/>
        <rFont val="Arial"/>
        <family val="2"/>
      </rPr>
      <t>Hallazgo 4 (Incorrección en información de intangibles reveladas en las notas de los estados financieros).</t>
    </r>
    <r>
      <rPr>
        <sz val="8"/>
        <rFont val="Arial"/>
        <family val="2"/>
      </rPr>
      <t xml:space="preserve"> En revisión a las notas a los estados financieros a 31 de diciembre del 2021, se evidencia que se presentó la siguiente información en la cuenta 1.9.70 ACTIVOS INTANGIBLES "El ISVIMED, reconocerá como activos intangibles, los recursos identificables, de caracter no monetario y sin apariencia fisicia, incluye intangibles como, softwares y licenciamiento de softwares, y que el costo de adquisición sea igual o superior a los tres (3) salarios minimos legales mensuales vigentes". Asi mismo, se presentó en la nota 14.1. revelaciones adicionales, "se evidencia que durante la implementación del nuevo marco normativo no se incorporó un activo que fue desarrollado por la entidad (SIFI) y que se requiere realizar las gestiones necesarias para registrarlo e incluirse contablemente conforme al marco normativo para entidades del gobierno".</t>
    </r>
  </si>
  <si>
    <t xml:space="preserve"> Eliminar la nota 14.1 de las revelaciones a los estados financieros de las vigencias posteriores al 2021, de acuerdo con el manual de politicas contables internas de la entidad, acuerdo 016 del 2017 </t>
  </si>
  <si>
    <t>30 - 05 -2022</t>
  </si>
  <si>
    <t xml:space="preserve">Dar aplicabilidad y cumplimiento a lo establecido en el manual de politicas contables de la entidad. </t>
  </si>
  <si>
    <t>Lucas Fernando Areiza, Carlos Mauricio Loaiza</t>
  </si>
  <si>
    <r>
      <t xml:space="preserve">Ya se realizó la gestión acordada, en cuanto a eliminar la nota 14.1 de las revelaciones a los estados financieros posteriores a la vigencia 2021, de acuerdo con el manual de politicas contables de la entidad. 
</t>
    </r>
    <r>
      <rPr>
        <sz val="8"/>
        <color rgb="FFFF0000"/>
        <rFont val="Arial"/>
        <family val="2"/>
      </rPr>
      <t>4/01/2022</t>
    </r>
    <r>
      <rPr>
        <sz val="8"/>
        <rFont val="Arial"/>
        <family val="2"/>
      </rPr>
      <t>, La acción se encuentra cumplida al eliminar la nota 14,1 de los estados financieros de acuerdo con el manual de politicas contables de la entidad,</t>
    </r>
  </si>
  <si>
    <r>
      <rPr>
        <b/>
        <sz val="8"/>
        <rFont val="Arial"/>
        <family val="2"/>
      </rPr>
      <t>Hallazgo 5 (Diferencias en saldo de la cuenta 1908: contratos recursos entregados en administración con la EDU)</t>
    </r>
    <r>
      <rPr>
        <sz val="8"/>
        <rFont val="Arial"/>
        <family val="2"/>
      </rPr>
      <t xml:space="preserve">. El equipo auditor, verificó la información contable relacionada con los recursos entregados en administración a la EDU codigo contable 19080101, evidencia en balance de comprobación a 31-12-2021, la cual presenta información de los contratos 002 del 2005, 367 del 2019 y 570 del 2021. </t>
    </r>
  </si>
  <si>
    <t xml:space="preserve">Adelantar los tramites correspondientes para determinar la procedencia de la liquidación bilateral, unilateral o por via judicial. </t>
  </si>
  <si>
    <t xml:space="preserve">Consolidar la información real de la ejecución de los recursos entregados en administracion a la EDU, a fin de poder llevar a cabo la conciliación de los saldos y dar cierre financiero y juridico. </t>
  </si>
  <si>
    <t>31 - 12 - 2023</t>
  </si>
  <si>
    <t>Subdirección Administrativa y Financiera - Subdirección Juridica - Subdirección de Dotación y Vivienda y Hábitat.</t>
  </si>
  <si>
    <t>Lucas Fernando Areiza,  Mary Isabel Yepes - Javier Valdes- Supervisores y apoyos designados.</t>
  </si>
  <si>
    <r>
      <t xml:space="preserve">Desde la Sudbirección administrativa y financiera se envió memorando 2495 del 2022 solicitando reactivar las mesas de trabajo a fin de poder revisar los contratos de recursos entregados en administración a la EDU, dicho memorando fue enviado a la Dirección, Subdirecciones Poblacional y Dotación, y sobre el cual no han dado respuesa; de igual manera, se ha reiterado la solicitud mediante correos electronicos.
</t>
    </r>
    <r>
      <rPr>
        <sz val="8"/>
        <color rgb="FFFF0000"/>
        <rFont val="Arial"/>
        <family val="2"/>
      </rPr>
      <t>4/01/2023,</t>
    </r>
    <r>
      <rPr>
        <sz val="8"/>
        <rFont val="Arial"/>
        <family val="2"/>
      </rPr>
      <t xml:space="preserve"> Desde la Subdirección administrativa y financiera se han estado llevando a cabo gestiones a fin de solicitar a las subdirecciones encargadas de la ejecución de los convenios con la EDU informes de supervisión y de ejecución que permitan realizar la conciliación de saldos, de igual manera, se solicitó a la EDU la designación de un enlace que sea el encargado de participar en las messas de trabajo a fin de conciliar saldos y dar cierre financiero a los convenio, nos  encontramos a la espera de la respuesta por parte de la EDU. </t>
    </r>
  </si>
  <si>
    <r>
      <rPr>
        <b/>
        <sz val="8"/>
        <rFont val="Arial"/>
        <family val="2"/>
      </rPr>
      <t>Hallazgo 6 (Norma obsoleta y delegación inadecuada al comite de sostenibilidad contable)</t>
    </r>
    <r>
      <rPr>
        <sz val="8"/>
        <rFont val="Arial"/>
        <family val="2"/>
      </rPr>
      <t xml:space="preserve">. En revisión del cumplimiento al ordenamiento juridico, el equipo auditor evidenció, la existencia de la resolucion # 08 del 20 de mayo de 2019 (Modificada por la resolución 948 del 2018) emitida por el ISVIMED, "por la cual se adopta el modelo estandar de procedimientos para la sostenibilidad del sistema contable publico del instituto social de vivienda y habitat de medellín, y se crea el comite tecnico de sostenibilidad", que hace referencia a la resolución 357 de 2008 de la contaduría general de la nación, la cual no se encuentra vigente, toda vez que bajo el nuevo marco normativo expedido por la contaduría general de la nación, aplica a partir del 1 de enero de 2018 en todas las entidades públicas la resolución 193 del 2016. </t>
    </r>
  </si>
  <si>
    <t>Actualizar la resolución interna que adopta el modelo estandar de procedimientos para la sostenibilidad del sistema contable público del Instituto social de vivienda y hábitat de medellín, teniendo en cuenta la resolución 193 de 2016 y demas normas que lo modifiquen o adicionen</t>
  </si>
  <si>
    <t>Garantizar la vigencia y actualidad de  las resoluciones y actos administrativos que se expidan frente a la materia de acuerdo a la normatividad aplicable  y los pronunciamientos de  la Contaduria General de la Nación.</t>
  </si>
  <si>
    <t xml:space="preserve">Subdirección Administrativa y Financiera-. Subdirección Juridica </t>
  </si>
  <si>
    <t>Carlos Mauricio Loaiza - Contador- Mary Isabel Yepes Cano</t>
  </si>
  <si>
    <r>
      <t xml:space="preserve">La actualización fue realizada, mediante resolucion No. 617 de 2022.
</t>
    </r>
    <r>
      <rPr>
        <sz val="8"/>
        <color rgb="FFFF0000"/>
        <rFont val="Arial"/>
        <family val="2"/>
      </rPr>
      <t>4/01/2023</t>
    </r>
    <r>
      <rPr>
        <sz val="8"/>
        <rFont val="Arial"/>
        <family val="2"/>
      </rPr>
      <t xml:space="preserve">, Resolución actualizada. </t>
    </r>
  </si>
  <si>
    <r>
      <rPr>
        <b/>
        <sz val="8"/>
        <rFont val="Arial"/>
        <family val="2"/>
      </rPr>
      <t xml:space="preserve">Hallazgo 7 (Incumplimiento acciones Plan de mejoramiento Proyecto Ciudad del Este) </t>
    </r>
    <r>
      <rPr>
        <sz val="8"/>
        <rFont val="Arial"/>
        <family val="2"/>
      </rPr>
      <t>. En desarrollo de la Auditoría Financiera y de Gestión, vigencia 2021, realizada al Instituto de Vivienda y Hábitat de Medellín — ISVIMED, el equipo auditor en evaluación del seguimiento al Plan Mejoramiento Unico, evidenció el registro de cincuenta y dos (52) acciones correctivas con cumplimiento entre los años 2019 y 2021, de la cuales fueron efectivas treinta y una (31) equivalentes al 60% y veintiuna (21) acciones equivalentes al 40%, se encontraron vencidas ( Estado de la acción abierta-A)T a la fecha de realización de la auditoría, no permitiendo subsanar totalmente las causas de los hallazgos; en atención de los informes realizados por la Contraloría General de Medellín en los años 2019 y 2020.</t>
    </r>
  </si>
  <si>
    <t xml:space="preserve">Reformular en lo que haya lugar, las acciones, plazos, objetivos y responsables contenidos en el Plan de Mejoramiento Unico- CGM </t>
  </si>
  <si>
    <t>Garantizar el desarrollo eficiente y transparente de los proyectos y programas objeto de hallazgos a través de la
adopción y cumplimiento de las acciones  y  la
implementación de metodologías orientadas al mejoramiento
continuo</t>
  </si>
  <si>
    <t>Subdirección Juridica -Subdirección de Dotación- Subdirección de Planeación- Subdirección Administrativa y Financiera- Subdirección Poblacional- Jefatura de Control Interno</t>
  </si>
  <si>
    <t>Mary Isabel Yepes Cano - Javier Valdes Barcha- Jonh Mario Saldarriaga- Rene Hoyos Hoyos- Diana Lucia Muñoz Gutierrez- Hector Francisco Preciado- Supervisores, enlaces  y apoyos designados</t>
  </si>
  <si>
    <r>
      <t xml:space="preserve">El presente plan ha sido reformulado, atendiendo la respuesta allegada via emiail por parte del contralor auxiliar, Juan Guillermo Agudelo, en la cual indicó que con fundamento en la Sentencia C-103/15 de la Corte Constitucional, no emitiriá pronunciamiento sobre las acciones propuestas por el Instituto Social de Vivienda y Hábitat de Medellín, en el plan de mejoramiento único, formulado como resultado de la auditoría financiera y de gestión, vigencia 2021, cuyo informe definitivo se remitió el 22 de agosto de 2022. 
</t>
    </r>
    <r>
      <rPr>
        <sz val="8"/>
        <color rgb="FFFF0000"/>
        <rFont val="Arial"/>
        <family val="2"/>
      </rPr>
      <t>3/01/2023</t>
    </r>
    <r>
      <rPr>
        <sz val="8"/>
        <rFont val="Arial"/>
        <family val="2"/>
      </rPr>
      <t xml:space="preserve">, Acción cumplida, continuar con la actualización de las fechas propuestas antes del vencimiento de estas. </t>
    </r>
  </si>
  <si>
    <r>
      <rPr>
        <b/>
        <sz val="8"/>
        <rFont val="Arial"/>
        <family val="2"/>
      </rPr>
      <t>Nombre del Responsable Correo Electrónico y Teléfono: VILMER RENE HOYOS HOYOS -</t>
    </r>
    <r>
      <rPr>
        <sz val="8"/>
        <rFont val="Arial"/>
        <family val="2"/>
      </rPr>
      <t xml:space="preserve"> rene.hoyos@isvimed.gov.co- Telefono: 4304310</t>
    </r>
  </si>
  <si>
    <t>Componente Control Financiero</t>
  </si>
  <si>
    <t>Componente Control Gestión</t>
  </si>
  <si>
    <t>Vigencia</t>
  </si>
  <si>
    <t>Estados Financieros</t>
  </si>
  <si>
    <t>Gestión presupuestal</t>
  </si>
  <si>
    <t>Gestión Financiera</t>
  </si>
  <si>
    <t>Total control Financiero</t>
  </si>
  <si>
    <t>Revisión de la cuenta</t>
  </si>
  <si>
    <t>Legalidad</t>
  </si>
  <si>
    <t>Plan de mejoramiento</t>
  </si>
  <si>
    <t># Hallazgos</t>
  </si>
  <si>
    <t>V 2017</t>
  </si>
  <si>
    <t>V 2018</t>
  </si>
  <si>
    <t>V 2019</t>
  </si>
  <si>
    <t>V 2020</t>
  </si>
  <si>
    <t>V 2021</t>
  </si>
  <si>
    <t>TIPO DE HALLAZGO POR VIGENCIA</t>
  </si>
  <si>
    <t>Total</t>
  </si>
  <si>
    <t>Administrativo con presunta incidencia Administrativa y  disciplinaria</t>
  </si>
  <si>
    <t>TOTAL</t>
  </si>
  <si>
    <t>AUDITORÍA ESPECIAL CONTROL FINANCIERO 2018</t>
  </si>
  <si>
    <t>AUDITORÍA ESPECIAL PROYECTO MEJORAMIENTO DE VIVIENDA 2018</t>
  </si>
  <si>
    <t>AUDITORÍA ESPECIAL PROYECTO CIUDAD DEL ESTE VIGENCIA 2014 - 2019 (2018)
E07</t>
  </si>
  <si>
    <t>Auditoría Regular Municipio de Medellín 2019</t>
  </si>
  <si>
    <t>Auditoría Financiera y de Gestión - Evaluación Estados Financieros y Presupuesto vigencia 2020</t>
  </si>
  <si>
    <t>Auditoria Evaluación a la gestión presupuestal, los estados financieros  e indicadores financieros 2021</t>
  </si>
  <si>
    <t>CANTIDAD</t>
  </si>
  <si>
    <t>Subdirección administrativa y financiera</t>
  </si>
  <si>
    <t>Subdirección Dotación</t>
  </si>
  <si>
    <t>Subdireccción Jurídica</t>
  </si>
  <si>
    <t>Subdirección Planeación</t>
  </si>
  <si>
    <t>Programa de Reconocimiento de Edificaciones</t>
  </si>
  <si>
    <t>#</t>
  </si>
  <si>
    <t>VIGENCIA</t>
  </si>
  <si>
    <t>No. de hallazgo
8</t>
  </si>
  <si>
    <t>Descripción del hallazgo
9</t>
  </si>
  <si>
    <t>Acción de mejora
10</t>
  </si>
  <si>
    <t>Meta
11</t>
  </si>
  <si>
    <t xml:space="preserve">Hallazgo administrativo No.1: Acción planteada por ISVIMED que no ha sido efectiva. El equipo auditor durante la evaluación del Plan de Mejoramiento, en desarrollo de la Auditoría evaluación componente Financiero Vigencia 2018, identificó que la entidad continúa  desarrollando acciones para superar las situaciones irregulares relacionadas con la demora en la liquidación de los convenios interadministrativos suscritos con la Empresa de Desarrollo Urbano –EDU, no obstante al 30 de junio de 2017, fecha límite para dar cumplimiento a estas acciones de mejora, se seguían presentando saldos de convenios por liquidar. 
En los soportes entregados por el ISVIMED, referentes al cumplimiento y efectividad de las acciones emprendidas, se pudo constatar que aún persiste un saldo por liquidar correspondiente al convenio 002 de 2005 por u valor de $1,615,100,554 pesos, el cual es certificado por el contador a diciembre 31 de 2018, saldo que se arrastra desde diciembre de 2017, lo que evidencia que no han sido efectivas las acciones propuestas para subsanar la causa del hallazgo.
La causa que se identifica corresponde a un inadecuado seguimiento a las acciones de mejora planteadas e implementadas por la Entidad, toda vez que ella misma expresa seguimiento mensual que no es evidenciado dentro de los soportes allegados, y a la falta de detalle en la definición de aquellas acciones que individualmente aporten al cumplimiento de la acción relacionada en el plan de mejoramiento y  que en términos de alcance se describió de manera general, generando el riesgos causado por la no disponibilidad del recurso que se encuentra pendiente por liberar, estos recursos así generen rendimientos financieros no están cumpliendo los fines de la Entidad, ni del Estado, en cuanto a su cometido social. Es importante señalar que esta acción surge como propuesta de mejora frente al hallazgo identificado en la Auditoria Fiscal y Financiera vigencia  2012 (Acción de mejora No4 – AE Evaluación Fiscal y Financiera 2012 notificada a la Entidad en mayo 2 de 2013) y que a la fecha no se ha podido cerrar porque todavía hay un Convenio pendiente por liquidar. En consecuencia se establece como un hallazgo administrativo. </t>
  </si>
  <si>
    <t>Hallazgo administrativo No. 7 (corresponde a la Observación No. 7. del informe preliminar). Incumplimiento contrato correspondiente a la invitación 03 de 2017 con saldo a favor de ISVIMED. El 26 de diciembre de 2017 se suscribió el contrato Fideicomiso Mejoramiento de Vivienda–ISVIMED entre Alianza Fiduciaria y la Corporación Sersocial Construimos Oportunidades; cuyo objeto es la “Ejecución de acciones de mejoramiento de vivienda de interés social y prioritario, Comuna 8 - Villa Hermosa y Comuna 1- Popular del Municipio de Medellín de acuerdo con la descripción cantidad y valores que se detallan en cada uno de los presupuestos de obra programa de mejoramiento correspondiente a los 207 diagnósticos de cada una de las viviendas de los grupos familiares beneficiarios, que se documentan y se anexan al presente contrato y que hacen parte del mismo”..</t>
  </si>
  <si>
    <t>Deficiente gestión por parte de ISVIMED para inicio del proyecto:
Esta situación que se genera por el incumplimiento de la Unión Temporal Medellín y la falta de gestión por parte del ISVIMED para lograr la ejecución exitosa del proyecto, tiene como efecto el retraso en la obtención del beneficio de la vivienda para las familias postuladas para el proyecto y la pérdida de credibilidad en la Entidad.</t>
  </si>
  <si>
    <t>1. Análisis de la acción legal y toma de correctivos encaminada a la reclamación al desarrollador.
2. Dar cumplimiento a los parámetros establecidos en el Manual de Estudios y Diseños del Isvimed en cada una de las etapas allí contempladas, lo anterior, para lograr la ejecución de los proyectos del Instituto  garantizando que la ejecución sea efectiva y eficiente ejerciendo control a través de un equipo interdisciplinario de cada una de las áreas o Subdirecciones  que realice el seguimiento en tres momentos: antes, durante y despúes, y con ello, se verifiquen  los avances y dificultades del proyecto, que de evidenciar estos últimos se comunicará a la Subdirección Jurídica.</t>
  </si>
  <si>
    <t>Amparos parcialmente constituidos:
En la documentación analizada, no se observa una gestión efectiva por parte del ISVIMED para lograr la constitución de estos amparos, pues los requerimientos relacionados con este asunto, se encuentran en los comités fiduciarios celebrados en 2018, cuando el contrato se suscribió desde el 28 de noviembre de 2016, lo que posibilita este incumplimiento por parte del desarrollador, sin que se definan mecanismos alternativos a las garantías no otorgadas por las aseguradoras.</t>
  </si>
  <si>
    <t>1. Requerimiento en comité fiduciario de entregar las pólizas pendientes o de entregar otros de medios de garantías que las sustituyan.
2. Continuar con la aplicación del instructivo para aprobación de garantías como requisito para la suscripción de acta de inicio de un contrato, con acompañamiento de la Supervisión para garantizar que no se inicien los contratos sin pólizas.</t>
  </si>
  <si>
    <t>Incumplimiento de cronograma:
Los efectos derivados del incumplimiento de los cronogramas formulados, son entre otros: riesgo de que el proyecto no se termine satisfactoriamente, retrasos en la entrega de las viviendas a las familias beneficiarias con la afectación del principio de la eficacia y pérdida de credibilidad en el ISVIMED</t>
  </si>
  <si>
    <t>1. Análisis de la acción legal y toma de correctivos encaminada a la reclamación al desarrollador
2. Garantizar el desarrollo de procesos de selección que garanticen la mitigación del riesgo y revisar las modalidades de hacer alianzas con otros actores públicos o privados.</t>
  </si>
  <si>
    <t>Deficiencias en la construcción del proyecto:
De no atenderse adecuadamente todas estas observaciones, se obtendría un proyecto que no cumple las especificaciones pactadas con los compradores y en este caso, el ISVIMED no estaría dando cumplimiento al principio de la gestión fiscal de la eficacia en las inversiones allí realizadas</t>
  </si>
  <si>
    <t xml:space="preserve">1. Requerir desde el Instituto en calidad de supervisor y a través de la Interventoría, que el Desarrollador  proceda con la subsanación de las observaciones técnicas de acuerdo con las indicaciones que se impartan al respecto. 
2. Realización de estudio de vulnerabilidad y patología de edificaciones construidas
3. La subdirección de Dotación de Vivienda y Hábitat continua participando en los   comités de obra, reuniones y visitas al proyecto en las cuales, se verifican y discuten todas las situaciones técnicas que se presenten con el fin de identificar oportunamente las acciones requeridas para solucionar cada una y garantizar su correcta aplicación
</t>
  </si>
  <si>
    <t>Vulneración al principio de eficiencia por reconocimiento de costos administrativos no generados en la construcción del puente:
existen deficiencias en los controles de la interventoría y la supervisión, ya que algunos de estos no responden a la realidad de lo pactado en el acta de comité fiduciario No. 6 del 10 de diciembre de 2018 o lo realmente ejecutado</t>
  </si>
  <si>
    <t>1. Realizar corrección de ítems y descontar los mayores valores pagados  instruyendo para ello a la Fiduciaria mediante acta de comité fiduciario.
2. Implementar los pliegos tipo con una matriz donde se puede realizar el control detallado de costos y gastos que imposibilita el pago de actividades que no correspondan a las necesidades del contrato. 
3. Estructurar e implementar Manual de Supervisión e interventoria en el Instituto.</t>
  </si>
  <si>
    <t>Incumplimiento del Personal administrativo propuesto para construcción del puente:
La falta de personal profesional exigido por el Isvimed puede conducir a un bajo control en la ejecución y calidad de la obra, demoras en su ejecución y posibles incumplimientos de normas</t>
  </si>
  <si>
    <t>1. Continuar con el seguimiento y control de la supervisión a los contratos y proyectos en aras de alertar las deficiencias en los los mismos de manera que se puedan adelantar las acciones correctivas o de cumplimiento que se requieran.  
2. Estructurar e implementar Manual de Supervisión e interventoria en el Instituto.</t>
  </si>
  <si>
    <t>Deficiencia en la planeación de las metas y asignación del presupuesto. En el Plan Estratégico Habitacional de Medellín 2030, según información del Isvimed, se observa que el déficit cuantitativo de vivienda a 2014 ascendía 32.481 viviendas de las 30.023 en al área urbana y 2.183 en los corregimientos; para enfrentar esta necesidad el presupuesto para el cuatrienio 2016-2019 ascendió a $629.421.746.636, cifra insuficiente para disminuir dicho déficit. Evaluando la información que soporta lo antes referenciado, durante el desarrollo de la auditoría, se evidenció, que el Isvimed logró un cumplimiento inferior a lo planeado en los siguientes indicadores 6.5.3.1.1 subsidios para vivienda nueva asignados con un avance del 56.6%, 6.5.3.1.3 vivienda interés social construida: es de 47.7%, y el indicador 6.5.3.3.1 subsidios asignados en proyectos de 
autoconstrucción e iniciativas comunitarias, alcanzó el 1.4%.
Lo que dificulta el cumplimiento de la ejecución del Plan de Ordenamiento Territorial y la reducción de las desigualdades socio espaciales en el municipio de Medellín y evidencia una inobservancia del principio de eficacia administrativa.</t>
  </si>
  <si>
    <t>1. Realizar seguimiento mensual a la ejecución  a la ejecución presupuestal del POAI
2. Realizar seguimiento en el comité Institucional de gestión y desempeño
3. Realizar informe mensual sobre las alertas evidenciadas relacionadas con el estado de los indicadores
4. Realizar alianzas estratégias y celebración de convenios que impulsen la construcción de vivienda de interes social y viviendas de interes prioritario
5. Implementación de PEHEMED 2030
6. Revisión y utilización de herramientas normativas en materia de gestión del suelo</t>
  </si>
  <si>
    <t>Buscar la correcta ejecución del recurso</t>
  </si>
  <si>
    <t xml:space="preserve">No. de hallazgo
</t>
  </si>
  <si>
    <t xml:space="preserve">Descripción del hallazgo
</t>
  </si>
  <si>
    <t>Acción de mejora</t>
  </si>
  <si>
    <t>Meta</t>
  </si>
  <si>
    <t>Hallazgo Administrativo 2  Contrato 397-2020. Deficiencias en la fase contractual y control a la contratación. En relación al contrato 397-2020, cuyo objeto es “Servicios de implementación, soporte, alojamiento, mantenimiento y licencia de SICOF ERP módulo de nómina para la administración, registro, liquidación y control de la nómina del Instituto Social de Vivienda y Hábitat de Medellín.”, por valor de $80.920.000, el equipo auditor evidenció que los documentos que soportaron el tercer y último pago mediante egreso Nro.126602 del 02-12-2020 y obligación Nro.59168, según factura de venta N°A10110 del 25-11-2020 por valor de $16.184.000 pesos, se soportaron con acta de recibo a satisfacción y solicitud de pago del 25-11-2020, y no se evidenció
informe final de actividades y/o productos que diera cuenta del cumplimiento del 20% equivalente a dicho pago, tal como se estableció en la cláusula tercera del contrato que indicó que se realizaría con “ la entrega final de los productos, capacitación, y cierre del proyecto previa entrega del informe final de actividades y/o los productos que se deriven de las obligaciones a cargo, recibidos a entera satisfacción por parte del SUPERVISOR”.</t>
  </si>
  <si>
    <t xml:space="preserve">1. Adoptar el manual de supervisión e interventoría, a través de capacitaciones e inducciones en cuanto al debido proceso de lo que implica la supervisión. 
2. Realizar el informe final de supervisión del contrato 397 de 2020, el cual no había sido elaborado, en pro de realizar la debida liquidación del contrato en mención. </t>
  </si>
  <si>
    <t xml:space="preserve">Adoptar practicas y controles efectivos que puedan garantizar la correcta y debida ejecución de los contratos. </t>
  </si>
  <si>
    <t>Hallazgo Administrativo No. 4: En la verificación de la documentación suministrada por el Instituto Social de Vivienda y Hábitat de Medellín -ISVIMED, para la vigencia 2020, relacionada con el proyecto 160498 “Apoyo para el reconocimiento de edificaciones”, que migró al Plan de Desarrollo Medellín Futuro 2020-2023 con el código 200406 “Servicio de reconocimiento de edificaciones de vivienda de interés social y prioritario”, perteneciente a la Tercera parte (3): “Marco programático”, línea 4 “Ecociudad”, Componente 4.4 “Urbanismo Ecológico”, Programa 3.4.4.5 “Vivienda, hábitat sostenible y mejoramiento integral de barrios”, el equipo auditor encontró como se registra en Cuadro 7., que el Indicador de producto que aparece en el Plan de Desarrollo establece específicamente “Resoluciones de reconocimiento de edificaciones expedidas por la Curaduría Cero” y que de la meta para el año 2020 de 300 resoluciones, solamente se habría cumplido un 11% de la meta para la vigencia</t>
  </si>
  <si>
    <t>1. Realizar en el análisis de los reportes mensuales al seguimiento del Plan de Acción y trimestrales del Plan Indicativo, las resoluciones expedidas por la denominada “Curaduría Cero” y las demás curadurías urbanas, por lo que ambas apuntan al mismo indicador.</t>
  </si>
  <si>
    <t xml:space="preserve">Pagos de subsidios de AT a beneficiarios con ingresos mayores a 2 SMLMV .
Pagos de subsidios de AT a beneficiarios con otro inmueble registrado a su nombre por compra-venta.
Pagos de subsidios de AT a beneficiarios con un vehículo autormotor registrado a su nombre
</t>
  </si>
  <si>
    <t>Solicitud de mesa técnica con la Contraloría General de Medellín.</t>
  </si>
  <si>
    <t xml:space="preserve">Resolver los fundamentos fácticos y jurídicos del hallazgo. </t>
  </si>
  <si>
    <t>Hallazgo 1:Desconocimiento del impacto del proyecto 160498 "Reconocimiento de Edificaciones".</t>
  </si>
  <si>
    <t>Realizar un sondeo del 5% de las 9851 Unidades de Vivienda donde se realizó el proceso de Reconocimiento de Edificaciones y se les entrego el acto administrativo, es decir la Resolución de Reconocimiento que legaliza la vivienda, durante el periodo 2016-2019 y consultar si los propietarios realizaron el proceso de Desenglobe (RPH) y/o la ejecución de las obras de adecuación de la vivienda, entregadas en los respectivos planos, dicho porcentaje equivale a 493 visitas para la vigencia 2022 y continuar con el mismo porcentaje, (5%) cada vigencia, dependiendo el número de unidades de vivienda con Resolución de Reconocimiento.</t>
  </si>
  <si>
    <t>Conocer de primera mano las acciones realizadas por los propietarios posterior a la entrega de la Resolución de Reconocimiento por parte del ISVIMED</t>
  </si>
  <si>
    <r>
      <t xml:space="preserve">Hallazgo Administrativo N° 1 (Debilidades en el control para el trámite de exenciones del impuesto predial) </t>
    </r>
    <r>
      <rPr>
        <sz val="8"/>
        <rFont val="Arial"/>
        <family val="2"/>
      </rPr>
      <t xml:space="preserve">En desarrollo de la Auditoría Financiera y de Gestión de la vigencia 2021 al Isvimed, se evidenció la suscripción del Acuerdo de Pago de obligaciones del impuesto predial, mediante Resolución No. 800017009483 del 15 octubre de 2021 por valor de $591.447.095, el cual fue realizado para subsanar obligaciones de bienes inmuebles de propiedad del Instituto, buscando con esto que le fuera otorgada la exención del citado impuesto. </t>
    </r>
  </si>
  <si>
    <t xml:space="preserve">Garantizar que al Isvimed se le aplique la exención del impuesto predial, sin tener que pagar sanciones o multas. </t>
  </si>
  <si>
    <t xml:space="preserve"> Elevar solicitud formal ante la Secretaría de Hacienda Distrital, para ser incluidos en la modificación del Acuerdo Municipal 066 de 2017,a fin de que no se realice la causación, liquidación y facturación del impuesto predial y por consiguiente la exención opere del pleno derecho como sucede con otras entidades del conglomerado.</t>
  </si>
  <si>
    <r>
      <rPr>
        <b/>
        <sz val="8"/>
        <rFont val="Arial"/>
        <family val="2"/>
      </rPr>
      <t>Hallazgo 2 (Deficiencias manejo caja menor vigencia 2021</t>
    </r>
    <r>
      <rPr>
        <sz val="8"/>
        <rFont val="Arial"/>
        <family val="2"/>
      </rPr>
      <t>) En la verificación al cumplimiento de los gastos realizados por la caja menor de la vigencia 2021 reglamentada mediante la resolución 31 de 2021 del ISVIMED, el equipo auditor en los soportes documentales constató, pago por reembolso de caja #5 del 2021, obligación 61142 y recibo de caja # 0043 del 16 de julio del 2021 por valor de $ 600.000 y su concepto es: "SERVICIOS LOGÍSTICOS  REINGRESO  ACTIVIDADES PRESENCIALES". Dicho gasto se encontró soportado con cuenta de cobro presentada por servicios de persona natural y registro único tributario (RUT) de fecha 17-06-2010 con actividad económica "7414 actividades de aseguramiento empresarial, en material de gestión: En los hechos identificados, se puede establecer que se presentó incumplimiento de lo estipulado en la resolución # 31 del 4 de febrero del 2021 "por el cual se reglamenta la constitución y funcionamiento de la caja menor, en el ISVIMED, para la vigencia 2021, que expresa artículo 5: de la prohibición " No se puede realizar con fondos de la caja menor del instituto, las siguientes operacione: 4. Reconocer y pagar gastos por concepto de servicios personales... ""</t>
    </r>
  </si>
  <si>
    <t xml:space="preserve">Documentar los requisitos y el paso a paso del manejo de la caja menor, en un instructivo, el cual sera legalizado en el sistema de gestión de calidad, y socializado a funcionarios y contratistas mediante memorando para su implementación. </t>
  </si>
  <si>
    <t xml:space="preserve">Dar efectivo cumplimiento y aplicabilidad a la normatividad vigente de la caja menor, a fin de evitar la materialización de riesgos asociados al proceso, y aplicar controles que garanticen su adecuada administración. </t>
  </si>
  <si>
    <t xml:space="preserve">Crear e implementar un formato, mediante el cual se realice la solicitud de recursos por caja menor, y así poder llevar un mejor control y trazabilidad de los recursos correspondientes a la caja menor. </t>
  </si>
  <si>
    <t xml:space="preserve">
Solicitar al proceso de contabilidad la revisión de las posibles retenciones de acuerdo al régimen del proveedor, antes de realizar el respectivo pago.
</t>
  </si>
  <si>
    <r>
      <rPr>
        <b/>
        <sz val="8"/>
        <rFont val="Arial"/>
        <family val="2"/>
      </rPr>
      <t>Hallazgo 3 ( Deficiencia de control en el estado de la cuenta 244003 cuentas por pagar impuesto predial)</t>
    </r>
    <r>
      <rPr>
        <sz val="8"/>
        <rFont val="Arial"/>
        <family val="2"/>
      </rPr>
      <t xml:space="preserve"> En la cuenta 244003 cuentas por pagar impuesto predial, se identifica en el estado de situación financiera del ISVIMED, con corte a diciembre 31 del 2021, que presenta un saldo por valor de $1.308.862.577, oiginado en obligaciones de impuesto predial de los bienes inmuebles de propiedad del instituto. Luego de verificar los soportes que respalda el saldo de las cuentas por pagar, se evidencia diferencia de $826.605.221 en razón a que la misma no fue explicada ni justificada por la entidad.</t>
    </r>
  </si>
  <si>
    <t>Proyectar un oficio a fin de solicitar a la Secretaría de Hacienda del Municipio de Medellín, que nos indique la deuda total que actualmente tiene el ISVIMED por concepto de impuesto predial.</t>
  </si>
  <si>
    <t xml:space="preserve">Garantizar que la información contable generada por el instiuto, cumpla con los citerios de oportunidad, claridad y retrate la realidad contable del Instituto. </t>
  </si>
  <si>
    <t xml:space="preserve">Verificar y conciliar los saldos de la información entergada por la Secretaría de Hacienda versus lo que reposa en las cuentas contables del instituto, a fin de realizar los ajustes que sean necesarios con los saldos que sean efectivamente identificados. </t>
  </si>
  <si>
    <t xml:space="preserve">Verificar el manual de politicas contables internas de la entidad, acuerdo 016 del 2017, a fin de establecer la realidad y aplicación de lo plasmado en la nota 14.1 de las revelaciones a los estados financieros de la vigencia fiscal 2021, y posteriormente dar aplicabilidad a lo establecido en el mencionado manual, en las notas de los estados financieros generados posterior al hallazgo. </t>
  </si>
  <si>
    <t xml:space="preserve">Proyectar un memorando desde la Subdirección Administrativa y Financiera, solicitando a la Dirección y a las Subdirecciones involucradas en la ejecución de los contratos con recursos entregados en administración con la EDU, a fin de comprometerse en la reactivación de mesas de trabajo que conlleven al cierre financiero efectivo de dichos contratos. </t>
  </si>
  <si>
    <t xml:space="preserve">Consolidar la información real de la ejecución de los recursos entregados en administracion a la EDU, a fin de poder llevar a cabo la conciliación de los saldos y dar cierre financiero. </t>
  </si>
  <si>
    <t xml:space="preserve">Programar y realizar mesas de trabajo con periodicidad mensual, con las subdirecciones y supervisores involucrados en la ejecución de los contratos con recursos entregados en administración con la EDU, a fin de poder realizar la conciliación de los saldos y dar cierre financiero. </t>
  </si>
  <si>
    <t xml:space="preserve">Actualizar la resolución interna que adopta el modelo estandar de procedimientos para la sostenibilidad del sistema contable público del Instituto social de vivienda y hábitat de medellín, teniendo en cuenta la resolución 193 de 2016, y dar correcta aplicabilidad. </t>
  </si>
  <si>
    <t>Mantener actualizadas las resoluciones internas del ISVIMED, de acuerdo a la normatividad vigente expedida por contaduria general de la nación.</t>
  </si>
  <si>
    <r>
      <t xml:space="preserve">Hallazgo 7. Incumplimientoacciones Plan de mejoremiento del Proyecto Ciudad del Este. </t>
    </r>
    <r>
      <rPr>
        <sz val="8"/>
        <rFont val="Arial"/>
        <family val="2"/>
      </rPr>
      <t>En desarrollo de la Auditoría Financiera y de Gestión, vigencia 2021, realizada al Instituto de Vivienda y Hábitat de Medellín — ISVIMED, el equipo auditor en evaluación del seguimiento al Plan Mejoramiento Unico, evidenció el registro de cincuenta y dos (52) acciones correctivas con cumplimiento entre los años 2019 y 2021, de la cuales fueron efectivas treinta y una (31) equivalentes al 60% y veintiuna (21) acciones equivalentes al 40%, se encontraron vencidas ( Estado de la acción abierta-A)T a la fecha de realización de la auditoría, no permitiendo subsanar totalmente las causas de los hallazgos; en atención de los informes realizados por la Contraloría General de Medellín en los años 2019 y 2020 tal como se presenta a continuación ...</t>
    </r>
  </si>
  <si>
    <t>Entidad: INSTITUTO SOCIAL DE HÁBITAT Y VIVIENDA DE MEDELLÍN - ISVIMED</t>
  </si>
  <si>
    <t>Evaluación a la gestión presupuestal, los estados financieros  e indicadores financieros 2021</t>
  </si>
  <si>
    <t xml:space="preserve">Vanessa Maestre Correa Profesional Especializado Infraestructura </t>
  </si>
  <si>
    <t>31 - 06 - 2023</t>
  </si>
  <si>
    <t xml:space="preserve"> Alba Nury Zapata Orrtega- Técnico Administrativo Resposable de la caja menor - Mary Tabares Bermudez- Profesional Universitaria</t>
  </si>
  <si>
    <t>Carlos Mauricio Loaiza - Contador</t>
  </si>
  <si>
    <t xml:space="preserve">Verificar y conciliar los saldos de la información entregada por la Secretaría de Hacienda versus lo que reposa en las cuentas contables del instituto. </t>
  </si>
  <si>
    <t xml:space="preserve"> Eliminar la nota 14.1 de las revelaciones a los estados financieros de las vigencias posteriores al 2021, de acuerdo con el manual de politicas contables internas de la entidad, acuerdo 016 del 2017. </t>
  </si>
  <si>
    <t>Carlos Mauricio Loaiza- Contador</t>
  </si>
  <si>
    <t xml:space="preserve">Iniciar los tramites correspondientes para determinar la procedencia de la liquidación bilateral, unilateral o por via judicial. </t>
  </si>
  <si>
    <t>Rene Hoyos Hoyos - Mary Isabel Yepes - Javier Valdes- Supervisores y apoyos designados.</t>
  </si>
  <si>
    <t>Garantizar la vigencia y acutalidad de  las resoluciones y actos administrativos que se expidan frente a la materia de acuerdo a la normatividad aplicable  y los pronunciamientos de  la Contaduria General de la Nación.</t>
  </si>
  <si>
    <t>Nombre del Responsable Correo Electrónico y Teléfono: Viviana Astrid Posada Arango - viviana.posada@isvimed.gov.vo</t>
  </si>
  <si>
    <t>NOMBRE DE LA AUDITORIA:</t>
  </si>
  <si>
    <t>Auditoría Financiera y de Gestión Instituto Social de Vivienda y Hábitat de Medellín —Isvimed, vigencia 2021</t>
  </si>
  <si>
    <r>
      <t>Hallazgo Administrativo N° 1 (corresponde a la observación 6 del informe preliminar) — Debilidades en el control para el trámite de exenciones del impuesto predial.</t>
    </r>
    <r>
      <rPr>
        <sz val="11"/>
        <color theme="1"/>
        <rFont val="Calibri"/>
        <family val="2"/>
      </rPr>
      <t xml:space="preserve"> En desarrollo de la Auditoría Financiera y de Gestión de la vigencia 2021 al Isvimed, se evidenció la suscripción del Acuerdo de Pago de obligaciones del impuesto predial, mediante Resolución No. 800017009483 del 15 octubre de 2021 por valor de $591.447.095, el cual fue realizado para subsanar obligaciones de bienes inmuebles de propiedad del Instituto, buscando con esto que le fuera otorgada la exención del citado impuesto. (...)</t>
    </r>
  </si>
  <si>
    <t>RESPONSABLE ÚNICO DE REPORTE</t>
  </si>
  <si>
    <t>RESPONSABLE DEPENDENCIA</t>
  </si>
  <si>
    <t>SEGUIMIENTO</t>
  </si>
  <si>
    <t>FECHA</t>
  </si>
  <si>
    <t>INFORME DE AVANCE DE LA ACCIÓN</t>
  </si>
  <si>
    <t>SOPORTE (Nombre del archivo)</t>
  </si>
  <si>
    <t>% CALIFICACIÓN PRIMERA LINEA (AUTOEVALUACIÓN)</t>
  </si>
  <si>
    <t>% CALIFICACIÓN CONTRALORÍA</t>
  </si>
  <si>
    <t>INFORME CONTRALORÍA</t>
  </si>
  <si>
    <t>28 - 09 -2022</t>
  </si>
  <si>
    <t xml:space="preserve">Se elaboró el PROCEDIMIENTO PARA LA SOLICITUD DE EXENCION DEL PAGO DE IMPUESTO PREDIAL, dicho procedimiento fue remitido al proceso de calidad a fin de que sea debidamente revisado, validado y finalmente cargado en el sistema de gestión de calidad; estamos a la espera de la repsuesta por parte de calidad respecto a la formalizacion del procedimiento. </t>
  </si>
  <si>
    <t xml:space="preserve">PROCEDIMIENTO ELABORADO - Correo enviado a calidad. </t>
  </si>
  <si>
    <t>Mediante oficio se realizó solicitud a la Secretaría de Hacienda a fin de ser inlcuidos en la revision y modificación 066 de 2017, a lo que la Secretaria de Hacienda respondió positivamente, y tuvimos participación en una mesa de modificación del acuerdo.</t>
  </si>
  <si>
    <t xml:space="preserve">Oficio remitido a la Secretaría de Hacienda. </t>
  </si>
  <si>
    <t>JOCI: se replanteo la acción de mejoramiento y las fechas de cumplimiento de la misma el cual se publico en GT.</t>
  </si>
  <si>
    <t xml:space="preserve">Se elaboró el PROCEDIMIENTO PARA LA SOLICITUD DE EXENCION DEL PAGO DE IMPUESTO PREDIAL, dicho procedimiento fue remitido al proceso de calidad a fin de que sea debidamente revisado, validado y finalmente cargado en el sistema de gestión de calidad; estamos a la espera de la repsuesta por parte de calidad respecto a la formalizacion del procedimiento.                                      </t>
  </si>
  <si>
    <t xml:space="preserve">La GUIA PARA LA SOLICITUD DE IMPUESTO PREDIAL fue debidamente actualizada en el sistema de información SIFI como anexo del INSTRUCTIVO PARA CONTROL ADMINISTRATIVO DE LOS BIENES INMUEBLES con codigo I-GI-06, y se socializa a las partes interesadas mediante memorando. </t>
  </si>
  <si>
    <t xml:space="preserve">INSTRUCTIVO PARA CONTROL ADMINISTRATIVO DE LOS BIENES INMUEBLES  I-GI-06. </t>
  </si>
  <si>
    <t xml:space="preserve">Se participó en una mesa de trabajo citada por la secretaria de hacienda a fin de ser incluidos en el acuerdo 066 de 2017, sin embargo, posterior a esa mesa no hemos sido citados a otra mesa por lo que se enviará un memorando reiterativo solicitando información acerca de dichas mesas. </t>
  </si>
  <si>
    <t>Acta de reunion</t>
  </si>
  <si>
    <t>Joci: Hacerle seguimiento a la solicitud para que la entidad sea incluida en el acuerdo 066 de 2017, asi mismo, estar pendientes de las mesas que adelanta la secretaria.</t>
  </si>
  <si>
    <t>Hallazgo 2 (Deficiencias manejo caja menor vigencia 2021) En la verificación al cumplimiento de los gastos realizados por la caja menor de la vigencia 2021 reglamentada mediante la resolución 31 de 2021 del ISVIMED, el equipo auditor en los soportes documentales constató, pago por reembolso de caja #5 del 2021, obligación 61142 y recibo de caja # 0043 del 16 de julio del 2021 por valor de $ 600.000 y su concepto es: "SERVICIOS LOGÍSTICOS  REINGRESO  ACTIVIDADES PRESENCIALES". Dicho gasto se encontró soportado con cuenta de cobro presentada por servicios de persona natural y registro único tributario (RUT) de fecha 17-06-2010 con actividad económica "7414 actividades de aseguramiento empresarial, en material de gestión: En los hechos identificados, se puede establecer que se presentó incumplimiento de lo estipulado en la resolución # 31 del 4 de febrero del 2021 "por el cual se reglamenta la constitución y funcionamiento de la caja menor, en el ISVIMED, para la vigencia 2021, que expresa artículo 5: de la prohibición " No se puede realizar con fondos de la caja menor del instituto, las siguientes operacione: 4. Reconocer y pagar gastos por concepto de servicios personales... ""</t>
  </si>
  <si>
    <t>Alba Nury Zapata Orrtega- Técnico Administrativo Resposable de la caja menor - Mary Tabares Bermudez- Profesional Universitaria</t>
  </si>
  <si>
    <t xml:space="preserve">Se llevo a cabo la elaboración y envió al proceso de calidad del INSTRUCTIVO PARA LA ADMINISTRACIÓN DE LA CAJA MENOR, en el cual se detallan los pasos que deben seguirse para realizar la solciitud de recursos de la caja menor, a fin de que dicho instructivo sea formalizado en el sistema de gestión de calidad, y pueda ser debidamente socializado, adicionalmente, se estan implementando otros dos formatos a modo de control, FORMATO PARA LA SOLICITUD DE RECURSOS DE CAJA MENOR, en donde los solicitantes deben diligenciar todos los campos a fin de demostarar que cumple con los requerido en la norma, adicionalemnte, se implementó tmabien el FORMATO RECIBO DE CAJA MENOR, a fin de llevar un control mas efectivo. </t>
  </si>
  <si>
    <t xml:space="preserve">INSTRUCTIVO PARA LA ADMINISTRACIÓN DE LA CAJA MENOR - FORMATO PARA LA SOLICITUD DE RECURSOS DE LA CAJA MENOR - FORMATO RECIBO DE CAJA MENOR </t>
  </si>
  <si>
    <t xml:space="preserve">Se esta dando efectivo cumplimiento a la normatividad vigente, y se estan implementando las formatos que han sido elaborados y ajustados para un mejor control de los recursos de la caja menor. </t>
  </si>
  <si>
    <t xml:space="preserve">Los formatos I-GF-08 INSTRUCTIVO PARA LA ADMINISTRACIÓN DE LA CAJA MENOR, , y los formatos, F-GF-43 FORMATO PARA LA SOLICITUD DE RECURSOS DE CAJA MENOR, y F-GF-44 FORMATO RECIBO DE CAJA MENOR, fueron debidamente formalizados ante el sistema de informción, y se continuan implementandno a fin de llevar un control mas efectivo y ceñido a la norma, adicionalmente, a cada solicitud de pago se le adjunta el respecitvo soporte de autorización y aprobación. </t>
  </si>
  <si>
    <t>FORMATOS FORMALIZADOS EN SIFI - Solicitudes de pago con soportes</t>
  </si>
  <si>
    <t>JOCI: implementar el formato y darle aplicación a este.</t>
  </si>
  <si>
    <r>
      <rPr>
        <b/>
        <sz val="11"/>
        <color theme="1"/>
        <rFont val="Calibri"/>
        <family val="2"/>
      </rPr>
      <t>Hallazgo 3 ( Deficiencia de control en el estado de la cuenta 244003 cuentas por pagar impuesto predial</t>
    </r>
    <r>
      <rPr>
        <sz val="11"/>
        <color theme="1"/>
        <rFont val="Calibri"/>
        <family val="2"/>
      </rPr>
      <t>) En la cuenta 244003 cuentas por pagar impuesto predial, se identifica en el estado de situación financiera del ISVIMED, con corte a diciembre 31 del 2021, que presenta un saldo por valor de $1.308.862.577, oiginado en obligaciones de impuesto predial de los bienes inmuebles de propiedad del instituto. Luego de verificar los soportes que respalda el saldo de las cuentas por pagar, se evidencia diferencia de $826.605.221 en razón a que la misma no fue explicada ni justificada por la entidad.</t>
    </r>
  </si>
  <si>
    <t xml:space="preserve">Se solicitó a la Secretaría de Hacienda del distrito de Medellín, mediante oficio el detalle de la deuda total que actualmente tiene el ISVIMED, por concepto de impuesto predial, dicho oficio fue enviado el día 16 de Mayo del presente año, y sobre el cual la Secretaría de Hacienda aun no ha dado respuesta. Teniendo en cuenta que han transcurrido ya varios meses desde la solicitud, el ISVIMED procederá a realizar una reiteración de la solicitud.  </t>
  </si>
  <si>
    <t xml:space="preserve">Oficio enviado a la Secretaría de Hacienda. </t>
  </si>
  <si>
    <t xml:space="preserve">Teniendo en cuenta que el verificar y conciliar los saldos, tiene como prerequisito la información que debe ser entregada por la Secretaría de Hacienda, aun esta acción no ha sido desarrollada. </t>
  </si>
  <si>
    <t xml:space="preserve">Se reiteró la solicitud realizada a la secretaria de hacienda mediante oficio el día 4 de noviembre del 2022, donde se les requeria responder a la solicitud enviada anteriormente en relación a los saldos consolidados del impuesto predial unificado. </t>
  </si>
  <si>
    <t>Oficio radicado S10210 del 4 de noviembre 2022</t>
  </si>
  <si>
    <t xml:space="preserve">La secretaría de hacienda dió respuesta a la solicitud el día 17 de noviembre del 2022, mediante correo electronico, comunicando el estado de cuenta del instituto con relación al impuesto predial unificado del saldo vigente, sin embargo, enviaron dos estados de cuenta donde los saldos difieren cosiderablemente, teniendo en cuenta, se esta gestionando alcaración por parte de la secretaria de hacienda, de la diferencia presentada. Adicionalmente, la secretaria de hacienda no ha dado respuesta sobre el saldo del acuerdo de pago. </t>
  </si>
  <si>
    <t xml:space="preserve">Correos electrónicos enviados por la Secretaría de Hacienda. </t>
  </si>
  <si>
    <t xml:space="preserve">Mediante oficio con radicado  S 11022 se solicita a la subsecretaria de ingresos aclaración acerca de la diferencia de saldos de los estados de cuenta enviados, adicionalmente, mediante oficio con radicado S 11021 se solicita a la subsecretaria de tesoreria, de manera reiterada, responder a la solicitud de información acerca del saldo actual de la facildiad de pago. </t>
  </si>
  <si>
    <t>Oficios S11022  y S11021</t>
  </si>
  <si>
    <t>JOCI: realizar seguimmiento al oficio con radicado S:11021, en aras de poder conciliar los saldos de los estados de cuentas.</t>
  </si>
  <si>
    <r>
      <rPr>
        <b/>
        <sz val="11"/>
        <color theme="1"/>
        <rFont val="Calibri"/>
        <family val="2"/>
      </rPr>
      <t xml:space="preserve">Hallazgo 4 (Incorrección en información de intangibles reveladas en las notas de los estados financieros). </t>
    </r>
    <r>
      <rPr>
        <sz val="11"/>
        <color theme="1"/>
        <rFont val="Calibri"/>
        <family val="2"/>
      </rPr>
      <t>En revisión a las notas a los estados financieros a 31 de diciembre del 2021, se evidencia que se presentó la siguiente información en la cuenta 1.9.70 ACTIVOS INTANGIBLES "El ISVIMED, reconocerá como activos intangibles, los recursos identificables, de caracter no monetario y sin apariencia fisicia, incluye intangibles como, softwares y licenciamiento de softwares, y que el costo de adquisición sea igual o superior a los tres (3) salarios minimos legales mensuales vigentes". Asi mismo, se presentó en la nota 14.1. revelaciones adicionales, "se evidencia que durante la implementación del nuevo marco normativo no se incorporó un activo que fue desarrollado por la entidad (SIFI) y que se requiere realizar las gestiones necesarias para registrarlo e incluirse contablemente conforme al marco normativo para entidades del gobierno".</t>
    </r>
  </si>
  <si>
    <t xml:space="preserve"> Eliminar la nota 14.1 de las revelaciones a los estados financieros de las vigencias posteriores al 2021, de acuerdo con el manual de politicas contables internas de la entidad, acuerdo 016 del 2017.  </t>
  </si>
  <si>
    <t>Contador</t>
  </si>
  <si>
    <t xml:space="preserve">Ya se realizó la gestión acordada, en cuanto a eliminar la nota 14.1 de las revelaciones a los estados financieros posteriores a la vigencia 2021, de acuerdo con el manual de politicas contables de la entidad. </t>
  </si>
  <si>
    <t>Estados financiero Febrero a Julio, debidamente ajustados.</t>
  </si>
  <si>
    <t>Estados financiero ajustados</t>
  </si>
  <si>
    <t>JOCI:  Validar constantemente que esta situación no se vuelva a presentar.</t>
  </si>
  <si>
    <r>
      <rPr>
        <b/>
        <sz val="11"/>
        <color theme="1"/>
        <rFont val="Calibri"/>
        <family val="2"/>
      </rPr>
      <t xml:space="preserve">Hallazgo 5 (Diferencias en saldo de la cuenta 1908: contratos recursos entregados en administración con la EDU). </t>
    </r>
    <r>
      <rPr>
        <sz val="11"/>
        <color theme="1"/>
        <rFont val="Calibri"/>
        <family val="2"/>
      </rPr>
      <t xml:space="preserve">El equipo auditor, verificó la información contable relacionada con los recursos entregados en administración a la EDU codigo contable 19080101, evidencia en balance de comprobación a 31-12-2021, la cual presenta información de los contratos 002 del 2005, 367 del 2019 y 570 del 2021. </t>
    </r>
  </si>
  <si>
    <t>31/06/2022</t>
  </si>
  <si>
    <t>Subdirección Administrativa y Financiera - Subdirección Juridica - Subdirección de Dotación y Vivienda y Hábitat</t>
  </si>
  <si>
    <t xml:space="preserve">Desde la Sudbirección administrativa y financiera se envió memorando 2495 del 2022 solicitando reactivar las mesas de trabajo a fin de poder revisar los contratos de recursos entregados en administración a la EDU, dicho memorando fue enviado a la Dirección, Subdirecciones Poblacional y Dotación, y sobre el cual no han dado respuesa; de igual manera, se ha reiterado la solicitud mediante correos electronicos. </t>
  </si>
  <si>
    <t xml:space="preserve">Memorando 2495 en SIFI - Correos electronicos </t>
  </si>
  <si>
    <t>Desde la Sudbirección administrativa y financiera se envió memorando 2495 del 2022 solicitando reactivar las mesas de trabajo a fin de poder revisar los contratos de recursos entregados en administración a la EDU, dicho memorando fue enviado a la Dirección, Subdirecciones Poblacional y Dotación, y sobre el cual no han dado respuesa; de igual manera, se ha reiterado la solicitud mediante correos electronicos.</t>
  </si>
  <si>
    <t>13/12/22</t>
  </si>
  <si>
    <t xml:space="preserve">Desde la Subdirección administrativa y financiera se han estado llevando a cabo gestiones a fin de solicitar a las subdirecciones encargadas de la ejecución de los convenios con la EDU informes de supervisión y de ejecución que permitan realizar la conciliación de saldos, de igual manera, se solicitó a la EDU la designación de un enlace que sea el encargado de participar en las messas de trabajo a fin de conciliar saldos y dar cierre financiero a los convenio, nos  encontramos a la espera de la respuesta por parte de la EDU. </t>
  </si>
  <si>
    <t xml:space="preserve">Correos electronicos </t>
  </si>
  <si>
    <t>JOCI: Se requiere mayor compromiso por parte de las subdirecciones responsables de la supervisión de los convenios en aras de lograr los cierres financieros de cada uno de estos.</t>
  </si>
  <si>
    <r>
      <rPr>
        <b/>
        <sz val="11"/>
        <color theme="1"/>
        <rFont val="Calibri"/>
        <family val="2"/>
      </rPr>
      <t xml:space="preserve">Hallazgo 6 (Norma obsoleta y delegación inadecuada al comite de sostenibilidad contable). </t>
    </r>
    <r>
      <rPr>
        <sz val="11"/>
        <color theme="1"/>
        <rFont val="Calibri"/>
        <family val="2"/>
      </rPr>
      <t xml:space="preserve">En revisión del cumplimiento al ordenamiento juridico, el equipo auditor evidenció, la existencia de la resolucion # 08 del 20 de mayo de 2019 (Modificada por la resolución 948 del 2018) emitida por el ISVIMED, "por la cual se adopta el modelo estandar de procedimientos para la sostenibilidad del sistema contable publico del instituto social de vivienda y habitat de medellín, y se crea el comite tecnico de sostenibilidad", que hace referencia a la resolución 357 de 2008 de la contaduría general de la nación, la cual no se encuentra vigente, toda vez que bajo el nuevo marco normativo expedido por la contaduría general de la nación, aplica a partir del 1 de enero de 2018 en todas las entidades públicas la resolución 193 del 2016. </t>
    </r>
  </si>
  <si>
    <t>Se realizó la gestión pertinente para llevar a cabo la actualización la resolución que adopta el modelo estandar de procedimientos para la sostenibilidad del sistema contable público del ISVIMED.</t>
  </si>
  <si>
    <t>Resolución actualizada</t>
  </si>
  <si>
    <t>La actualización fue realizada, mediante resolucion 617 de 2022.</t>
  </si>
  <si>
    <t>Resoluciön 617 DE 2022</t>
  </si>
  <si>
    <t xml:space="preserve">JOCI: actualizar constantemente el normograma del proceso, en aras de evitar la utilización de normativa derogada. </t>
  </si>
  <si>
    <r>
      <t xml:space="preserve">Hallazgo 7. Incumplimientoacciones Plan de mejoremiento del Proyecto Ciudad del Este. </t>
    </r>
    <r>
      <rPr>
        <sz val="11"/>
        <color theme="1"/>
        <rFont val="Calibri"/>
        <family val="2"/>
      </rPr>
      <t>En desarrollo de la Auditoría Financiera y de Gestión, vigencia 2021, realizada al Instituto de Vivienda y Hábitat de Medellín — ISVIMED, el equipo auditor en evaluación del seguimiento al Plan Mejoramiento Unico, evidenció el registro de cincuenta y dos (52) acciones correctivas con cumplimiento entre los años 2019 y 2021, de la cuales fueron efectivas treinta y una (31) equivalentes al 60% y veintiuna (21) acciones equivalentes al 40%, se encontraron vencidas ( Estado de la acción abierta-A)T a la fecha de realización de la auditoría, no permitiendo subsanar totalmente las causas de los hallazgos; en atención de los informes realizados por la Contraloría General de Medellín en los años 2019 y 2020 tal como se presenta a continuación ...</t>
    </r>
  </si>
  <si>
    <t>Garantizar el desarrollo eficiente y transparente de los proyectos y programas objeto de hallazgos a través de la adopción y cumplimiento de las acciones  y  la implementación de metodologías orientadas al mejoramiento continuo</t>
  </si>
  <si>
    <t xml:space="preserve">El presente plan ha sido reformulado, atendiendo la respuesta allegada via emiail por parte del contralor auxiliar, Juan Guillermo Agudelo, en la cual indicó que con fundamento en la Sentencia C-103/15 de la Corte Constitucional, no emitiriá pronunciamiento sobre las acciones propuestas por el Instituto Social de Vivienda y Hábitat de Medellín, en el plan de mejoramiento único, formulado como resultado de la auditoría financiera y de gestión, vigencia 2021, cuyo informe definitivo se remitió el 22 de agosto de 2022. </t>
  </si>
  <si>
    <t xml:space="preserve">JOCI, Acción cumplida, continuar con la actualización de las fechas propuestas antes del vencimiento de estas. </t>
  </si>
  <si>
    <t>Código: F-CF-RC-004</t>
  </si>
  <si>
    <t>Versión: 01</t>
  </si>
  <si>
    <t>Entidad: Instituto Social de Vivienda y Habitat de Medellín-ISVIMED</t>
  </si>
  <si>
    <t>Hallazgo Administrativo con Incidencia</t>
  </si>
  <si>
    <t>Funcionario</t>
  </si>
  <si>
    <t>Desconocimiento del impacto del proyecto 160498 "Reconocimiento de Edificaciones".</t>
  </si>
  <si>
    <t xml:space="preserve">Conocer de primera mano las acciones realizadas por los propietarios posterior a la entrega de la Resolución de Reconocimiento por parte del ISVIMED </t>
  </si>
  <si>
    <t>Ludwing Alvarez Zapata</t>
  </si>
  <si>
    <t>Nombre del Responsable Correo Electrónico y Teléfono:</t>
  </si>
  <si>
    <t>INSTRUCCIONES DE DILIGENCIAMIENTO</t>
  </si>
  <si>
    <t>Subdirección de Dotación de Vivienda y hábitat-Programa de Reconocimiento de Edificaciones - Ludwing Alvarez Zapata</t>
  </si>
  <si>
    <t>MESA DE TRABAJO</t>
  </si>
  <si>
    <t>Inicialmente se crea el "FORMATO VERIFICACIÓN POSTERIOR ENTREGA DE RESOLUCIÓN DE RECONOCIMIENTO"
En el primer trimestre se han realizado 281 visitas, arrojando el siguiente resumen:</t>
  </si>
  <si>
    <t>1. FORMATO VERIFICACIÓN POSTERIOR ENTREGA DE RESOLUCIÓN DE RECONOCIMIENTO
2. CONSOLIDADO DE LAS VISITAS REALIZADAS</t>
  </si>
  <si>
    <t>CANTIDAD DE VISITAS</t>
  </si>
  <si>
    <t xml:space="preserve">OBSERVACION </t>
  </si>
  <si>
    <t>NO ABRIERON</t>
  </si>
  <si>
    <t>NO TENIAN INFORMACION (Arrendatarios o Fallecio el propietario)</t>
  </si>
  <si>
    <t>SE REALIZÓ VERIFICACIÓN</t>
  </si>
  <si>
    <t>SI REALIZARON DESENGLOBLE</t>
  </si>
  <si>
    <t>NO REALIZARON DESENGLOBLE</t>
  </si>
  <si>
    <t>SI REALIZARON ADECUACIONES</t>
  </si>
  <si>
    <t>NO REALIZARON ADECUACIONES</t>
  </si>
  <si>
    <t>SI SOLICITARON SERVICIOS PUBLICOS</t>
  </si>
  <si>
    <t>NO SOLICITARON SERVICIOS PUBLICOS</t>
  </si>
  <si>
    <t xml:space="preserve">JOCI: El programa de reconocimiento viene adelantando las Gestiones en aras de dar cumplimiento con lo propuesto en la acción de mejora </t>
  </si>
  <si>
    <t>Para los meses mayo - junio se realizaron 273 visitas de VERIFICACIÓN POSTERIOR ENTREGA DE RESOLUCIÓN DE RECONOCIMIENTO, arrojando el siguiente resumen:</t>
  </si>
  <si>
    <t>1. FORMATO VERIFICACIÓN POSTERIOR ENTREGA DE RESOLUCIÓN DE RECONOCIMIENTO</t>
  </si>
  <si>
    <t>2. CONSOLIDADO DE LAS VISITAS REALIZADAS</t>
  </si>
  <si>
    <t>En la "ACCIÓN DE MEJORAMIENTO/CORRECTIVA" se informo que se realizaria un total de 493 visitas, equivalentes al 5% de las 9851 Unidades de Vivienda donde se realizó el proceso de Reconocimiento de Edificaciones durante el periodo 2016-2019, a la fecha se han realizado 554 visitas es decir ya se cumplio con el numero de visitas del sondeo planteado.</t>
  </si>
  <si>
    <t xml:space="preserve">La Entidad conozca el estado actual de las acciones realizadas por los propietarios posterior a la entrega de la Resolución de Reconocimiento por parte del ISVIMED, esto en aras de dar cumplimiento a la efectividad. </t>
  </si>
  <si>
    <t>En el seguimiento anterior se dejó estipulado que se cumplió con la cantidad de visitas propuestas en la acción</t>
  </si>
  <si>
    <t xml:space="preserve"> JOCI: al 30 de junio de 2022, se habian realizado 554 visitas es decir ya se cumplio con el numero de visitas del sondeo planteado. por lo tanto, se cumplió con la cantidad de visitas propuestas en la acción. No obstante se debe analizar que resultados se han plasmado frente a la eficacia del objetivo. </t>
  </si>
  <si>
    <t xml:space="preserve">Entidad: INSTITUTO SOCIAL DE HÁBITAT Y VIVIENDA DE MEDELLÍN </t>
  </si>
  <si>
    <t>Período Fiscal: 2020</t>
  </si>
  <si>
    <t>Auditoría Financiera y de Gestión 2020</t>
  </si>
  <si>
    <t>2021 - 08</t>
  </si>
  <si>
    <t>Auditoría Especial Evaluación Fiscal y Financiera 2020</t>
  </si>
  <si>
    <t>Hallazgo Administrativo 1 Contrato 106-2020. Deficiencias en las etapas precontractual,
contractual y control a la contratación. En la evaluación realizada por el equipo
auditor a la gestión de la actividad contractual del contrato 106, cuyo objeto es
“prestación de servicios como apoyo al Isvimed en la subdirección administrativa y
financiera desde el componente operativo y administrativo.”, por valor de
$42.459.200, se evidenciaron debilidades relacionadas con: falta de actualización
del valor del proceso identificado como adquisición planeada Nro.106, contenido en
el Plan anual de adquisiciones de la vigencia 2020; expedición inoportuna del
CERTIFICADO PLANTA DE CARGOS con fecha del 10-02-2020, posterior a la
aprobación de la necesidad contractual según acta de reunión Nro.08 del 05-02-
2020;error en la elaboración del acta de inicio de fecha 12-02-2020 siendo anterior
a la fecha de expedición de la Póliza Nro.980-47-994000012855 que tiene fecha del
13-02-2020.</t>
  </si>
  <si>
    <r>
      <t xml:space="preserve">1. Expedir el </t>
    </r>
    <r>
      <rPr>
        <b/>
        <sz val="9"/>
        <rFont val="Arial"/>
        <family val="2"/>
      </rPr>
      <t>certificado de la planta de cargos</t>
    </r>
    <r>
      <rPr>
        <sz val="9"/>
        <rFont val="Arial"/>
        <family val="2"/>
      </rPr>
      <t xml:space="preserve"> de manera previa para presentarlo en las mesas interdisciplinarias de contratación, donde se presentan las necesidades contractuales previamente solicitadas por las áreas que requieren la necesidad, desde la subidrección jurídica se realizará la acción administrativa correspondiente.  </t>
    </r>
  </si>
  <si>
    <t>Aplicar controles efectivos y eficientes  en
el proceso por parte de los responsables de la contratación
en la etapa precontractual, y por parte del supervisor en la gestión de la actividad
contractual</t>
  </si>
  <si>
    <t>Subdirección Administrativa y Financiera y la Subdirección Juirídica</t>
  </si>
  <si>
    <t xml:space="preserve">Profesional Universitaria  de Talento Humano de la Subdirección  administrativa y financiera y la Profesional Especializada de contratación de la  Subdirección Jurídica </t>
  </si>
  <si>
    <t xml:space="preserve">2. Realizar seguimientos mensuales al plan anual de adquisiciones y llevar a cabo las debidas actualizaciones cuando se requieran realizar ajustes en las necesidades. </t>
  </si>
  <si>
    <t xml:space="preserve">Subdirección Administrativa y Financiera </t>
  </si>
  <si>
    <t>Profesional Especializada de la subdirección administrtiva y financiera.</t>
  </si>
  <si>
    <t>3. Implementar el uso de la plataforma transaccional SECOP II por medio de un instructivo de utilización en el que los supervisores serán los responsables de dar inicio al contrato previa aprobación por parte de la subdirección jurídica de las garantías.</t>
  </si>
  <si>
    <t xml:space="preserve">Subdirección Juirídica, Supervisores y enlaces de contratación </t>
  </si>
  <si>
    <t>Líder de contratación</t>
  </si>
  <si>
    <t xml:space="preserve">4. Adoptar el manual de supervisión e interventoría, a través de capacitaciones e inducciones en cuanto al debido proceso de lo que implica la supervisión. </t>
  </si>
  <si>
    <t>Subdirección Juirídica /Administiva y financiera</t>
  </si>
  <si>
    <t>Líder de contratación - Líder de talento humano</t>
  </si>
  <si>
    <t>Hallazgo Administrativo 2  Contrato 397-2020. Deficiencias en la fase contractual y control a
la contratación. En relación al contrato 397-2020, cuyo objeto es “Servicios de implementación,
soporte, alojamiento, mantenimiento y licencia de SICOF ERP módulo de nómina
para la administración, registro, liquidación y control de la nómina del Instituto Social
de Vivienda y Hábitat de Medellín.”, por valor de $80.920.000, el equipo auditor
evidenció que los documentos que soportaron el tercer y último pago mediante
egreso Nro.126602 del 02-12-2020 y obligación Nro.59168, según factura de venta
N°A10110 del 25-11-2020 por valor de $16.184.000 pesos, se soportaron con acta
de recibo a satisfacción y solicitud de pago del 25-11-2020, y no se evidenció
informe final de actividades y/o productos que diera cuenta del cumplimiento del
20% equivalente a dicho pago, tal como se estableció en la cláusula tercera del
contrato que indicó que se realizaría con “ la entrega final de los productos,
capacitación, y cierre del proyecto previa entrega del informe final de actividades
y/o los productos que se deriven de las obligaciones a cargo, recibidos a entera
satisfacción por parte del SUPERVISOR”.</t>
  </si>
  <si>
    <t xml:space="preserve">1. Adoptar el manual de supervisión e interventoría, a través de capacitaciones e inducciones en cuanto al debido proceso de lo que implica la supervisión. </t>
  </si>
  <si>
    <t>Lider de contratación - Lider de talento humano</t>
  </si>
  <si>
    <t xml:space="preserve"> </t>
  </si>
  <si>
    <t xml:space="preserve">2. Realizar el informe final de supervisión del contrato 397 de 2020, el cual no había sido elaborado, en pro de realizar la debida liquidación del contrato en mención. </t>
  </si>
  <si>
    <t xml:space="preserve">Lider responsable del proceso de Talento humano </t>
  </si>
  <si>
    <t>Hallazgo Administrativo 3 Deficiencias en la legalidad de Gestión Incumplimiento
publicación documentos en SECOP. El equipo auditor en la evaluación a los
contratos objeto de análisis de la auditoría de la vigencia 2020 al ISVIMED
(contratos 40, 106, 304, 333, 397 y 430), pudo constatar que algunos de los
documentos fueron publicados en el aplicativo del Sistema Electrónico para la
Contratación Pública -SECOP en tiempo posterior al término exigido por la norma;
y otros no se publicaron.</t>
  </si>
  <si>
    <t>1. Proyectar y adoptar en el sistema de gestión de calidad instructivo de publicación en las plataformas de Colombia Compra Eficiente SECOP II</t>
  </si>
  <si>
    <t>Cumplir con el principio de transparencia y publicidad</t>
  </si>
  <si>
    <t>Líder responsable de contratación</t>
  </si>
  <si>
    <t>2021-08</t>
  </si>
  <si>
    <t>Hallazgo Administrativo No. 4: En la verificación de la documentación
suministrada por el Instituto Social de Vivienda y Hábitat de Medellín -ISVIMED,
para la vigencia 2020, relacionada con el proyecto 160498 “Apoyo para el
reconocimiento de edificaciones”, que migró al Plan de Desarrollo Medellín Futuro
2020-2023 con el código 200406 “Servicio de reconocimiento de edificaciones de
vivienda de interés social y prioritario”, perteneciente a la Tercera parte (3): “Marco
programático”, línea 4 “Ecociudad”, Componente 4.4 “Urbanismo Ecológico”,
Programa 3.4.4.5 “Vivienda, hábitat sostenible y mejoramiento integral de barrios”,
el equipo auditor encontró como se registra en Cuadro 7., que el Indicador de
producto que aparece en el Plan de Desarrollo establece específicamente
“Resoluciones de reconocimiento de edificaciones expedidas por la Curaduría
Cero” y que de la meta para el año 2020 de 300 resoluciones, solamente se habría
cumplido un 11% de la meta para la vigencia</t>
  </si>
  <si>
    <t>Profesional Especializado Subdirección de Planeación</t>
  </si>
  <si>
    <t>Gestión fiscal integral autoría financiera y de gestión entidad ISVIMED, vigencia 2020.</t>
  </si>
  <si>
    <t xml:space="preserve">Pagos de subsidios de AT a beneficiarios con ingresos mayores a 2 SMLMV </t>
  </si>
  <si>
    <r>
      <t xml:space="preserve">1. Modificar el formato de compromisos del beneficiario de arrendamiento temporal, el cual se identifica con el código F-GJ-104, incluyéndole la siguiente obligación: 
Informar, de manera inmediata al ISVIMED o al operador del proyecto,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2. Oficiar a La Agencia Nacional de Contratación Pública - Colombia Compra Eficiente (ANCP - CCE), para consultarle sobre la manera en que el ISVIMED puede tener acceso a la información de las personas que tenga suscrito un contrato con el estado, así como a su valor. 
3.  Elaborar y suscribir los convenios y/o contratos a que haya lugar con ocasión de la respuesta emitida por la Agencia Nacional de Contratación Pública - Colombia Compra Eficiente (ANCP - CCE).
</t>
    </r>
    <r>
      <rPr>
        <sz val="9"/>
        <color rgb="FFFF0000"/>
        <rFont val="Arial"/>
        <family val="2"/>
      </rPr>
      <t xml:space="preserve">
</t>
    </r>
    <r>
      <rPr>
        <sz val="9"/>
        <rFont val="Arial"/>
        <family val="2"/>
      </rPr>
      <t>4. Iniciar las acciones judiciales y administrativas a que haya lugar en contra de los beneficiarios infractores del decreto que regula el SMAT.
5. Modificar el manual de aplicación de Arrendamiento Temporal, si hay lugar a ello después de recibir las respuesta a la información solicitada. 
6. Modificar el contrato suscrito con el operador del proyecto de Arrendamiento Temporal, si hay lugar a ello, luego de analizadas las respuestas emitidas por las instituciones oficiadas en el numeral 2.</t>
    </r>
  </si>
  <si>
    <t xml:space="preserve">1. Generar una obligación expresa y clara a cargo del beneficiario mientras es beneficiario del SMAT. 
2. Tener información adicional sobre los ingresos de los beneficiarios del proyecto. 
3. Lograr el objetido buscado con la consulta realizada. 
4. Sancionar al infractor en los términos del decreto 1053 de 2020 o la norma que los modifique o sustituya, y lograr la recuperación del recurso pagado, si hay lugar a ello. 
5. Ajustar el manual a la nueva realidad del proyecto.
6. Ajustar el contrato a la nueva realidad del proyecto. </t>
  </si>
  <si>
    <t>Jaison Alexis Alvarado Arrauth</t>
  </si>
  <si>
    <t>Luego de la reunión se formulo este lan de acción</t>
  </si>
  <si>
    <t>Pagos de subsidios de AT a beneficiarios con otro inmueble registrado a su nombre por compra-venta</t>
  </si>
  <si>
    <t>1. Oficiar a: i)la oficina de registro de instrumentos públicos, ii) Instituto Geográfico Agustín Codazzi -IGAC-, y  iii) Gestores y operadores Catastrales, para que se nos informe la manera en que el ISVIMED puede tener información en tiempo real sobre los actos jurídicos que los beneficiarios del proyecto de A.T., realicen ante dichas entidades sobre bienes inmuebles sujetos a registro. 
2. Elaborar y suscribir los convenios y/o contratos a que haya lugar con ocasión de las respuesta emitidas por las entidades oficiadas en el numeral 1. 
3. Iniciar las acciones judiciales y administrativas a que haya lugar en contra de los beneficiarios infractores del decreto que regula el SMAT.
4. Modificar el manual de aplicación de Arrendamiento Temporal, si hay lugar a ello después de recibir las respuesta a la información solicitada. 
5. Modificar el contrato suscrito con el operador del proyecto de Arrendamiento Temporal, si hay lugar a ello, luego de analizadas las respuestas emitidas por las instituciones oficiadas en el numeral 2.</t>
  </si>
  <si>
    <t xml:space="preserve">1. Tener información en tiempo real sobre los actos jurídicos que los beneficiarios del proyecto de A.T., realicen ante dichas entidades sobre bienes inmuebles sujetos a registro, para determinar su continuidad en el proyecto. 
2. Poder materializar las consultas objeto de las peticiones relacionadas en el numeral 1. 
3. Sancionar al infractor en los términos del decreto 1053 de 2020 o la norma que los modifique o sustituya, y lograr la recuperación del recurso pagado, si hay lugar a ello. 
4. Ajustar el manual a la nueva realidad del proyecto.
5. Ajustar el contrato a la nueva realidad del proyecto.  </t>
  </si>
  <si>
    <t>Pagos de subsidios de AT a beneficiarios con un vehículo autor motor registrado a su nombre</t>
  </si>
  <si>
    <t xml:space="preserve">1. Modificar el formato de compromisos del beneficiario de arrendamiento temporal, el cual se identifica con el código F-GJ-104, incluyéndole la siguiente obligación: 
Reportar todos los ingresos económicos del grupo familiar, donde se incluya los ingresos percibidos por el desarrollo de la actividad económica principal y secundaria, tales como explotación económica de vehículos, remesas, cuentas bancarias, arrendamientos, ayudas económicas, establecimientos de comercio entre otros. 
2. Oficiar al Ministerio de transporte solicitando la información y trámite requerido para que el ISVIMED pueda acceder a la información de los vehículos automotores que sus beneficiarios tengan a su nombre a nivel nacional.     
3.  Elaborar y suscribir los convenios y/o contratos a que haya lugar con ocasión de la respuesta emitida por el ministerio. 
4. Iniciar las acciones judiciales y administrativas a que haya lugar en contra de los beneficiarios infractores del decreto que regula el SMAT.
5. Modificar el manual de aplicación de Arrendamiento Temporal, si hay lugar a ello después de recibir las respuesta a la información solicitada.
6. Modificar el contrato suscrito con el operador del proyecto de Arrendamiento Temporal, si hay lugar a ello, luego de analizadas las respuestas emitidas por las instituciones oficiadas en el numeral 2. </t>
  </si>
  <si>
    <t xml:space="preserve">1. Generar una obligación expresa y clara a cargo del beneficiario mientras es beneficiario del SMAT. 
2. Tener información adicional sobre los ingresos de los beneficiarios del proyecto. 
3. Materializar el objeto de la petición realiazada. 
4. Sancionar al infractor en los términos del decreto 1053 de 2020, o de las normas que los modifiquen o sustituyan. 
5. Ajustar el manual a la nueva realidad del proyecto. 
6. Ajustar el contrato a la nueva realidad del proyecto. </t>
  </si>
  <si>
    <r>
      <t>La solicitud de mesa técnica se realizó el 09/09/2021 mediante la comunicación con radicado de salida S 10004. (</t>
    </r>
    <r>
      <rPr>
        <b/>
        <sz val="9"/>
        <color rgb="FFFF0000"/>
        <rFont val="Arial"/>
        <family val="2"/>
      </rPr>
      <t>esta acción no aplica)</t>
    </r>
  </si>
  <si>
    <t>Pagos de subsidios de AT a beneficiarios con un vehículo autormotor registrado a su nombre</t>
  </si>
  <si>
    <t>Elaborado por: María Vanessa Albino Arenas -                                       Dalia Ines Hernandez Jimenez -                                               Jaison Alvarado-</t>
  </si>
  <si>
    <t>Revisado por: Javier Valdes Barcha -Viviana Astrid Posada Arango - Vanessa Cristina Rojas Vallejo- Elkin Villada</t>
  </si>
  <si>
    <t>Aprobado por: Liliam Gabriela Cano Ramirez</t>
  </si>
  <si>
    <t>Fecha elaboración: 2021/09/11</t>
  </si>
  <si>
    <r>
      <t xml:space="preserve">Nombre del Responsable Correo Electrónico y Teléfono </t>
    </r>
    <r>
      <rPr>
        <sz val="9"/>
        <rFont val="Arial"/>
        <family val="2"/>
      </rPr>
      <t>Javier Valdes Barcha. javier.valdes@isvimed.gov.co. 310 8356561</t>
    </r>
  </si>
  <si>
    <t>Hallazgo Administrativo 2  Contrato 397-2020. Deficiencias en la fase contractual y control a la contratación. En relación al contrato 397-2020, cuyo objeto es “Servicios de implementación, soporte, alojamiento, mantenimiento y licencia de SICOF ERP módulo de nómina para la administración, registro, liquidación y control de la nómina del Instituto Social de Vivienda y Hábitat de Medellín.”, por valor de $80.920.000, el equipo auditor evidenció que los documentos que soportaron el tercer y último pago mediante
egreso Nro.126602 del 02-12-2020 y obligación Nro.59168, según factura de venta N°A10110 del 25-11-2020 por valor de $16.184.000 pesos, se soportaron con acta de recibo a satisfacción y solicitud de pago del 25-11-2020, y no se evidenció informe final de actividades y/o productos que diera cuenta del cumplimiento del 20% equivalente a dicho pago, tal como se estableció en la cláusula tercera del contrato que indicó que se realizaría con “ la entrega final de los productos, capacitación, y cierre del proyecto previa entrega del informe final de actividades y/o los productos que se deriven de las obligaciones a cargo, recibidos a entera satisfacción por parte del SUPERVISOR”.</t>
  </si>
  <si>
    <t>30/06/2022, 31/12/2022.</t>
  </si>
  <si>
    <t>30-09-21</t>
  </si>
  <si>
    <t xml:space="preserve">Se realizo efectivamente el informe final de supervision del contrato 397 de 2020, y se encuentra en proceso de liquidación. </t>
  </si>
  <si>
    <t xml:space="preserve">Informe final de supervisión. </t>
  </si>
  <si>
    <t>Se tiene previsto presentar al Consejo Directivo del ISVIMED el Manual de Supervisión e Interventoria el día 22 de diciembre, para su respectiva aprobación y de igual forma se tiene proyectada capacitación para el próximo 21 de diciembre en supervisión</t>
  </si>
  <si>
    <t>Proyecto de Manual de Supervisión</t>
  </si>
  <si>
    <t>JOCI: El consejo directivo aprobo el manual el cual se encuentra adoptado en la entidad bajo el codigo M-GJ-03, versión 01 del 29/12/2021.</t>
  </si>
  <si>
    <t>Manual de supervisión e interventoria concodigo M-GJ-03, versión 01 del 29/12/2021.</t>
  </si>
  <si>
    <t>Se adopto Manual en el sistema de Jestión de calidad, se adjunta como evidencia del la acción CG V2020 H1.</t>
  </si>
  <si>
    <t xml:space="preserve">JOCI: Se vienen aplicando los controles establecidos en la etapa precontractual, contractual y post-contractual, por parte de los lideres y responsables de la contratación en la entidad, para eso se tienen diseñado el Manual de supervisión e interventoria concodigo M-GJ-03, versión 01 del 29/12/2021. Y se le da aplicación al Manual de Contratación adoptado por la entidad.
El contrato se encuentra en etapa de liquidado y esta bajo custodia de la subdirección Júridica, aun no se a liquidado, en el expediente reposa el informe final de supervisión pendente de la liquidación. </t>
  </si>
  <si>
    <t xml:space="preserve">M-GJ-03 MANUAL DE SUPERVISIÓN E INTERVENTORÍA
Ver. Informe final de supervisor que reposa en el expediente. </t>
  </si>
  <si>
    <t>6/30/2022</t>
  </si>
  <si>
    <t>Actividad 1: Se adoptó Manual en el sistema de Gestión de calidad, y se ha realizado las diferentes capacitaciones correspondientes, se adjunta como evidencia del la acción CG V2020 H1.</t>
  </si>
  <si>
    <t>Actividad 2: El informe final de supervisión fue debidamente realizado y se encuentra en el expediente contractual. El contrato está en etapa de liquidación.</t>
  </si>
  <si>
    <t>Informe final de supervisión F-GJ-33</t>
  </si>
  <si>
    <t>Se proyecto por parte del area de Liquidación el acta de liquidación, a la fecha se encuentre en revisiónn y verificación financiera</t>
  </si>
  <si>
    <t xml:space="preserve">El contrato cuenta con su informe final de supervisión , no obstante, se encuentra en etapa de liquidación,  documento que reposa en la carpeta fisica del contrato. </t>
  </si>
  <si>
    <t xml:space="preserve">Se realizó por parte del área de liquidaciones, devolución del expediente  para subsanar el informe final de supervisión y el acta de recibo del bien o servicios. El mismo  fue subsanado  por a supervisora el día 7 de diciembre de 2022, se espera dejar liquidado este contrato antes de finalizar la vigencia  y de esta manera cerrar la accion </t>
  </si>
  <si>
    <t xml:space="preserve">se adjunta correo eléctronico  de subsanación </t>
  </si>
  <si>
    <t>JOCI: Proceder a la liquidación del contrato respectivo.</t>
  </si>
  <si>
    <t>Hallazgo Administrativo No. 4: En la verificación de la documentación suministrada por el Instituto Social de Vivienda y Hábitat de Medellín -ISVIMED, para la vigencia 2020, relacionada con el proyecto 160498 “Apoyo para el reconocimiento de edificaciones”, que migró al Plan de Desarrollo Medellín Futuro 2020-2023 con el código 200406 “Servicio de reconocimiento de edificaciones de
vivienda de interés social y prioritario”, perteneciente a la Tercera parte (3): “Marco programático”, línea 4 “Ecociudad”, Componente 4.4 “Urbanismo Ecológico”, Programa 3.4.4.5 “Vivienda, hábitat sostenible y mejoramiento integral de barrios”, el equipo auditor encontró como se registra en Cuadro 7., que el Indicador de producto que aparece en el Plan de Desarrollo establece específicamente “Resoluciones de reconocimiento de edificaciones expedidas por la Curaduría Cero” y que de la meta para el año 2020 de 300 resoluciones, solamente se habría cumplido un 11% de la meta para la vigencia</t>
  </si>
  <si>
    <t xml:space="preserve">Durante los meses comprendido entre junio y diciembre de 2021 se realizó el análisis de los reportes mensuales al seguimiento del Plan de Acción y trimestrales del Plan Indicativo, las resoluciones expedidas por la denominada “Curaduría Cero” y las demás curadurías urbanas así: 
Junio- Se recibieron 31 CBML, 66 unidades de vivienda por parte de la curaduría segunda y se radicaron 62 CBML, 138 unidades de vivienda. 
Julio- No se obtuvieron resoluciones de reconocimiento
Agosto- Se recibieron resoluciones de 42 CBML, 75 unidades vivienda por parte de la curaduría segunda, se radicaron 128 CBML, 267 unidades de vivienda en la curaduría cero
Septiembre- No se obtuvieron resoluciones de reconocimiento de edificaciones, se atendieron actas de observaciones de 62 CBML-138 U/V y se encontraban radicadas 171 CBML en curaduría cero
Octubre-Se recibieron resoluciones de 60 CBML, 132 unidades de vivienda por parte de la curaud´ria segunda y se han radicado un total de 226 CBML, 448 unidades de vivienda en la curaduría cero 
Noviembre- Curaduría cero, en la curaduría segunda se radicaron 50 CBML , 112 unidades de vivienda
Diciembre-Se recibieron resoluciones de 161 CBML, 338 unidades de vivienda de la curaduría cero y resoluciones de 28 CBML, 64 unidades de vivienda de la curaduría segunda, para un total de 402 unidades de vivienda (mes de diciembre) y 992 unidades de vivienda total para la vigencia 2021. Se cumple meta en un 96% </t>
  </si>
  <si>
    <t>Módulo SMO/proceso GESTION DE DESARROLLO DE SOLUCIONES HABITACIONALES/indicador: RESOLUCIONES DE RECONOCIMIENTO DE EDIFICACIONES EXPEDIDAS POR LA CURADURÍA CERO</t>
  </si>
  <si>
    <t>JOCI:  A corte del 31 de diciembre de 2021,  la entidad aIcanzo en un 96% la meta de la vigencia 2021. Diferenciadas las resoluciones expedidas por la denominada Curaduría Cero y las Curadurías Urbanas.</t>
  </si>
  <si>
    <t>% CALIFICACIÓN PRIMERA LINEA</t>
  </si>
  <si>
    <t>Mediante radicado S8416 del 23 de julio de 2021, el Isvimed elevó al DAP solicitud ajuste en la descripción del indicador 4.4.5.12 del plan de desarrollo municipal “medellín futuro 2020 – 2023”  y en respuesta a lo anterior, mediante oficio con radicado 202130371421 del 27 de agosto de 2021 nos expresan: "Si bien al indicador en referencia, no se le puede realizar cambio alguno en cuanto a nombre y meta, así como a ninguno de los indicadores del Plan de Desarrollo, sí es posible modificar su ficha y forma de cálculo; para ello es necesario indicar el tipo de cambio que se le pretende incorporar al indicador, con su respectiva justificación". En ese orden de ideas, se está realizando el análisis, teniendo en cuenta la fórmula de cálculo del indicador así: Fórmula de Cálculo V1: NÚMERO DE RECONOCIMIENTOS DE EDIFICACIONES CON RESOLUCIÓN DE CURADURÍA. Variables que componen la fórmula V1 NÚMERO DE RECONOCIMIENTOS DE EDIFICACIONES CON RESOLUCIÓN DE CURADURÍA. La FC  y la V1 están estructuradas de manera general y es en el análisis del indicador mensual, donde se discrimina si la resolución de los reconocimientos, es expedida por la Curaduría Cero o las demás Curadurías Urbanas.</t>
  </si>
  <si>
    <t xml:space="preserve">Radicados: 
S8416 del 23 de julio de 2021
202130371421 del 27 de agosto de 2021
</t>
  </si>
  <si>
    <r>
      <rPr>
        <b/>
        <sz val="10"/>
        <color theme="1"/>
        <rFont val="Calibri"/>
        <family val="2"/>
      </rPr>
      <t xml:space="preserve">VIGENCIA 2021-CUARTO TRIMESTRE: 
</t>
    </r>
    <r>
      <rPr>
        <u/>
        <sz val="10"/>
        <color theme="1"/>
        <rFont val="Calibri"/>
        <family val="2"/>
      </rPr>
      <t>Octubre:</t>
    </r>
    <r>
      <rPr>
        <sz val="10"/>
        <color theme="1"/>
        <rFont val="Calibri"/>
        <family val="2"/>
      </rPr>
      <t xml:space="preserve"> SE RECIBIERON RESOLUCIONES DE 60 CBML, 132 UNIDADES DE VIVIENDA POR PARTE DE LA CURADURIA SEGUNDA Y SE HA RADICADO UN TOTAL DE 226 CBML, 488 UNIDADES DE VIVIENDA EN LA CURADURIA CERO.
</t>
    </r>
    <r>
      <rPr>
        <u/>
        <sz val="10"/>
        <color theme="1"/>
        <rFont val="Calibri"/>
        <family val="2"/>
      </rPr>
      <t>Noviembre</t>
    </r>
    <r>
      <rPr>
        <sz val="10"/>
        <color theme="1"/>
        <rFont val="Calibri"/>
        <family val="2"/>
      </rPr>
      <t xml:space="preserve">: SE RECIBIERON RESOLUCIONES DE 146 CBML, 317 UNIDADES DE VIVIENDA Y SE HAN RADICADO EN TOTAL 292 CBML, 623 UNIDADES DE VIVIENDA EN LA CURADURIA CERO, EN LA CURADURIA SEGUNDA SE RADICARON 50 CBML, 112 UNIDADES DE VIVIENDA.
</t>
    </r>
    <r>
      <rPr>
        <u/>
        <sz val="10"/>
        <color theme="1"/>
        <rFont val="Calibri"/>
        <family val="2"/>
      </rPr>
      <t>Diciembre</t>
    </r>
    <r>
      <rPr>
        <sz val="10"/>
        <color theme="1"/>
        <rFont val="Calibri"/>
        <family val="2"/>
      </rPr>
      <t xml:space="preserve">: SE RECIBIERON RESOLUCIONES DE 161 CBML, 338 UNIDADES DE VIVIENDA DE LA CURADURIA CERO Y RESOLUCIONES DE 28 CBML, 64 UNIDADES DE VIVIENDA DE LA CURADURIA SEGUNDA, PARA UN TOTAL DE 402 UNIDADES DE VIVIENDA (MES DE DICIEMBRE) Y 992 UNIDADES DE VIVIENDA EN TOTAL PARA LA VIGENCIA 2021, SE CUMPLE LA META EN UN 96%
</t>
    </r>
    <r>
      <rPr>
        <b/>
        <sz val="10"/>
        <color theme="1"/>
        <rFont val="Calibri"/>
        <family val="2"/>
      </rPr>
      <t xml:space="preserve">VIGENCIA 2022-PRIMER TRIMESTRE: 
</t>
    </r>
    <r>
      <rPr>
        <u/>
        <sz val="10"/>
        <color theme="1"/>
        <rFont val="Calibri"/>
        <family val="2"/>
      </rPr>
      <t>Enero:</t>
    </r>
    <r>
      <rPr>
        <sz val="10"/>
        <color theme="1"/>
        <rFont val="Calibri"/>
        <family val="2"/>
      </rPr>
      <t xml:space="preserve"> EN EL MES DE ENERO NO SE OBTUVIERON RESOLUCIONES DE RECONOCIMIENTO EDIFICACIONES, SE ATENDIERON ACTAS DE OBSERVACIONES EN LA CURADURÍA SEGUNDA DE 19 CBML - 42 U/V, PENDIENTES DE RESOLUCIÓN Y DE RADICAR MAS EXPEDIENTES.
</t>
    </r>
    <r>
      <rPr>
        <u/>
        <sz val="10"/>
        <color theme="1"/>
        <rFont val="Calibri"/>
        <family val="2"/>
      </rPr>
      <t>Febrero</t>
    </r>
    <r>
      <rPr>
        <sz val="10"/>
        <color theme="1"/>
        <rFont val="Calibri"/>
        <family val="2"/>
      </rPr>
      <t xml:space="preserve">: SE RECIBIERON RESOLUCIONES DE 19 CBML, 39 UNIDADES DE VIVIENDA Y PENDIENTES POR RADICAR 92 CBML, 180 UNIDADES DE VIVIENDA EN LA CURADURIA SEGUNDA Y EN LA CURADURIA CERO PENDIENTES POR RADICAR 37 CBML, 74 UNIDADES DE VIVIENDA, PARA UN TOTAL PENDIENTE POR RADICAR DE 129 CBML, 254 UNIDADES DE VIVIENDA
</t>
    </r>
    <r>
      <rPr>
        <u/>
        <sz val="10"/>
        <color theme="1"/>
        <rFont val="Calibri"/>
        <family val="2"/>
      </rPr>
      <t>Marzo:</t>
    </r>
    <r>
      <rPr>
        <sz val="10"/>
        <color theme="1"/>
        <rFont val="Calibri"/>
        <family val="2"/>
      </rPr>
      <t xml:space="preserve"> EN EL MES DE MARZO NO SE OBTUVIERON RESOLUCIONES DE RECONOCIMIENTO EDIFICACIONES, SE RADICARON 73 CBML, 148 UNIDADES DE VIVIENDA EN LA CURADURIA SEGUNDA Y EN LA CURADURIA CERO 32 CBML, 64 UNIDADES DE VIVIENDA, PARA UN TOTAL DE RADICADOS DE 105 CBML, 212 UNIDADES DE VIVIENDA.
</t>
    </r>
    <r>
      <rPr>
        <u/>
        <sz val="10"/>
        <color theme="1"/>
        <rFont val="Calibri"/>
        <family val="2"/>
      </rPr>
      <t xml:space="preserve">Abril: </t>
    </r>
    <r>
      <rPr>
        <sz val="10"/>
        <color theme="1"/>
        <rFont val="Calibri"/>
        <family val="2"/>
      </rPr>
      <t xml:space="preserve">EN EL MES DE ABRIL NO SE OBTUVIERON RESOLUCIONES DE RECONOCIMIENTO EDIFICACIONES, SE RADICARON 49 CBML, 95 UNIDADES DE VIVIENDA EN LA CURADURIA SEGUNDA Y EN LA CURADURIA CERO 12 CBML, 27 UNIDADES DE VIVIENDA, PARA UN TOTAL DE RADICADOS DE 61 CBML, 122 UNIDADES DE VIVIENDA.
</t>
    </r>
    <r>
      <rPr>
        <b/>
        <u/>
        <sz val="10"/>
        <color theme="1"/>
        <rFont val="Calibri"/>
        <family val="2"/>
      </rPr>
      <t xml:space="preserve">Con el fin de tener un indicador compuesto por dos variables, se está tramitando ante el DAP, la creación de: </t>
    </r>
    <r>
      <rPr>
        <sz val="10"/>
        <color theme="1"/>
        <rFont val="Calibri"/>
        <family val="2"/>
      </rPr>
      <t xml:space="preserve">
V1 NÚMERO DE RECONOCIMIENTOS DE EDIFICACIONES CON RESOLUCIÓN DE CURADURÍA CERO
V2: NÚMERO DE RECONOCIMIENTOS DE EDIFICACIONES CON RESOLUCIÓN DE CURADURÍAS URBANAS</t>
    </r>
  </si>
  <si>
    <t>Sistema de Medición Organizacional SMO -  SIFI</t>
  </si>
  <si>
    <t xml:space="preserve">JOCI: Soportado en las gestiones realizadas por la entidad se observa un cumplimiento de la meta, no obstante, y con fundamento en la respuesta dada por DAP, el indicador no puede ser objeto de cambios, situación esta que no es de competencia del ISVIMED, por lo tanto, el indicador que se reporta hace alusión a los Reconocimientos de Edificaciones de manera discriminada. Por lo tanto, desde la subdirección de Planeación se debe iniciar la gestión pertinente para la creación del indicador compuesto por las varibles de Curaduria Cero y Curaduris Urbanas. </t>
  </si>
  <si>
    <t>Ver Radicados: 
S8416 del 23 de julio de 2021
202130371421 del 27 de agosto de 2021</t>
  </si>
  <si>
    <t>Subdirección de Planeación: Se sigue reportando el seguimiento al indicador con las dos variables (Resoluciones expedidas por curaduría Urbana y Resoluciones expedidas por curaduría cero). Se reitera que el DAP mediante respuesta 202130371421 del 27 de agosto de 2021, no permite modificar el indicador del Plan de Desarrollo.</t>
  </si>
  <si>
    <t>Seguimiento al Plan Indicativo y de Acción en: P:\7.PLANEACION\1. PLANEACIÓN ESTRATÉGICA\PLANEACIÓN ESTRATÉGICA 2022\PA PI</t>
  </si>
  <si>
    <t>La Entidad ha adelantado las Gestiones con el DAP, fente a la medición del indicador correspondiente al Plan de Desarrollo, no obstante,  la entidad  debe analizar con el DAP que dicho indicador sea  compuesto por dos variables, como se vienen reportanto esto con el fin de lograr la efectividad de la acción propuesta,</t>
  </si>
  <si>
    <t xml:space="preserve">Subdirección de Planeación: El indicador sigue sumando las dos variables (Curaduría cero y Curadurías Urbanas) teniendo en cuenta que el DAP no aprobó la modificación del mismo. </t>
  </si>
  <si>
    <t>5 (1)</t>
  </si>
  <si>
    <t xml:space="preserve">Pagos de subsidios de AT a beneficiarios con ingresos mayores a 2 SMLMV 
</t>
  </si>
  <si>
    <t xml:space="preserve">1. Incluir en el formato de compromisos del beneficiario de arrendamiento temporal, la obligacion de informar, de manera inmediata al ISVIMED o al operador del proyecto,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2. Implementar la verificación de potenciales beneficiarios, ante la Agencia Nacional de Contratación Pública - Colombia Compra Eficiente (ANCP - CCE).
3. Iniciar las acciones judiciales y administrativas a que haya lugar en contra de los beneficiarios infractores del decreto que regula el SMAT.
</t>
  </si>
  <si>
    <t>31/12/2021, 30703/2023</t>
  </si>
  <si>
    <t>Subdirección Poblacional (jaison Alexix Alvarado Arrauth)</t>
  </si>
  <si>
    <t xml:space="preserve">1. El 17/11/2021, se actualizó en el SIFI el formado con código F-GJ-104, con la obligación a cargo del beneficiario de Informar, de manera inmediata al ISVIMED o al operador del proyecto,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2. El 25/11/2021, mediante comunicación con radicado de salida S 13247, se remitió comunicacion a la Agencia Nacional de Contratación Pública Colombia Compra Eficiente, consultandolé sobre la posibilidad de que nos suministre informacion contractual de los beneficiarios del subsidio municipal de arrendamiento temporal con su número de cédula. </t>
  </si>
  <si>
    <t xml:space="preserve">JOCI: Se evidencia la actualización del formato y a la fecha no se evidencia respuesta por la Agencia Nacional </t>
  </si>
  <si>
    <t>Formato F-GJ-104, versión 8, y Radicado de salida 13247</t>
  </si>
  <si>
    <t xml:space="preserve">La Agencia Nacional de Contratación Pública Colombia Compra Eficiente ANCP - CCE rehusó la comunicación S 13247 enviada por el Isvimed. Dado lo anterior, no ha sido posible gestionar las actividades 3, 5 y 6 de este plan de mejoramiento; por tal razón, durante el segundo trimestre del 2022, se enviará una nueva solicitud a dicha agencia solicitando justifique las causas de haber rehusado la comunicación.
Mediante memorando 1787 de 2021, la Subdirección Poblacional remitió a la Subdirección Jurídica dos (2) expedientes de beneficiarios con ingresos mayores a 2 SMLMV para el inicio de las acciones administrativas (proceso sancionatorio) y judiciales (fiscalía y junta central de contadores), dando cumplimiento a la actividad 4. La Subdirección Jurídica viene adelantando las gestiones necesarias para atender estos requerimientos.
</t>
  </si>
  <si>
    <t xml:space="preserve">
Soporte de rehuso de la comunicación S 13247
Memorando 1787 de 2021
Anexos expediente 9992C
Anexos expediente 11524C
</t>
  </si>
  <si>
    <t xml:space="preserve">JOCI: La entidad se encuentra adelantando las géstiones pertinentes como se evidencia en los comunicados soportes. </t>
  </si>
  <si>
    <t>El 21 de abril de 2022 se reiteró la soliciturd realizada mediante radicado de salida S 13247 a la Agencia Nacional de Contratación Pública Colombia Compra Eficiente ANCP - CCE, mediante radicado P20220421003902. El 4 de mayo se recibe respuesta con el nombre y datos de contacto del enlace de esta entidad para resolver las inquietudes sobre la consulta y descarga de información en las bases de datos del Sistema Electrónico de Contratación Pública SECOP I y SECOP II. Se adelantarán las gestiones necesarias para establecer contacto efectivo con el enlace designado. 
Con relación a los dos (2) expedientes de beneficiarios con ingresos mayores a 2 SMLMV identificados (ver observación en el seguimiento realizado en abril), la Subdirección Jurídica remitió denuncia penal a la Fiscalía General de la Nación y queja disciplinaria a la Junta Central de Contadores. A la fecha, no se ha recibido respuesta por parte de estas entidades.</t>
  </si>
  <si>
    <t xml:space="preserve">Evidencia radicado P20220421003902
Oficio respuesta Colombia Compra Eficiente ANCP - CCE
Radicado S13835 - Denuncia penal Fiscalía General de la Nación
Radicado S13833 - Queja disciplinaria Junta Central de Contadores
Radicado S13837 - Queja disciplinaria Junta Central de Contadores
Radicado S13832 - Denuncia penal Fiscalía General de la Nación
</t>
  </si>
  <si>
    <t xml:space="preserve">Dado que no ha sido posible el contacto con el enlace de Colombia Compra Eficiente ANCP - CCE, durante el tercer trimestre del año se envío oficio a la Contraloría General de Medellín solicitando eliminar esta acción; lo anterior, considerando que actualmente los hogares acreditan sus ingresos mediante certificados laborales, expedidos por sus empleadores, o a través de certificado emitido por un contador público en ejercicio de sus funciones y facultades legales. Dichos documentos, gozan de presunción de legalidad, lo que quiere decir que su contenido se presume real y válido para la adopción de decisiones por parte del ISVIMED, ello implica, que cualquier discusión sobre su veracidad o proponer alguna tacha sobre su autenticidad, la competencia recae sobre la autoridad judicial, para así declararlo, luego de surtidas todas las etapas procesales que se dispongan para ello. Se está a la espera de la respuesta de la Contraloría General de Medellín al respecto. </t>
  </si>
  <si>
    <t>Evidencia proyección oficio Contraloría General de Medellín</t>
  </si>
  <si>
    <t xml:space="preserve">El 17/11/2021, se actualizó en el SIFI el formado con código F-GJ-104, con la obligación a cargo del beneficiario de Informar, de manera inmediata al ISVIMED, o al contratista que apoya en la asignación, pago y terminación del subsidio, cualquier variación que tenga en sus ingresos mensuales familiares acreditados para la asignación del subsidio, y/o de  cualquier variación en el grupo familiar acreditado para la respectiva asignación, so pena de incurrir en alguna de las causales de terminación del SMAT.  </t>
  </si>
  <si>
    <t xml:space="preserve">La Agencia Nacional de Contratación Pública, Colombia Compra Eficiente ANCP - CCE, dió respuesta a nuestra petición con radicado interno S 13247  el 04/05/2022. En la misma, nos remite el nombre y datos de contacto de un funcionario de sus dependencias para tratar el con él lo relativo a nuestra petición. Después de este contacto, podremos determinar los pasos a seguir para las actividades 3, 5 y 6 de este plan de mejoramiento. Así, durante el primer trimestre del 2023, se realizará el contacto con el funcionario aludido. </t>
  </si>
  <si>
    <t>Mediante memorando N° 1787 de 2021, la Subdirección Poblacional remitió a la Subdirección Jurídica dos (2) expedientes de beneficiarios con ingresos mayores a dos (2) salarios minimos legales mensuales vigentes -SMLMV- para el inicio de las acciones administrativas (proceso sancionatorio) y judiciales (fiscalía y junta central de contadores), dando cumplimiento a la actividad 4 de este PMU. La Subdirección Jurídica viene adelantando las gestiones necesarias para atender estos requerimientos.
En el primer trimestre de 2023, se indagará nuevamente por los avances de estas diligencias.</t>
  </si>
  <si>
    <t>JOCI: La entidad se encuentra adelantando las géstiones pertinentes como se evidencia en los comunicados soportes. por lo tanto, se debe dar inicio a las gestiones que permitan realizar e implementar la verificación de potenciales beneficiarios, ante la Agencia Nacional de Contratación Pública - Colombia Compra Eficiente (ANCP - CCE).</t>
  </si>
  <si>
    <t>5 (2)</t>
  </si>
  <si>
    <t xml:space="preserve">
Pagos de subsidios de AT a beneficiarios con otro inmueble registrado a su nombre por compra-venta
</t>
  </si>
  <si>
    <t xml:space="preserve">1. Oficiar a: i)la oficina de registro de instrumentos públicos, ii) Instituto Geográfico Agustín Codazzi -IGAC-, y  iii) Gestores y operadores Catastrales, para que se nos informe la manera en que el ISVIMED puede tener información en tiempo real sobre los actos jurídicos que los beneficiarios del proyecto de A.T., realicen ante dichas entidades sobre bienes inmuebles sujetos a registro. 
2. Iniciar las acciones judiciales y administrativas a que haya lugar en contra de los beneficiarios infractores del decreto que regula el SMAT.
3. Analizar la necesidad de modificar el manual para la aplicación del subsidio de AT de acuerdo con la información recaudada. </t>
  </si>
  <si>
    <t>Subdirección Poblacional (Jaison Alexis Alvarado Arrauth)</t>
  </si>
  <si>
    <t xml:space="preserve">1. El 25/11/2021, mediante comunicación con radicado de salida S 13246, se remitió comunicacion al Instituto Geográfico Agustin Codazzi, consultandolé sobre la posibilidad de que nos suministre informacion sobre los bienes inmuebles de los beneficiarios del subsidio municipal de arrendamiento temporal con su número de cédula. 
Analizando el artículo 79 de la Ley 1955 de 2019, se puede evidenciar que el IGAC es la autoridad nacional en esta materia, motivo por el cual, no es necesario escribir a los gestores y operadores catastrales. Por lo tanto, no se realizarán dichas comunicaciones. </t>
  </si>
  <si>
    <t xml:space="preserve">JOCI: A la fecha no se evidencia respuesta por la Agencia Nacional </t>
  </si>
  <si>
    <t xml:space="preserve"> Radicado de salida 13247</t>
  </si>
  <si>
    <t xml:space="preserve">El 9 de diciembre de 2021 el Instituto Geográfico Agustín Codazzi -IGAC- recibió la comunicación S 13246 enviada por el Isvimed, mediante la cual se solicitó evaluar la posibilidad de suministrar información periódica sobre los beneficiarios del SMAT para determinar si poseen algún inmueble en el territorio nacional. Sin embargo,  durante el primer trimestre del año 2022, no se recibió respuesta alguna por parte de esta entidad. 
Dado lo anterior, no ha sido posible gestionar las actividades 2, 3, 4 y 5 de este plan de mejoramiento; por tal razón, durante el segundo trimestre del 2022, se reiterará al IGAC la solicitud realizada mediante comunicación S 13246.
</t>
  </si>
  <si>
    <t>Guía entrega radicado S 13246</t>
  </si>
  <si>
    <t xml:space="preserve">Se reitera la petición al Instituto Geográfico Agustín Codazzi -IGAC- mediante radicado 1600ORC-2022-0002198-ER-000, la cual es respondida el 26 de mayo de 2022. La respuesta abre la posibilidad de evaluar la solicitud y determinar el alcance de la información requerida; para ello, se realizará una reunión virtual.  </t>
  </si>
  <si>
    <t>Evidencia envío radicado 1600ORC-2022-0002198-ER-000
Oficio respuesta Instituto Geográfico Agustín Codazzi -IGAC-</t>
  </si>
  <si>
    <t xml:space="preserve">Dado que no ha sido posible el contacto con el enlace del Instituto Geográfico Agustín Codazzi -IGAC-, durante el tercer trimestre del año se envío oficio a la Contraloría General de Medellín solicitando eliminar esta acción; lo anterior, considerando que a la fecha, ISVIMED está verificando requisitos previa a cada asignación de acuerdo con lo establecido en el Decreto 1053 de 2020. Se está a la espera de la respuesta de la Contraloría General de Medellín al respecto. </t>
  </si>
  <si>
    <t xml:space="preserve">El 9 de diciembre de 2021 el Instituto Geográfico Agustín Codazzi -IGAC- recibió la comunicación S 13246 enviada por el ISVIMED, mediante la cual se solicitó evaluar la posibilidad de suministrar información periódica sobre los beneficiarios del SMAT para determinar si poseen algún inmueble en el territorio nacional a su nombre.  El 29/07/2022, recibimos respuesta, y nos aportaron una dirección de corre electrónico, y el nombre de un funcionario para tramitar con él nuestra solicitud y poder agilizar los tiempos de estas respuestas. Durante el primer trimestre de 2023, se realizará contacto con este funcionario, para determinar el paso a seguir.  
Dado lo anterior, no ha sido posible gestionar las actividades 2, 3, 4 y 5 de este plan de mejoramiento. </t>
  </si>
  <si>
    <t>JOCI:  Retomar las acciones que permitan dar cumplimiento a las acciones reformuladas en dicho plan toda vez que el cumplimiento del objetivo esta para el primer trimestre de la vigencia 2023,</t>
  </si>
  <si>
    <t>5 (3)</t>
  </si>
  <si>
    <t xml:space="preserve">1. Modificar el formato de compromisos del beneficiario de arrendamiento temporal, el cual se identifica con el código F-GJ-104, incluyéndole la siguiente obligación: 
Reportar todos los ingresos económicos del grupo familiar, donde se incluya los ingresos percibidos por el desarrollo de la actividad económica principal y secundaria, tales como explotación económica de vehículos, remesas, cuentas bancarias, arrendamientos, ayudas económicas, establecimientos de comercio entre otros. 
2. Oficiar al Ministerio de transporte solicitando la información y trámite requerido para que el ISVIMED pueda acceder a la información de los vehículos automotores que sus beneficiarios tengan a su nombre a nivel nacional.
3.  Iniciar las acciones judiciales y administrativas a que haya lugar en contra de los beneficiarios infractores del decreto que regula el SMAT.
4. Analizar la necesidad de modificar el manual para la aplicación del subsidio de AT de acuerdo con la información recaudada. </t>
  </si>
  <si>
    <t>31/12/2021, 30/03/2023</t>
  </si>
  <si>
    <t xml:space="preserve">El 25/11/2021, mediante comunicación con radicado de salida S 13244, se remitió comunicacion al Ministerio de Transporte, consultandolé sobre la posibilidad de que nos suministre informacion sobre los bienes automotores de los beneficiarios del subsidio municipal de arrendamiento temporal con su número de cédula. </t>
  </si>
  <si>
    <t xml:space="preserve">El Ministerior de Transporte rehusó la comunicación S 13244 enviada por el Isvimed, mediante la cual se solicitó evaluar la posibilidad de suministrar información periódica sobre los beneficiarios del SMAT para determinar si poseen algún automotor en el territorio nacional. Dado lo anterior, no ha sido posible gestionar las actividades 3, 4, 5 y 6 de este plan de mejoramiento; por tal razón, durante el segundo trimestre del 2022, se enviará una nueva solicitud al Ministerio de Transporte solicitando justifique las causas de haber rehusado la comunicación. </t>
  </si>
  <si>
    <t xml:space="preserve"> Radicado de salida 13244</t>
  </si>
  <si>
    <t xml:space="preserve">Se reitera la petición al Ministerio de Transporte mediante radicado 20223030800002, la cual no ha sido respondida a la fecha de este seguimiento. </t>
  </si>
  <si>
    <t>Evidencia envío radicado 20223030800002</t>
  </si>
  <si>
    <t xml:space="preserve">Dado que no se ha recibido respuesta por parte del Ministerio de Transporte, el 29 de julio de 2022 se remitió correo electrónico al funcionario Rodrigo Osorio de la Contraloría, solicitando apoyo con el requerimiento realizado al Ministerio del Transporte. A la fecha, no se ha recibido respuesta al respecto. 
Aunado a lo anterior, durante el tercer trimestre del año se envío oficio a la Contraloría General de Medellín solicitando eliminar esta acción; lo anterior, considerando que los hogares acreditan sus ingresos mediante certificados labores, expedidos por sus empleadores, o a través de certificado emitido por un contador público en ejercicio de sus funciones y facultades legales. Dichos documentos, gozan de presunción de legalidad, lo que quiere decir que lo en ellos contenido se presume real y válido para tomar las decisiones que se deben tomar por parte del ISVIMED. Quien quiera restarle este carácter legal a este tipo de documentos, deberá iniciar un proceso judicial para que un juez de la república, una vez agotadas todas las etapas del mismo, declare si la información de dicho documento es válida o es falsa. Hasta tanto, se deben tener por ciertos dichos documentos. 
En estos términos, cuando el ISVIMED solicita las pruebas de ingresos de los hogares beneficiarios o pendientes de ingresar, se cumple con los establecido al respecto en el decreto 1053 de 2020 en su artículo 15 numeral 15.2. : "...El Hogar deberá acreditar ingresos familiares iguales o inferiores a dos (2) SMMLV...". Por lo tanto, no es necesario indagar por posibles fuentes de ingresos adicionales cuando legalmente los mismo ya están demostrados. Así, estas labores se estiman innecesarias, por lo que no eliminarles del PMU, generaría pérdida de tiempo y recursos, ya que no apuntan a la finalidad establecida en el decreto 1053 de 2020. Se está a la espera de la respuesta de la Contraloría General de Medellín al respecto. </t>
  </si>
  <si>
    <t>Evidencia correo electrónico enviado a Rodrigo Osorio
Evidencia proyección oficio Contraloría General de Medellín</t>
  </si>
  <si>
    <t xml:space="preserve">El 17/11/2021, se actualizó en el SIFI el formado con código F-GJ-104, con la obligación a cargo del beneficiario de Informar, de manera inmediata al ISVIMED o al contratista que apoya con la operación del subsidio,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El Ministerior de Transporte rehusó la comunicación S 13244 enviada por el ISVIMED, mediante la cual se solicitó evaluar la posibilidad de suministrar información periódica sobre los beneficiarios del SMAT para determinar si poseen algún automotor en el territorio nacional a su nombre. Dado lo anterior, no ha sido posible gestionar las actividades 3, 4, 5 y 6 de este plan de mejoramiento; por tal razón, durante el primer trimestre del 2023, se enviará una nueva solicitud al Ministerio de Transporte solicitando justifique las causas de haber rehusado la comunicación. </t>
  </si>
  <si>
    <t>NOMBRE DE LA AUDITORIA</t>
  </si>
  <si>
    <t>Jurídica, Dotación.</t>
  </si>
  <si>
    <t>Pese a los documentos aportados como evidencia, La CGM en Auditoría Regular Vigencia 2016, califico el cumplimiento en el 70% y la efectividad en 50%. No se cerró.
(Ver matriz de evaluación remitida en correo del 14 de noviembre de 2017).
Mediante las resoluciones 1390 y 1391 de agosto de 2017, se modificaron las resoluciones 1058 y 1822 de 2014, con las que se subsanaron 56 beneficiarios pendientes de ejecución de mejoramiento por el operador ASOCASA (quedan faltando 53 beneficiarios)
Sigue pendiente  27 beneficiarios que se deben subsanar del operador AMUCAFAUM (se proyectará la resolución para hacerlos en el 2018 en el programa de Cerrar la Brecha. 
Se mantiene la calificación dada por la contraloría hasta tanto se subsanen los beneficiarios que aún quedan pendientes.</t>
  </si>
  <si>
    <t>Avance febrero 2018: Se culmino el procedimiento sancionatorio adelantado en contra de AMUCAFAUM, mediante la resolucion 1855 del 19 de diciembre de 2017 con radicado S1097. En ocasion de ejecución de las resoluciones 624, 702 y 1132 de 2013.
Se envia notificación electrónica a la aseguradora Seguros del Estado de la resolucion 1855 para lo efectos legales respectivos. (copia correo)</t>
  </si>
  <si>
    <t>Resolucion 1855 del 19 de diciembre de 2017 con radicado S1097</t>
  </si>
  <si>
    <t>Informe auditoria con radicado E15503 con fecha de 20.12.2018</t>
  </si>
  <si>
    <t>El 20 de abril de 2018 se expidió la Resolución 403, por la cual se resolvió la solicitud de revocatoria directa en contra de la Resolución 1855 del 19 de diciembre de 2017.</t>
  </si>
  <si>
    <t>Resolución 403</t>
  </si>
  <si>
    <t>Avance mayo 2018: El 23 de febrero de 2018, SEGUROS DEL ESTADO S.A presentó solicitud de revocatoria directa en contra de la Resolución 1855 del 19 de diciembre de 2017.</t>
  </si>
  <si>
    <t xml:space="preserve">Seguimiento y recomendación de JOCI: Este hallazgo continúa abierta de acuerdo al informe realizado por la Contraloría con radicado E15503 con fecha de 20.12.2018. Califican el cumplimiento de la acción y de la efectividad en 0%.
Retomar el caso y realizar una trazabilidad del proyecto técnica, jurídica y financiera con cada uno de los soportes que validen el cierre de las acciones de manera efectiva.
Las acciones deben estar dirigidas a recuperar los recursos. </t>
  </si>
  <si>
    <t>Memorando 200-010 Informe de seguimiento al plan de mejoramiento, 31/01/2019.</t>
  </si>
  <si>
    <t>E19757 de 2018 (PAG 22)
1. Resolucion 403 de 2018.      
2. Resolución 1855 de 2017</t>
  </si>
  <si>
    <t>Jurídica: Respecto de la recomendación de encaminar acciones para recuperar los recursos, se debe aclarar que frente a éste Operador no hay recursos pendiente por recuperar. Por lo tanto, las acciones a implementar, deben estar encaminadas a asignar a otros Operadores los beneficiarios de AMUCAFAUM que a la fecha no se les ha ejecutado su mejoramiento.</t>
  </si>
  <si>
    <t xml:space="preserve">Como se dejó establecido en el avance plasmado el 03/04/2019, se reitera que frente al Operador no hay recursos pendiente por recuperar. Por lo tanto, las acciones a implementar, deben estar encaminadas a asignar a otros Operadores los beneficiarios de AMUCAFAUM que a la fecha no se les ha ejecutado su mejoramiento, la cual es una labor que corresponde a la Subdirección de Dotación de Vivienda y Hábitat. </t>
  </si>
  <si>
    <t xml:space="preserve">JOCI: El último reporte informa que no hay recursos por recuperar y la acción está orientado a esto. 
Analizar el evento, las gestiones realizadas a la fecha y determinar acciones para dar cierre a la acción y evitar que se presente de nuevo este caso en otros proyectos. </t>
  </si>
  <si>
    <t>JOCI: Acción cerrada por la Contraloria en el informe definitivo de la auditoria especial de mejoramiento de vivienda E11362 del 19/09/2019.</t>
  </si>
  <si>
    <t>Informe con radicado 11362</t>
  </si>
  <si>
    <t xml:space="preserve">Se aportaron las evidencias al equipo auditor, quienes la calificaron con cumplimiento parcial y la dejaron vigente en el informe definitivo de auditoría regular vigencia 2016, con la siguiente anotación: 
"En cuanto al Convenio suscrito con ASOMEDELLÍN, si bien el Instituto ha emprendido acciones tendientes a lograr el objetivo de recuperar los recursos entregados y no ejecutados por el operador por valor de $957.517.749 (datos y valores actualizados según informe final de supervisión del 30 de mayo de 2017), a la fecha no se ha logrado la efectiva recuperación de estos recursos, por lo tanto una vez se remita el informe definitivo se procederá a dar traslado a la Contraloría Auxiliar de Responsabilidad Fiscal para lo de su competencia".
No obstante, El ISVIMED mediante Resolución 1365 de 2017 recuperó $318´360.000, como resultado de gestion de cobro de la póliza de cumplimiento ante SURAMERICANA, los cuales fueron ingresados a la caja del Isvimed el 23 de octubre de 2017. La adminsitración pretende recuperar los otros recursos mediante el  proceso Jurídico de cobro coactivo. Mientras esto sucede, se mantiene la calificación dada por la Contraloría del 50%.
</t>
  </si>
  <si>
    <t xml:space="preserve">Seguimiento febrero 2018: Se envia comunicado a ASOMEDELLIN con asunto citación para notificaión personal del mandamiento de pago N° 1 del 15/12/2017, con radicado S21487. Soporte: Auto N°1 Por le cual se libra mandamiento de pago en contra de ASOMEDELLIN con ocasion del convenio 339  de 2014. Referencia de cobro coactivo. 
En el programa cierre de brechas con vigencia 2018, se le dará solucion a las familias. </t>
  </si>
  <si>
    <t xml:space="preserve">Avance mayo 2018: A la fecha se encuentran embargados 4 inmuebles de propiedad del representante legal y mediante auto N° 3 se ordenó seguir adelante con la ejecución. </t>
  </si>
  <si>
    <t>Seguimiento y recomendación JOCI: Este hallazgo continúa abierta de acuerdo al informe realizado por la Contraloría con radicado E15503 con fecha de 20.12.2018. Califican el cumplimiento de la acción y de la efectividad en 50%, el decir, un cumplimiento parcial.
Continuar con el proceso jurídico de tal manera que se haga efectivo los embargos y se recupere el recurso.</t>
  </si>
  <si>
    <t xml:space="preserve">Jurídica: A la fecha se aclara que el embargo de 4 inmuebles está perfeccionado, al igual que sus respectivos avalúos. Lo que se encuentra pendiente es proceder al secuestro de los mismos, para proceder posteriormente a su remate.  Adicionalmente, se informa que el convenio N° 339 de 2014 se liquidó el 28/02/2019. </t>
  </si>
  <si>
    <t>Liquidación del convenio/ Consulta en la VUR que evidencia los embargos (M.I 003-16033/ M.I 012-8133/ M.I 001-671808/ M.I 001-671793)</t>
  </si>
  <si>
    <t xml:space="preserve">A la fecha, se encuetnra en curso un indagación preliminar frente el Supervisor del convenio, a la cual se le asignó el radicado 2018-004. De dichas diligencias, se avocó conocimiento el 02/11/2018. </t>
  </si>
  <si>
    <t xml:space="preserve">Auto por medio del cual se avocó conocimiento de las diligencias preliminares disciplinarias con radicado N° 2018-004. </t>
  </si>
  <si>
    <t xml:space="preserve">JOCI: Continuar con la gestión de recuperar el recurso. 
Es necesario que la capacitación de supervisión se refuerce y den claridades en las responsabilidades y obligaciones, que informen donde están documentadas para su conocimiento y consulta. 
Evaluar que la acción tomada de cambio en la forma de pagos se esté aplicando actualmente en los proyectos existentes. </t>
  </si>
  <si>
    <t>JOCI: Acciones 1, 2, 3, 4 cerradas por la Contraloria en el informe definitivo de la auditoria especial de mejoramiento de vivienda E11362 del 19/09/2019. ok</t>
  </si>
  <si>
    <t>En cumplimiento de esta acción el Contador aporta las actas No. 27; 28; 29; 30; 31; 32 y 33 del comité de Sostenibilidad contable en el que se evidencian las actividades llevadas a cabo para depurar y sanear  la informacion contable. En el acta de reunión No.33 del 7 de diciembre de 2017, se observa que el porcentaje de avance del valor amortizado en la cuenta 151003, asciende al 51,85%, mientras que en el acta No.27 del 14 de julio de 2017 era de 25,23%, lo cual refleja un cumplimiento ´progresivo de la acción durante los meses de Junio a Noviembre de 2017; acciones que estan encaminadas a lograr una presentacion del Balance General que refleja la realidad financiera del Instituto. Aunque se observa un avance del 52%, esta  acción no se califica pues la fecha de obtención de resultados va hasta el 31 de diciembre de 2018.</t>
  </si>
  <si>
    <t>Seguimiento febrero 2018: Durante la vigencia se realizaron todas las gestiones administrativas para depurar la información contable, de manera que en los estados financieros se revele en forma fidedigna la realidad económica, financiera y patrimonial de la entidad, dando con ello cumplimiento a lo establecido en  el artículo 355 de la Ley 1819 de 2016 donde se establece que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avance obtenido al cierre del periodo contable 2017 es de 76.63%, informacion que se puede evidenciar en el INFORME PROCESO DEPURACION CONTABLE  con corte al 31/12/2017</t>
  </si>
  <si>
    <t>Avance junio 2018, admon y financiero. cumplimiento 76.63%  Al 31/12/2017 se realizaron  en su totalidad las acciones de mejoramiento propuestas. Anexo Informe de depuracion contable.</t>
  </si>
  <si>
    <t>JOCI: Acción cumplida, saneada cuenta contable y avalado por el comité de técnico de sostenibilidad contable. 
Se encuentra pendiente de la valoración de la Contraloría de acuerdo a la auditoría realizada en el primer semestre del 2019.</t>
  </si>
  <si>
    <t>30/09/2019</t>
  </si>
  <si>
    <t>accion cerrada por la CGM en el informe definitivo auditoria especial componente control financiero Instituto Social de Vivienda y habitat de Medellin-ISVIMED, Radicado isvimed E5254 del 06/05/2019, Radicado CGM E201900002096 del 06/05/2019</t>
  </si>
  <si>
    <t>informe definitivo auditoria especial componente control financieroInstituto Social de Vivienda y habitat de Medellin-ISVIMED, Radicado isvimed E5254 del 06/05/2019, Radicado CGM E201900002096 del 06/05/2019</t>
  </si>
  <si>
    <t>Cumplimiento y efectividad del 100%</t>
  </si>
  <si>
    <t>JOCI: Cerrada en el informe definitivo de la auditoria del componente control financiero radicado E5254 de fecha 2019/05/06.</t>
  </si>
  <si>
    <t>radicado E5254 de fecha 2019/05/06.</t>
  </si>
  <si>
    <t>Avance febrero 2018: Esta actividad se viene realizando de manera periódica, la última devolución que se realizó correspondíó a las fichas recepcionadas entre el 27-10-2017 y el 27-11-2017. Respecto de lo cual se realizó la devolución a la Comisión Social de Nueve (9) fichas, las cuales presentaron incumplimento de algunos de los requisitos contemplados en los Artículos 15 y 69 del Decreto 2339 de 2013. Soporte: Radicado S 19966 del 07-12-17, contentivo de devolución de Nueve (9) fichas incompletas a la Comisión de Protección Social
Avance mayo 2018: memorando 500-172 CD. Radicado S 3345 del 23-03-18 Devolución de fichas Comisión Social
Avance junio 2018: Radicado S 7942 del 06-06-18, Radicado S 7317 del 25-05-18, Radicado S 7317 del 25-05-18, Radicado S 6840 del 22-05-18, Radicado S 5323 del 30-04-18. Soportes que evidencian aplicación sistemática de la actividad.</t>
  </si>
  <si>
    <t>Memorando 500-553
Copia de los siguientes radicados por medio de los cuales se han devuelto fichas censales a la Comisión social por presentarse inconsistencias o por no ser procedente su atención: 1-  Oficio radicado S 7942 del 06-16-18 Devolución 3 fichas. 2-  Oficio radicado S 8050 del 08-06-18 Devolución 1 Ficha. 3- Oficio radicado S 8865 del 22-06-18 Devolución 42 Fichas. 4- Oficio radicado S 8900 del 25-06-18 Devolución 7 Fichas. 5- Oficio radicado S 10684 del 30-07-18 Devolución 15 Fichas. 6- Oficio radicado S 12681 del 31-08-18 Devolución 27 Fichas. 7- Oficio radicado 201810289155 del 17-09-18 Devolución 7 Fichas. 8-  Oficio radicado S 14482 del 01-10-18 Devolución de 1 Ficha. 9- Oficio radicado S 16141 del 12-10-18 Devolución 2 Fichas. 10- Oficio radicado S 17184 del 25-10-18 Devolución 2 Fichas. 11- Oficio radicado S 17469 del 29-10-18 Devolución 2 Fichas. 12- Oficio radicado S 19075 del 30-11-18 Devolución 4 Fichas. 13- Oficio radicado S 19076 del 30-11-18 Devolución 1 Ficha.</t>
  </si>
  <si>
    <t>Seguimientoy recomendación: Durante la vigencia 2018 se realizaron las respectivas devoluciones, demostrando que se mantiene la acción propuesta.
Continuar aplicando el procedimiento.</t>
  </si>
  <si>
    <t>De manera permanente se realizan las devoluciones a la Comisión de Protección Social de las fichas censales que presentan información incompleta, con inconsistencias, y aquellas que corresponden a hogares que presentan impedimentos o incumplimientos legales (Decreto 2339/13). Ésta tarea sea ejecuta por medio de oficio y/o de correos electrónicos.</t>
  </si>
  <si>
    <t>Memorando 500-260
Copia de los siguientes radicados por medio de los cuales se han devuelto a la Comisión social fichas censales que presentan información incompleta, con inconsistencias, y aquellas que corresponden a hogares que presentan impedimentos o incumplimientos legales (Decreto 2339/13): - 1 Oficio radicado S 3686 del 26-03-19 Devolución de tres fichas a la Comisión Social. - 2 Oficio radicado S 4550 del 05-04-19 Devolución de seis fichas a la Comisión Social. - 3 Oficio radicado S 6079 del 24-04-19 Devolución de Una ficha a la Comisión Social. - 4 Oficio radicado S 8267 del 27-05-19 Devolución de Dos fichas a la Comisión Social. - 5 Oficio radicado S 8334 del 28-05-19 Oficio devolución de Una ficha a la Comisión Social.</t>
  </si>
  <si>
    <t xml:space="preserve">JOCI: Ampliación de plazo a las acciones 6 y 7 hasta 30 septiembre y 30 de octubre 2019, por medio de radicado 7763 de fecha de 2019/07/02.
Continuar con el proceso de implementación del módulo de arrendamiento. </t>
  </si>
  <si>
    <t>De manera permanente se realizan las devoluciones a la Comisión de Protección Social de las fichas censales que presentan información incompleta, con inconsistencias, y aquellas que corresponden a hogares que presentan impedimentos o incumplimientos legales (Decreto 2339/13). Ésta tarea se ejecuta por medio de oficio y/o de correos electrónicos.</t>
  </si>
  <si>
    <t>Se remite memorando 500-432 con soportes en CD: Copia de los siguientes radicados por medio de los cuales se han devuelto a la Comisión social fichas censales que presentan información incompleta, con inconsistencias, y aquellas que corresponden a hogares que presentan impedimentos o incumplimientos legales (Decreto 2339/13): - 1 Oficio radicado S 10612 del 10-07-19 Devolución dos fichas a la Comisión Social. - 2 Oficio radicado S 11472 del 24-07-19 Devolución dos fichas a la Comisión Social. - 3 Oficio radicado S 13446 del 20-08-19 Devolución 2 fichas a la Comisión Social. - 4 Oficio radicado S 14969 del 18-09-19 Devolución una ficha a la Comisión Social.</t>
  </si>
  <si>
    <t>JOCI: Cerrada con el informe de auditoria especial al proyecto de arrendamiento temporal E14129 del 2019/12/20.</t>
  </si>
  <si>
    <t>E14129</t>
  </si>
  <si>
    <t>Administrativo-TI</t>
  </si>
  <si>
    <r>
      <t xml:space="preserve">Seguimiento febrero 2018: El Jefe de Sistemas del Isvimed presentó avances respecto al Módulo de arrendamiento temporal en el Sistema de Información del Isvimed (SIFI), lo anterior como producto de las mesas de trabajo descritas en la Actividad Número 1.. Soporte: Correo electrónico del 31-01-2018, del Jefe de Sistemas del ISVIMED, con la Especificación de requerimientos de Software V.1.0 y con la Presentación General del Módulo Arrendamiento temporal 2.0. Ambos documentos son el producto de lo analizado a partir de las mesas de trabjo descritas en la Acción de mejora Número 1.
</t>
    </r>
    <r>
      <rPr>
        <sz val="11"/>
        <color rgb="FFFF0000"/>
        <rFont val="Arial"/>
        <family val="2"/>
      </rPr>
      <t xml:space="preserve">
</t>
    </r>
    <r>
      <rPr>
        <sz val="11"/>
        <rFont val="Arial"/>
        <family val="2"/>
      </rPr>
      <t>Avance mayo 2018: memeorando 500-172 CD. Soportes del modelo del módulo. 
Avance junio 2018: Se solicta ampliación de plazo hasta 30 de julio de 2019 mediante oficio S9338 de 29 de junio de 2018 y fue aceptada por la Contraloría General de Medellin mediante oficio E7734 de julioi 10 de 2018.</t>
    </r>
  </si>
  <si>
    <t>Memorando 500-553
Correo: 18/01/2019
Dos (2) actas de reunión con sus respectivos listados de asistencia con el contratista que avanzará en las actividades para el desarrollo del módulo de Arrendamiento Temporal.
Sistemas: Contrato de Sygma-Tech N. 661, informe del contratoo.</t>
  </si>
  <si>
    <t xml:space="preserve">Se evidencia ejecución del módulo.
Retomar contratación con el tercero y continuar con el desarrollo. </t>
  </si>
  <si>
    <t xml:space="preserve">Se celebró un contrato con la empresa Sygma Tech con el fin de apoyar este proceso.
Se llevó a cabo una reunión con el equipo de arrendamiento temporal y la empresa contratista, con el fin de dar inicio a la etapa de desarrollo. </t>
  </si>
  <si>
    <t xml:space="preserve">Memorando No. 700-102.
Correo electrónico del 4 de abril de 2019. 
Formato de Asistencia </t>
  </si>
  <si>
    <t>Poblacional:
03/27/2019: Reunión con Subdirectoras Administrativa y financiera y Poblacional: donde se informa que se da inicio a la ejecución del contrato con el operador para el desarrollo e implementación del módulo. Acuerdos:
• Puesta en funcionamiento del Módulo de arrendamiento temporal en SIFI: Mes de mayo de 2019.
• Instructivo manejo módulo de arrendamiento Temporal en SIFI: 1 junio de 2019, para subir a calidad. 
29/03/2019: Reunión con operador Sygma-Tech: Acuerdos:
• Realizar reunión con la Corporación Ayuda Humanitaria.
• Envío de Cronograma de Actividades (Sygma-Tech).
01/04/2019: Reunión con Operador Sygma-Tech y Corporación Ayuda Humanitaria.
Acuerdos:
• Enviar base de datos Arrendamiento Temporal actualizada (Corporación Ayuda Humanitaria)
• Envío de cronograma de actividades (Sygma-Tech)
De todas estas reuniones se adjuntó copias de actas y listados de asistencia en memorando 500/128
Junio 30 de 2019: Durante lo corrido del primer semestre del año 2019 se han realizado reuniones periodicas de seguimiento a la implementación del Módulo de arrendamiento temporal en el SIFI. En las cuales el contratista Sygma Tech ha presentado avances, desde el Isvimed y la Corporación Ayuda Humanitaria se han planteado observaciones e inquietudes, y se han solicitado acciones de mejoras en el sistema, de tal forma que se pueda contar con información más estructurada; toda vez que se han realizado consultas en un ambiente de prueba. En éstas reuniones se ha hecho el debido seguimiento al cronograma de ejecución y se han dejado por sentadas las correspondientes anotaciones dirigidas a una implementación integral y efectiva del Módulo de arrendamiento temporal. 
se solicitó ampliación de plazo a la Contraloría Contraloría mediante oficio con radicado S-10028</t>
  </si>
  <si>
    <t>Memorando 500-128
Memorando 500-260
Actas y listados de asistencia.
Reuniones de seguimiento a la implementación del Módulo de arrendamiento temporal, en conjunto con el contratista Sygma Tech y con la Corporación Ayuda Humanitaria, esto de la siguiente forma: 1- 27-03-2019 Acta de reunión y listado de asistencia Implementación Módulo AT. 2- 28-03-2019 Acta de reunión y listado de asistencia Implementación Módulo AT. 3- 29-03-2019 Acta de reunión y listado de asistencia Implementación Módulo AT. 4- 01-04-2019 Acta de reunión y listado de asistencia Implementación Módulo AT. 5- 11-04-2019 Acta de reunión y listado de asistencia Implementación Módulo AT. 6- 12-04-2019 Acta de reunión y listado de asistencia Implementación Módulo AT. 7- 08-05-2019 Acta de reunión y listado de asistencia Implementación Módulo AT. 8- 17-05-2019 Acta de reunión y listado de asistencia Implementación Módulo AT. 9- 21-05-2019 Acta de reunión y listado de asistencia Implementación Módulo AT.10- 24-05-2019 Acta de reunión y listado de asistencia Implementación Módulo AT. 11- 28-05-2019 Acta de reunión y listado de asistencia Implementación Módulo AT. 12- 31-05-2019 Acta de reunión y listado de asistencia Implementación Módulo AT. Seguimiento al estado de implementación del Módulo de arrendamiento temporal: 1- Oficio Radicado S 7777 del 20-05-19 Solicitud al contratista Sygma Tech cumplimiento implementación Módulo. 2- Informe avance del Módulo de arrendamiento temporal. 3- Acceso Ambiente de prueba habilitado en la dirección IP: http://200.116.173.38:3001/. Usuario: Ayuda, Clave: 123456.</t>
  </si>
  <si>
    <t xml:space="preserve">Durante lo corrido del año 2019 se ha llevado cronograma de implementación del Módulo de A. Temporal en el Sifi, de tal forma que, se han realizado reuniones periódicas de seguimiento a dicha implementación, en las cuales el contratista Sygma Tech presentó la estructura del Módulo de Arrendamiento Temporal en el sifi, en la cual figuran todos los procesos ejeuctados por el operador. Por su parte, desde el Isvimed y la Corporación Ayuda Humanitaria se han planteado observaciones e inquietudes, y se han solicitado acciones de mejoras en el sistema, de tal forma que se pueda contar con información más estructurada; toda vez que se han ejecutado pruebas de migración de la base de datos del sistema de la Corporación al SIFI. Así mismo, Sygma Tech realizó un acercamiento inicial con todos los procesos de la Corporación al módulo de arrendamiento en el Sifi. En éstas reuniones se ha hecho el debido seguimiento al cronograma de ejecución y se han dejado por sentadas las correspondientes anotaciones dirigidas a una implementación integral y efectiva del Módulo de arrendamiento temporal. </t>
  </si>
  <si>
    <t>Se remite memorando 500-432 con los siguientes soportes en CD: Reuniones de seguimiento a la implementación del Módulo de arrendamiento temporal, en conjunto con el contratista Sygma Tech y con la Corporación Ayuda Humanitaria, esto de la siguiente forma: 1- 05-06-19 Acta Nro. 11 Seguimiento módulo A.Temporal. 2- 07-06-19 Acta Nro. 12 Seguimiento Módulo A.Temporal 3- 14-06-19 Acta Nro. 13 Seguimiento Módulo A.Temporal. 4- 20-06-19 Acta Nro. 14 Seguimiento módulo A. Temporal. 5- 26-06-19 Acta Nro. 15 Seguimiento Módulo A. Temporal. 6- 02-07-19 Acta Nro. 16 Seguimiento Módulo A. Temporal.  7- 08-07-19 Acta Nro. 17 Seguimiento módulo A.Temporal. 8- 22-07-19 Acta Nro. 18 Seguimiento módulo A. Temporal. 9- 24-07-19 Acta Nro. 19 Seguimiento módulo A.Temporal. 10- 31-07-19 Acta Nro. 20 Seguimiento módulo A. 11- 06-08-19 Acta Nro. 21 Seguimiento módulo A.TemporalTemporal. 12- 08-08-19 Acta Nro. 22 Seguimiento módulo A. Temporal. 13- 12-08-19 Acta Nro. 23 Seguimiento módulo A.Temporal. 14- 20-08-19 Acta Nro. 24 Seguimiento módulo A.Temporal. 15- 22-08-19 Acta Nro. 25 Seguimiento módulo A.Temporal. 16- 27-08-19 Acta Nro. 26 Seguimiento Módulo A.Temporal.                                                                                                                                         Acceso Ambiente de prueba habilitado en la dirección IP: http://200.116.173.38:3001/. Usuario: Ayuda, Clave: 123456.</t>
  </si>
  <si>
    <t>29/11/2019</t>
  </si>
  <si>
    <t xml:space="preserve">Desarrolló del módulo de Arrendamiento Temporal en el sistema de información de SIFI, el cual se complementó en el transcurso de este año. Se han realizado ajustes y mejoras de acuerdo a las revisiones ejecutadas. En el mes de noviembre de 2019  se realizó la última migración de la información del Proyecto de arrendamiento temporal al sistema de información  SIFI. 
Se dieron las capacitaciones al equipo de la Corporación. De ésta forma el personal hizo uso de ésta herramienta y realizó las pruebas correspondientes. Luego, se inició con una prueba  piloto con 300 hogares del Proyecto, con el fin de asegurar la calidad de la información y no correr riesgos con la integridad de la misma. 
</t>
  </si>
  <si>
    <t xml:space="preserve">Memorando 500-537, 500-432:
 Acceso a la dirección de ingreso al ambiente de pruebas: http://200.116.173.38:3003. Usuario: contraloría.
Acceso a la dirección de ingreso al ambiente de producción: sifi.isvimed.gov.co:3020.
Listados de asistencia a las capacitaciones de los equipos del operador sobre el módulo de arrendamiento temporal en el Sifi.
</t>
  </si>
  <si>
    <t>Memorando 500-537 29/11/2019</t>
  </si>
  <si>
    <t xml:space="preserve">12. Realizar una mesa de trabajo mensual de seguimiento para la supervisión del contrato y segumiento a las obligaciones contractuales. </t>
  </si>
  <si>
    <t>Memorando 500-553
Correo: 18/01/2019
Acta Auditoría por parte de la supervisión a la Sede Corporación Ayuda Humanitaria (Revisión de documentación) Fecha: 14-09-18.
Acta y listado de asistencia Mesa técnica de seguimiento informe de ejecución Agosto Fecha: 20-09-18.
Auditoría por parte de la supervisión a la Sede Corporación Ayuda Humanitaria Fecha: 24-09-18 (Revisión cronograma)
Acta y listado de asistencia Mesa técnica de seguimiento informe de ejecución Septiembre Fecha: 22-10-18. 
Acta auditoría por parte de la supervisión a la Sede Corporación Ayuda Humanitaria Fecha: 29-10-18  (Verificación de soportes).
Acta Auditoría por parte de la supervisión a la Sede Corporación Ayuda Humanitaria (Verificación de soportes) Fecha: 16-11-18.
Acta y listado de asistencia Mesa técnica de seguimiento informe de ejecución Octubre Fecha: 21-11-18.</t>
  </si>
  <si>
    <t>Seguimiento y recomendación JOCI: Se evidencia durante la vigencia 2018 varias reuniones con el operador de arrendamiento temporal con el objetivo de seguimiento y control de las obligaciones del contrato.
Continuar aplicando el procedimiento de supervisión.</t>
  </si>
  <si>
    <t>Junio 30 de 2019</t>
  </si>
  <si>
    <t xml:space="preserve">En el marco del contrato 196 de 2019 mensualmente se realizan mesas técnicas de seguimiento a la ejecución contractual por parte de la Corporación Ayuda Humanitaria. En estas se revisan las devoluciones realizadas por la Supervisión del contrato a los Informes de ejecución Mensual, Además se resuelven asuntos correspondientes a procedimientos consecuentes a las verificación de los requisitos legales aplicables en la postulación, asignación y terminación del subsidio de arrendamiento temporal; y  se revisan demás inquietudes que puedan presentar las partes y que están dirigidas a garantizar la debida operación del Proyecto, acorde a los lineamientos legales aplicables. </t>
  </si>
  <si>
    <t xml:space="preserve">Memorando 500-260
Actas y listados de asistencia Mesas técnicas números 1, 2 y 3 correspondientes al Contrato 196 de 2019. </t>
  </si>
  <si>
    <t xml:space="preserve">En el marco del contrato 196 de 2019 mensualmente se realizan mesas técnicas de seguimiento a la ejecución contractual por parte de la Corporación Ayuda Humanitaria. En estas se revisan las devoluciones realizadas por la Supervisión del contrato a los Informes de ejecución Mensuales, Además se resuelven asuntos correspondientes a procedimientos consecuentes a las verificación de los requisitos legales aplicables en la postulación, asignación y terminación del subsidio de arrendamiento temporal; y  se revisan demás inquietudes que puedan presentar las partes y que están dirigidas a garantizar la debida operación del Proyecto, acorde a los lineamientos legales aplicables. </t>
  </si>
  <si>
    <t xml:space="preserve">Se remite memorando 500-432 con los siguientes soportes en CD:
Actas y listados de asistencia Mesas técnicas números 4 del 24-05-19,  5 del 20-06-19,  6 del 22-07-19, 7 del 22-08-19 correspondientes al Contrato 196 de 2019. </t>
  </si>
  <si>
    <t>Memorando 500-553
Correo: 18/01/2019
Informe con el consolidado de la consulta de impedimentos realizada a 3.412 Hogares</t>
  </si>
  <si>
    <t>Seguimiento y recomedación JOCI 8.01.2019: Durante el periodo 2018 la corporación a realizado los respectivos controles de cruces de hogares. 
Continuar solicitando el informe del control de cruces con una frecuencia definida.</t>
  </si>
  <si>
    <t>De manera permanente, y previa asignación del subsidio de arrendamiento temporal, la Corporación Ayuda Humanitaria realiza la consulta de los hogares activos en el Proyecto de Arrendamiento Temporal en diferentes bases de datos, con el fin de identificar posibles cruces que configuren incumplimiento o impedimento (Artículos 15 y 16 Decreto 2339 de 2013). De tal forma que, se procede con la notificación de los hogares para que aporten la documentación necesaria a fin de verificar lo encontrado; El resultado de ésta análisis y del procedimiento consecuente da lugar a la terminación del subsidio de arrendamiento, en los casos en que se verifica que efectivamente los hogares incumplen requisitos o están incursos en causales de impedimento.</t>
  </si>
  <si>
    <t>Memorando 500-260
1- Informe correspondiente a la relación de los hogares consultados en diferentes bases de datos,  en el cual se relacionan los 3.221 Hogares activos sujetos de asignación subsidio de arrendamiento temporal para el primer semestre de 2019.  A partir del cual se verificó el cumplimiento de los requisitos legales correspondientes (Artículos 15 y 16 del Decreto 2339 de 2013), de tal manera que se encontraron diez (10) Hogares con posibles incumplimientos de requisitos, los cuales se realizó la respectiva notificación a fin de para que aporten la documentación necesaria a fin de verificar lo encontrado. 2- Informe resultado de hogares cruzados. 3- Bases de datos 1, 2 y 3 Consultas realizadas.</t>
  </si>
  <si>
    <t>Se remite memorando 500-432 con los siguientes soportes en CD:
1- Informe con la relación de los hogares consultados en diferentes bases de datos,  en el cual se relacionan los 3.106 Hogares activos sujetos de asignación subsidio de arrendamiento temporal para el segundo semestre de 2019.  A partir del cual se verificó el cumplimiento de los requisitos legales correspondientes (Artículos 15 y 16 del Decreto 2339 de 2013), de tal manera que se encontraron seis (6) Hogares con posibles incumplimientos de requisitos, los cuales se realizó la respectiva notificación a fin de para que aporten la documentación necesaria a fin de verificar lo encontrado. 2- Informe resultado de hogares cruzados.</t>
  </si>
  <si>
    <t>Memorando 500-553
Correo: 18/01/2019
Copia de los siguientes radicados por medio de los cuales se han remitido fichas censales a la Corporación Ayuga Humanitaria con la relación de los impedimentos evidenciados, a fin de que notifiquen a los hogares en función de subsanar dicho impedimento y así determinar la efectividad del ingreso de estos al Proyecto de arrendamiento temporal: 1- Oficio radicado S 9884 del 13-07-18 Remisión 2 Hogares con impedimentos. 2- Oficio radicado S 9981 del 16-07-18 Remisión 31 Hogares con impedimentos. 3- Oficio radicado S 10176 del 18-07-18 Remisión 9 Hogares con impedimentos. 4- Oficio radicado S 10467 del 24-07-18 Remisión 12 Hogares con impedimentos. 5- Oficio radicado S 10584 del 26-07-18 Remisión 7 Hogares con impedimentos. 6- Oficio radicado S 10662 del 30-07-18 Remisión 8 Hogares con impedimentos. 7- Oficio radicado S 11209 del 08-08-18 Remisión 2 Hogares con impedimentos. 8- Oficio radicado S 11640 del 15-09-18 Remisión 2 Hogares con impedimentos. 9- Oficio radicado S 12377 del 27-08-18 Remisión 4 Hogares con impedimentos. 10- Oficio radicado S 12675 del 31-08-18 Remisión 7 Hogares con impedimentos. 11- Oficio radicado S 12676 del 31-08-18 Remisión 1 Hogar con impedimento. 12- Oficio radicado S 13201 del 07-09-18 Remisión 3 Hogares con impedimentos. 13- Oficio radicado S 13700 del 17-09-18 Remisión 7 Hogares con impedimentos. 14- Oficio radicado S 14086 del 24-09-18 Remisión 2 Hogares con impedimentos. 15- Oficio radicado S 14483 del 01-10-18 Remisión 8 Hogares con impedimentos. 16- Oficio radicado S 16139 del 12-10-18 Remisión 5 Hogares con impedimentos. 17- Oficio radicado S 16140 del 22-10-18 Remisión 4 Hogares con impedimentos. 18- Oficio radicado S 17185 del 25-10-18 Remisión 5 Hogares con impedimentos. 19- Oficio radicado S 17470 del 29-10-18 Remisión 10 Hogares con impedimentos. 20- Oficio radicado S 18421 del 17-11-18 Remisión 11 Hogares con impedimentos. 21- Oficio radicado S 18665 del 22-11-18 Remisión 3 Hogares con impedimentos. 22- Oficio radicado S 19074 del 30-11-18 Remisión 1 Hogar con impedimentos</t>
  </si>
  <si>
    <t>Seguimiento y recomendación JOCI 8.01.2019: Durante el periodo 2018 se aplicado el procedimiento de notificaciones
Continuar aplicando el procedimiento.</t>
  </si>
  <si>
    <t>Se continúa realizando ésta actividad de manera permanente, a partir de lo cual se remiten a la Corporación Ayuda Humanitaria los hogares que incumplen requisitos o están incursos en las cauales de impedimentos legales aplicables (15,16 y 69 del Decreto 2339 de 2013) para acceder al subsidio de arrendamiento temporal. Esto, con el fin de que los hogares sean notificados y procedan a acreditar el cumplimiento de lo requerido en los términos legales consecuentes, y de ésta forma determinar si el grupo familiar puede o no acceder al subsidio de arrendamiento temporal.</t>
  </si>
  <si>
    <t>Memorando 500-260
Copia de los siguientes radicados por medio de los cuales se han remitido fichas censales a la Coporación Ayuga Humanitaria con la relación de los impedimentos evidenciados, a fin de que notifiquen a los hogares en función de subsanar dicho impedimento y así determinar la efectividad del ingreso de estos al Proyecto de arrendamiento temporal: 1- Oficio radicado S 2493 del 02-03-19. 2- hogares con cruce. 2- Oficio radicado S 3137 del 14-03-19 - 11 hogares con cruce. 3- Oficio radicado S 3687 del 26-03-19 - 1 hogar con cruce. 4- Oficio radicado S 4435 del 03-04-19 5 hogares con cruce. 5- Oficio radicado S 6077 del 24-04-19 - 9 hogares con cruce. 6- Oficio radicado S 7069 del 06-05-19 - 17 hogares con cruce. 7- Oficio radicado S 7559 del 15-05-19 - 14 hogares con cruce. 8- Oficio radicado S 8269 del 27-03-19 - 10 hogares con cruce. 9- Oficio radicado S 8336 del 28-05-19 - 2 hogares con cruce.</t>
  </si>
  <si>
    <t>Se remite memorando 500-432 con los siguientes soportes en CD:
Copia de los siguientes radicados por medio de los cuales se han remitido fichas censales a la Coporación Ayuga Humanitaria con la relación de los impedimentos evidenciados, a fin de que notifiquen a los hogares en función de subsanar dicho impedimento y así determinar la efectividad del ingreso de estos al Proyecto de arrendamiento temporal: 1- Oficio radicado S 9259 del 12-06-19 con 4 hogares con cruce. 2- Oficio radicado S 9883 del 25-06-19 con 9 hogares con cruce. 3- Oficio radicado S 10134 del 02-07-19 - 1 con 6 hogares con cruce. 4- Oficio radicado S 11309 del 22-07-19 con 13 hogares con cruce. 5- Oficio radicado S 11470 del 24-07-19 con 13 hogares con cruce. 6- Oficio radicado S 11957 del 29-07-19 con 2 hogares con cruce. 7- Oficio radicado S 12261 del 30-07-19 con 5 hogares con cruce. 8- Oficio radicado S 12533 del 02-08-19 con 1 hogar con cruce. 9- Oficio radicado S 13449 del 20-08-19 con 10 hogares con cruce. 10- Oficio radicado S 14071 del 30-08-19 con 18 hogares con cruce. 11- Oficio radicado S 14970 del 18-09-19 con 8 hogares con cruce. 12- Oficio radicado S 15735 del 30-09-19 con 16 hogares con cruce.</t>
  </si>
  <si>
    <t>Memorando 500-553
Correo: 18/01/2019
Copia de nueve (9) notificaciones a grupos familiares que presentan impedimentos para ingresar al Proyecto de Arrendamiento Temporal (No acreditan el mínimo de permanencia en la ciudad).
Copia de diez (10) notificaciones a grupos familiares que presentan impedimentos para ingresar al Proyecto de Arrendamiento Temporal (Ingresos superiores a dos SMMLV).
opia de veinticinco (25) notificaciones a grupos familiares que presentan impedimentos para ingresar al Proyecto de Arrendamiento Temporal (Beneficiarios de subsidios de vivienda).
Copia ciento once (141) notificaciones a grupos familiares que presentan impedimentos para ingresar al Proyecto de Arrendamiento Temporal (Cruces con catastro Medellín, propietarios o poseedores de viviendas diferentes a las evacuadas).
Copia de doscientos nueve (209) Cancelaciones de asignación de subsidio de arrendamiento temporal por incumplimiento de requisitos.
Copia doscientos once (211) Terminaciones de asignación del subsidio de arrendamiento por incumplimiento de requisitos.
Informe Relación remitidos con impedimento (Catastro, Fonvivienda y otros)</t>
  </si>
  <si>
    <t>Seguimiento y recomendación deJOCI 8.01.2019: Durante el periodo 2018 se aplicado el procedimiento de notificaciones
Continuar aplicando el procedimiento.</t>
  </si>
  <si>
    <t>Ésta actividad se realiza de manera permamente, de tal forma que la Corporación notifica de manera personal a los grupos familiares que presentan impedimentos o incumplen los requisitos del Decreto 2339 de 2013, para que de ser posible y conducente éstos subsanen dichas restricciones en un término no superior a sesenta días, so pena de ser retirados del Proyecto de Arrendamiento Temporal. Así las cosas se ha procedido con las cancelaciones y terminaciones de la asignación del subsidio de arrendamiento temporal por el incumplimiento de requisitos.Ésta actividad se realiza de manera permamente, de tal forma que la Corporación notifica de manera personal a los grupos familiares que presentan impedimentos o incumplen los requisitos del Decreto 2339 de 2013, para que de ser posible y conducente éstos subsanen dichas restricciones en un término no superior a sesenta días, so pena de ser retirados del Proyecto de Arrendamiento Temporal. Así las cosas se ha procedido con las cancelaciones y terminaciones de la asignación del subsidio de arrendamiento temporal por el incumplimiento de requisitos.</t>
  </si>
  <si>
    <t>Memorando 500-260
Marzo 1- Copia de doce (12) notificaciones a grupos familiares que figuran activos cotizantes en la Base de datos única de afiliados al sistema de seguridad social en salud, y como afiliados a Cajas de compensación familiar. 2- Copia de doce (12) notificaciones a grupos familiares que presentan impedimentos para ingresar al Proyecto de Arrendamiento Temporal  (Cruces con catastro Medellín, propietarios o poseedores de viviendas diferentes a las evacuadas). 3- Copia de seis (6) notificaciones a grupos familiares que presentan impedimentos para acceder al Proyecto de arrendamiento temporal (Beneficiarios de subsidios de vivienda).  Abril 1- Copia de siete (7) notificaciones a grupos familiares que figuran activos cotizantes en la Base de datos única de afiliados al sistema de seguridad social en salud, y como afiliados a Cajas de compensación familiar. 2- Copia de seis (6) notificaciones a grupos familiares que presentan impedimentos para ingresar al Proyecto de Arrendamiento Temporal  (Cruces con catastro Medellín, propietarios o poseedores de viviendas diferentes a las evacuadas). Mayo 1- Copia de seis (6) notificaciones a grupos familiares que figuran activos cotizantes en la Base de datos única de afiliados al sistema de seguridad social en salud, y como afiliados a Cajas de compensación familiar. 2- Copia de treinta y un (31) notificaciones a grupos familiares que presentan impedimentos para ingresar al Proyecto de Arrendamiento Temporal  (Cruces con catastro Medellín, propietarios o poseedores de viviendas diferentes a las evacuadas). 3- Copia de once (11) notificaciones a grupos familiares que presentan impedimentos para ingresar al Proyecto de Arrendamiento Temporal (Beneficiarios de subsidios de vivienda).  Total: Noventa y un (91) Notificaciones. Además se anexan curarenta y siete (47) Terminaciones de asignación de subsidio por incumplimiento de requisitos, esto de la siguiente forma: Marzo: 10, Abril: 21, Mayo: 16.</t>
  </si>
  <si>
    <t>Memorando 500-553
Correo: 18/01/2019
la  acción No 16: “Modificar y aplicar en el Formato de Certificación de los contratos de arrendamiento, en donde quede claramente expresado que el pago del  canon de arrendamiento estará sujeto a la verificación del cumplimiento de los requisitos establecidos en el Decreto 2339 de 2013 o las normas que regulen la materia”, si bien, el tiempo de terminación fue estipulado hasta el 31 de diciembre,  se reportó su cumplimiento en el mes de marzo de 2018 junto los soportes entregados mediante memorando No 500-172.</t>
  </si>
  <si>
    <t>Seguimiento y recomendación deJOCI 8.01.2019: Durante el periodo 2018 se aplicación de los formatos ajustados..</t>
  </si>
  <si>
    <t>Se encuentra cumplida desde el primer semestre del año 2018.</t>
  </si>
  <si>
    <t>Cerrada.</t>
  </si>
  <si>
    <t>Memorando 500-553
Correo: 18/01/2019
Copia de mil cuatrocientos sesenta  (1460) certificaciones de contrato y Cartas de compromisos suscritas con arrendadores y arrendatarios, en los que se hace mención a las obligaciones de las partes, enmarcadas en el Decreto 2339 de 2013.</t>
  </si>
  <si>
    <t>Ésta actividad se realiza de manera permamente, de tal manera que la Corporación suscribe certificaciones de contrato y carta de compromisos entre el arrendador y el grupo familiar beneficiario del subsidio de arrendamiento temporal, en los cuales se relacionan los requisitos e impedimentos del Decreto 2339 de 2013 a ser tenidos en cuenta por las familias, so pena de la cancelación del subsidio.</t>
  </si>
  <si>
    <t>Memorando 500-260
Mes de Marzo: 1- Copia de ochenta y siete (87) Cartas de compromisos. 2- Copia de seiscientos setenta y un (671) Certificaciones de contrato. Abril: 1- Copia de setenta y ocho (78) Cartas de compromisos. 2- Copia de doscientos sesenta y nueve (269) Certificaciones de contrato. Mayo: 1- Copia de ciento trece (113) Cartas de compromisos. 2- Copia de doscientos veintidos (222) Certificaciones de contrato. Total: Mil cuatrocientos cuarenta (1440) Cartas de compromisos y validaciones de contratos.</t>
  </si>
  <si>
    <t xml:space="preserve">Mes de Junio: 1- Copia de sesenta y cinco (65) Cartas de compromisos. 2- Copia de ciento noventa y cinco (195) Certificaciones de contrato. Julio: 1- Copia de setenta y siete (77) Cartas de compromisos. 2- Copia de ciento ochenta y tres (183) Certificaciones de contrato. Agosto: 1- Copia de sesenta y nueve (69) Cartas de compromisos. 2- Copia de ciento setenta y dos (172) Certificaciones de contrato. Septiembre: 1- Copia de ochenta y ocho (88) Cartas de compromisos. 2- Copia de ciento sesenta y cuatro (164) certificaciones de contrato. Total: Doscientos noventa y nueve (299) Cartas de compromisos y Setecientos catorce (714) validaciones de contratos. De lo anterior figura la relación detallada de cada una de las cartas de compromisos y certificaciones de contrato. </t>
  </si>
  <si>
    <t>Tesorería, Proyectos especiales</t>
  </si>
  <si>
    <t>Se realizaron conciliaciones mensuales decada una de las  cuentas bancarias tanto de los convenios como de las cuentas propias. Se entregan las A-Z donde reposan estas conciliaciones de la vigencia 2018. las conciliaciones fueron realizadas con los enlaces financieros de cada proyecto y el personal del área de contabilidad.
Proyectos espaciales: Se han establecido reuniones con el Municipio y el Metro tratando los temas de rendimientos financieros.</t>
  </si>
  <si>
    <t>Correo 22.01.2019
Memorando 100-019
Carpetas con las conciliaciones de toda la vigencia 2018. (2 carpetas entregadas a control interno).
Informe de proyectos estratégicos: registro asistencia a eventos extramurales con fecha del 6 de agosto de 2018, acta de reunión secretaría de infraestructura física de agosto 30 de 2018 y modificación 2 al convenio CN2017-0112 Isvimed N°000206 de fecha 30 de enero de 2019.</t>
  </si>
  <si>
    <t>Seguimiento y recomendación JOCI: Se realiza un muestreo de 15 convenios, encontrando novedades. (Papel de trabajo hallazgo No. 1 Aud reg control fro 2017 - CGM), se evidencia que continua falencias en el procedimiento de reintegros a pesar de que se identifican con las conciliaciones.
Se recibe memorando 100-019, 15 febrero de 2019.
Realizar las gestiones necesarias para conciliar las cuentas de los convenios.</t>
  </si>
  <si>
    <t>31/032019</t>
  </si>
  <si>
    <t xml:space="preserve">Es importante tener en cuenta que a la fecha el Instituto cuenta sólo con 7 convenios con  cuentas bancarias que permiten la conciliación bancaria los cuales se relacionan a continuación:
• ISVIMED CONVENIO SAN LUIS: 00969172194
• AHORROS PTE MADRELAURA: 00937220294
• CONTRATO341 CINTURÓN VERDE EDU: 00985077681
• CONTRATO 4600072984 CARABOBO: 00985845174
• CONTRATO 4600072998 CINTURON VERDE SUBSIDIOS: 00985845361
• CONVENIO 4652017 EDU-MIB: 00985845514
• CONTRATO 4600072948 SAN LUIS FASE II: 00985845671
De estos convenios se vienen realizando las conciliaciones bancarias por parte de tesorería como se evidencia en las A-Z, el proceso de reintegro a la tesorería depende de las acciones de cada uno de los enlaces financieros y/o supervisores designados por el ISVIMED frente a sus recursos y respectivas supervisiones pares, ya que si bien se les indica el valor del reintegro y la cuenta bancaria a reintegrar, la tesorería no es quien ejecuta el traslado de los recursos ya que quien da la orden para el giro o reembolso de los mismos es el enlace financiero de cada proyecto, y esto lo realiza una vez concilia y concreta con ambas partes de la  supervisión la salida de estos recursos para su respectivo reintegro al ISVIMED.
Por lo anterior el equipo responsable no está de acuerdo la calificación asignada por la JOCI (20% de cumplimiento y efectividad) atribuyendo que se deben realizar las gestiones necesarias para conciliar las cuentas de los convenios efectivamente; pues estas acciones se ven evidenciadas en la conciliación, como ya se explicó anteriormente, el proceso de reintegro de los recursos que son pertinentes de realizar no dependen del proceso mismo ejecutado por la tesorería, ya que es estos reembolsos dependen de una conciliación y una previa concertación con cada una de las partes de la supervisión de los convenios vigentes.
Consideramos que la calificación debería ser un cumplimiento medio teniendo presente que, sí se han implementado controles desde la tesorería aunque su efectividad no haya sido la esperada. 
</t>
  </si>
  <si>
    <t>Memorando No. 700-102.
Correo electrónico del 4 de abril de 2019. 
Informe Comparativo de Saldos.
Conciliaciones bancarias de julio 2018 a diciembre 2018 y 
Enero y febrero 2019.</t>
  </si>
  <si>
    <t>JOCI: Continuar realizando las gestiones del proceso de conciliación con las partes.</t>
  </si>
  <si>
    <t xml:space="preserve">Se continúa realizando seguimiento mensual a los saldos de los convenios con cuentas bancarias. </t>
  </si>
  <si>
    <t>*Informe comparativo de saldos a 2019</t>
  </si>
  <si>
    <t>JOCI: Cerrada en el Informe Definitivo Auditoria Especial Componente Control Financiero Instituto Social de Vivienda y Hábitat de Medellín- ISVIMED con radicado E5254 de fecha 2019/05/06</t>
  </si>
  <si>
    <t>radicado E5254 de fecha 2019/05/06</t>
  </si>
  <si>
    <t xml:space="preserve">SEGUIMIENTO VIGENCIA 2019
(Auditoria 2020)
</t>
  </si>
  <si>
    <t>Abierta
E8466
2021/09/01</t>
  </si>
  <si>
    <t>Subdirección Administrativa y finaniera.</t>
  </si>
  <si>
    <t>Se llevó a cabo reunión de seguimiento con personal de la EDU los días:
* 12 de marzo: (se adjunta acta de reunión)
* 12 de junio: (se adjunta acta de reunión)
Igualmente se llevaron a cabo reuniones internas de seguimiento los días: 
* 29 de abril (se adjunta acta de reunión)
* 12 de junio (se adjunta acta de reunión)
En la reunión interna que tuvo lugar el día 12 de junio se presentaron los siguientes avances:
- Convenio  605 de 2008: Acta de liquidación en proceso de firmas. 
- Convenio 586 de 2004: a la espera de la liquidación del contrato 505 de 2009 con Ingeniería Hidráulica asociado a este convenio.
- 138 de 2006: a la espera del envío del acta de ejecución parcial para revisión del ISVIMED.
- Convenio 002 de 2005: la EDU hizo la devolución del acta de reinicio del convenio enviada por el ISVIMED en cumplimiento del compromiso adquirido e la mesa de trabajo. (Se anexa correo de devolución del acta con las respectivas revisiones por parte de la EDU).</t>
  </si>
  <si>
    <t xml:space="preserve">Correo electronico Natalia Diaz Bedoya 28/06/2019
* Acta de reunión de seguimiento con la EDU del 12 de marzo de 2019.
* Acta de reunión de seguimiento con la EDU del 12 de junio de 2019
* Acta reunión interna de seguimiento del 29 de abril de 2019. 
* Acta reunión interna de seguimiento del 12 de junio de 2019. 
* Correo de recibo del Acta de reanudación del convenio 002 de 2005 revisada por la EDU. </t>
  </si>
  <si>
    <t>JOCI: Hallazgo reportado al no cumplir con la acción del hallazgo 1. EDU de la Auditoria financiera vigencia 2015.</t>
  </si>
  <si>
    <t>Se han realizado reuniones de seguimiento a los convenios y/o contratos interadministrativos celebrados entre el ISVIMED y la EDU
Reuniones EDU
Reunion realizada el 12/06/2019
Reunión realizada el 18/07/2019
Reunión realizada el 13/08/2019
Reunión realizada el 10/09/2019
Reunión realizada el 01/10/2019
Reuniones ISVIMED
Reunión realizada el 12/06/2019
Reunión realizada el 18/10/2019</t>
  </si>
  <si>
    <t>* Acta de reunión de seguimiento con la EDU del 12 /06/2019.
* Acta de reunión de seguimiento con la EDU del 18 /07/2019.
* Acta de reunión de seguimiento con la EDU del 13 /08/2019.
* Acta de reunión de seguimiento con la EDU del 10 /09/2019.
* Acta de reunión de seguimiento con la EDU del 01 /10/2019.
* Acta de reunión de seguimiento interna ISVIMED del 12 /06/2019.
* Acta de reunión de seguimiento interna ISVIMED del 18 /10/2019.</t>
  </si>
  <si>
    <t>Se recibe informe de estado de las liquidaciones de los convenios de la EDU, con este se elabora la solicitud de ampliación de plazo de esta acción.</t>
  </si>
  <si>
    <t>Archivo de excel: Informe liquidación EDU.</t>
  </si>
  <si>
    <t>JOCI: Acción que se solicita ampliación en tiempo para la ejecución de las tareas. Radicado de salida S20106 con fecha 2019/12/12</t>
  </si>
  <si>
    <t>actas EDU de abril a dic 2019</t>
  </si>
  <si>
    <t>Convenio 586 de 2004
Objeto: Administración delegada para la Gerencia y Coordinación Técnica y Administrativa del proyecto Construcción e Interventoría de la Segunda Etapa Barrio Las Flores Proyecto Multifamiliar de Vivienda de Interés Social Tipo 1 y la Elaboración del Reglamento de Copropiedad.
Estado: Se encuentra pendiente que la EDU reintegre la suma de Tres millones ciento treinta y un mil ochocientos ochenta y cuatro pesos ($3.131.884), por concepto de recurso no ejecutado, según acta de reunión del 12 de diciembre de 2019. Una vez se reintegre dicho recurso al ISVIMED se procederá con la cancelación de las cuentas.  
Convenio 587 de 2004
Objeto: Administración delegada para la coordinación de  la ejecución de una Primera fase del proceso de reasentamiento de población dentro del Macroproyecto de Mejoramiento Integral de Moravia, mediante la construcción y adquisición de vivienda nueva y usada dentro del Barrio Moravia ó en cualquier otro lugar de la ciudad de Medellín ó el Área Metropolitana, y el suministro de los insumos jurídicos necesarios para su respectiva escrituración (minutas de promesa de compraventa, reglamentos de copropiedad, minutas de escrituras públicas y similares así como la adquisición de predios para la ejecución de nuevos proyectos habitacionales y la realización de los estudios y diseños técnicos a que haya lugar. 
Estado: El cierre financiero EDU – ISVIMED se encuentra concluido – Se adjunta Acta de Ejecución Parcial del 1 de octubre de 2018 - Certificación de cancelación de cuenta en la cual fueron administrados los recursos del convenio por parte de la Empresa de Desarrollo Urbano – EDU. 
Convenio 017 de 2005
Objeto: Administración delegada para la Gerencia y Coordinación Técnica y Administrativa del proyecto Construcción e Interventoría de la Segunda Etapa Barrio Las Flores Proyecto Multifamiliar de Vivienda de Interés Social Tipo 1 y la Elaboración del Reglamento de Copropiedad.
Estado: El cierre financiero EDU – ISVIMED se encuentra concluido – Se adjunta Acta de Ejecución Parcial del 22 de octubre de 2018 – Recibo de caja 9963 de 03 de noviembre de 2019 por concepto reintegro de recurso no ejecutado - Certificación de cancelación de cuenta en la cual fueron administrados los recursos del convenio por parte de la Empresa de Desarrollo Urbano – EDU. 
Convenio 138 de 2006
Objeto: Administración delegada para la gerencia y coordinación de la segunda fase del proceso de reasentamiento de población del barrio Moravia, en el marco del Macroproyecto de Mejoramiento Integral del barrio Moravia, mediante la construcción y adquisición de vivienda nueva y usada en distintos lugares de la ciudad de Medellín (en especial el entorno inmediato del barrio Moravia) o el Área Metropolitana del Valle de Aburrá, además del suministro de los insumos jurídicos necesarios para la elaboración de minutas de compraventa, reglamentos de propiedad horizontal, escrituras y similares; así como el seguimiento y control a los trámites notariales, de rentas y registro, que permitan garantizar el cambio de dominio; así como la adquisición de predios (lotes y edificaciones) para la ejecución de nuevos proyectos habitacionales
Estado: El cierre financiero EDU – ISVIMED se encuentra concluido – Se adjunta Acta de reunión del 13 de agosto de 2019 donde se estableció el cierre financiero - recibo de caja 11122 del 15 de noviembre de 2019 por concepto de recurso no ejecutado - Certificación de cancelación de cuenta en la cual fueron administrados los recursos del convenio por parte de la Empresa de Desarrollo Urbano – EDU. 
Nota: Las partes acordaron la realización de las Actas de Ejecución Parcial, con el fin de que la Empresa de Desarrollo Urbano – EDU realizara el cierre de las cuentas bancarias en las cuales se administraron los recursos de los convenios históricos, se trasladaran los recursos propiedad del ISVIMED, dejando claro que queda pendiente por aclarar la situación del Convenio Interadministrativo 021 de 2005 con –VIVA-.
Convenio 002 de 2005: Para la liquidación financiera de este convenio se han revisado 6.611 comprobantes de egreso, correspondientes a 871 contratistas, para un valor ejecutado de $20.125.32.685; de acuerdo a la ficha financiera de la EDU el valor ejecutado es de $20.258.416.621, es decir se presenta una diferencia de $133.090.936. 
El 18 de septiembre de 2019 las partes suscribieron el acta de reinicio y el 27 de diciembre se estableció la liquidación parcial de convenio, la cual fue aceptada por ambas partes. 
Considerando que las partes no han llegado a un acuerdo para la liquidación bilateral del convenio, el ISVIMED se encuentra gestionando con el asesor jurídico externo A legal el trámite para la liquidación judicial. El asesor previamente remitió un concepto jurídico sugiriendo la liquidación de mutuo acuerdo, sin embargo, desde la Subdirección Jurídica se decidió dar inicio a la liquidación judicial y a la fecha se esta recolectando la información correspondiente para iniciar los trámites correspondientes.</t>
  </si>
  <si>
    <t>Se anexan 2 actas de ejecución parcial
2 actas de reunión</t>
  </si>
  <si>
    <t>Seguimiento auditoria JOCI:
1. Se evidencia un informe de liquidación, el cual no cuenta fecha de elaboración.
2. No se evidencian actas de reuniones con la EDU, ni actas de las mesas internas en esta vigencia 2020 como lo define la acción. (vigencia 2018)</t>
  </si>
  <si>
    <t xml:space="preserve">En el mes de febrero de 2020 en mesa de trabajo interinstitucional, el Subdirector Jurídico del Instituto Social de Vivienda y Hábitat de Medellín –ISVIMED- considerando la complejidad de la liquidación del convenio interadministrativo 002 de 2005 por ser de carácter histórico y debido a la magnitud del mismo, fijó un término de dos (2) meses para culminar la revisión financiera, técnica y jurídica pertinente y en el evento de que las partes no llegasen a un acuerdo sobre los términos para la liquidación bilateral se contempló la posibilidad de acudir a la jurisdicción y solicitar la liquidación judicial.
En el transcurso de los dos (2) meses, la Empresa de Desarrollo Urbano – EDU hizo entrega al Asesor Financiero del Instituto Social de Vivienda y Hábitat de Medellín –ISVIMED de los últimos soportes documentales de la ejecución presupuestal, sin embargo, con dicha información no se acreditaron los Trescientos ochenta millones novecientos doce mil doscientos siete pesos M.L ($380.912.207), que se encuentran pendientes según acta de liquidación parcial.
Conforme lo anterior, el 21 de agosto de 2020  mediante memorando 326 la Subdirección de Dotación de Vivienda y Hábitat hizo entrega de la información técnica a Alegal S.A.S para la solicitud de la liquidación judicial. 
Por último, el 1 de octubre de 2020 se envió comunicación a la Empresa de Desarrollo Urbano - EDU en la cual se manifestó la imposibilidad por parte del Instituto Social de Vivienda y Hábitat de declararse a paz y salvo por todo concepto, con lo cual la entidad se veía obligada acudir a la Jurisdicción de lo Contencioso Administrativo para solicitar la liquidación judicial.  
</t>
  </si>
  <si>
    <t xml:space="preserve">Acta de reunión 19 febrero de 2020                                                           
Memorando 326                                                                                                            
Comunicación radicada de salida 7993
</t>
  </si>
  <si>
    <t>Seguimiento auditoria JOCI:
1. No se evidencia reported e avance por parte de los responsables.</t>
  </si>
  <si>
    <t xml:space="preserve">El 9 de marzo de 2021, la Subdirección Jurídica socializó ante el Comité de Conciliación  el estado del Convenio Interadministrativo 002 de 2005, el cual se encuentra en etapa de liquidación. En dicha reunión se concluyó lo siguiente por parte de los miembros: 
"Por unanimidad todos los miembros del comité están de acuerdo con la propuesta de la doctora Vanessa Rojas en volver a realizar la solicitud oficial a la EDU. 
La doctora María Dolly Alfonso, sugiere que además se haga una nueva mesa de trabajo con la EDU, para revisar el tema e informales que si no hay soportes sobre la liquidación del pago se hará necesaria la liquidación judicial del convenio a lo que todos están también de acuerdo, pero adiciona la doctora Vanessa que sea una sola mesa de trabajo porque ya el tema está suficientemente decantado."
En cumplimiento a la directriz emitida por el Comité de Conciliación, mediante oficio con radicado S2704 del 15 de marzo de 2021 se le solicitó a la EDU los soportes documentales que acrediten el recurso pendiente de aprobación por el ISVIMED. Lo anterior,  en aras de dar cumplimiento no sólo a lo establecido en el plan de mejoramiento sino además a las competencias legales, so pena de tener que acudir a la Jurisdicción de lo Contencioso Administrativo.
A la fecha se encuentra pendiente establecer la mesa de trabajo por parte de Subdirectora Administrativa y Financiera y la EDU no ha dado respuesta al requerimiento formulado. </t>
  </si>
  <si>
    <t>Acta N°5 del Comité de Conciliación. 
Oficio con radicado S2704 del 15 de marzo de 2021.</t>
  </si>
  <si>
    <t>30-09-2021</t>
  </si>
  <si>
    <t>Se realizo la gestión pertienete para que la EDU desiganara un enlace a fin de continuar con las mesas de trabajo para poder gestionar los pendientes de los convenios 605 de 2008 y 586 de 2004 ; una vez se designo el enlace por parte d ela EDU, empezamos a realizar gesitones por medio de correo electronico y se realizo una mesa de trabajo donde acordamos compromisos por parte de la EDU y el ISVIMED.  Respecto al convenio 586 , la EDU quedo con el compromiso de indagar en que estado se encuntra la situación presentada con viva en cuanto al tema del cemento, y asi poder ientificar el problema y tartar de brindar una solución optima. Respecto al convenio 605, , tanto el ISVIMED como la EDU van a verifcar el estado de los pagos pendientes, y verificar si existe algun pago pendiente de honorarios tanto a la EDU como al contratista electromontajes</t>
  </si>
  <si>
    <t xml:space="preserve">Acta de mesa de trabajo isvimed - EDU / Correos electornicos </t>
  </si>
  <si>
    <t>15 -12-2021</t>
  </si>
  <si>
    <t>Respecto al convenio 605,  la EDU hizo las verificaciones pertinentes y reportó que contratista Electromontajes entregó factura para solicitar pago de lo pendiente, en estos momentos por parte de EDU, estamos en la elaboración de todo el paquete para proceder con su pago, una vez se realice este pago, se procedera a solicitar la cancelación de la cuenta de ahorros y así poder realizar el cierre financiero. Respecto al convenio 586 , la EDU aun esta desarrollando el compromiso de indagar en que estado se encuentra la situación presentada con viva en cuanto al tema del cemento, y asi poder ientificar el problema y tartar de brindar una solución optima.</t>
  </si>
  <si>
    <t>Correos intercambiados con la EDU</t>
  </si>
  <si>
    <t xml:space="preserve">Al inicio de la vigencia se retoman las gestiones con la EDU a fin de dar cierre financiero al convenio 605 de 2008, por lo que desde la EDU informan que ya se realizaron las gestiones necesarias y se realizo el pago a electromontajes, siendo así, la EDU estaría pendiente de cobrar unos honorarios al ISVIMED; de acuerdo alo anterior, desde el ISVIMED se debe autorizar el cobro de dichos honorarios, para dicha autorización, se solicitó al asesor financiero realizar las validaciones necesarias a fin de continuar con el proceso. </t>
  </si>
  <si>
    <t>Trazabilidad de correso</t>
  </si>
  <si>
    <t>JOCI: Continuar conlas gestiones pertinentes en aras de lograr el objetivo propuesto con la acción de mejora.</t>
  </si>
  <si>
    <t xml:space="preserve">Teniendo en cuenta las reuniones que se han sostenido con la EDU, y a fin de avanzar en las gestiones necesarias para dar cierre financiero a los convenios con la EDU, se informa a ala asesora financiera y se rmeite toda la información que se tiene hasta el momento , a fin de poder avanzar en las actividades de verificación en el sistema fiannciero que se deben realizar. </t>
  </si>
  <si>
    <t>Correos enviados</t>
  </si>
  <si>
    <t>Trazabilidad de correos</t>
  </si>
  <si>
    <t xml:space="preserve">Realizar los respectivos informes de supervisión de los convenios con la EDU que evidencien la ejecución y que permitan realizar la conciliación de saldos, de igual manera, retomar con a la EDU la designación de un enlace que sea el encargado de participar en las mesas de trabajo a fin de conciliar saldos y dar cierre financiero a los convenio. </t>
  </si>
  <si>
    <t>Auditoria especial proyecto mejoramiento de vivienda vigencia 2018</t>
  </si>
  <si>
    <t>31/21/2022</t>
  </si>
  <si>
    <t>Subdirección de Dotación</t>
  </si>
  <si>
    <t>Subdirección de Dotación, Subdirección Jurídica</t>
  </si>
  <si>
    <t>Este proceso no ha tenido avances, aún está en la primera parte: se instruyó a Alianza Fiduciaria para que se encargara de contratar el abogado con el fin de poder hacer la demanda e iniciar el tribunal de arbitramento</t>
  </si>
  <si>
    <t>Instrucción enviada a Alianza Fiduciaria</t>
  </si>
  <si>
    <t>Teniendo en cuenta el cambio de administración y dado que dentro de los informes de gestión no se identifico que se realizará dicha contratación, mediante radicado E 2993 del 17 de marzo de 2020, se solicito Alianza informar que procesos judiciales se adelantan a traves de la fiduciaria actualmente, sin que a la fecha se haya recibido información al respecto. Sin embargo, desde el nuevo operador judicial se viene adelantando el estudio de dichos contratos para dar inicio a las acciones a que haya lugar iniciando por informar a la aseguradora de los posibles incumplimientos.</t>
  </si>
  <si>
    <t>Oficio con Radicado E 2993</t>
  </si>
  <si>
    <t>Seguimiento auditoria JOCI:
Dar celeridad a la acción propuesta.</t>
  </si>
  <si>
    <t xml:space="preserve">El Isvimed y el Fideicomiso contratante, procedieron mediante reclamación por escrito enviada en septiembre de 2020, a la entidad aseguradora del contrato indicado que es SEGUROS DEL ESTADO, con el objeto de adelantar reclamación directa y buscar reconocimiento de los perjuicios del contratista </t>
  </si>
  <si>
    <t>En proceso la notificación a la Aseguradora Seguros del Estado que remiten el Isvimed y la Fiducaria, para  la reclamación directa del perjuicio relacionado con los saldos pendientes por amortizar de anticipo entregado al contratista COOPNAL.</t>
  </si>
  <si>
    <t xml:space="preserve">Seguimiento auditoría JOCI:
Realizar seguimiento periódico del avance del proceso. </t>
  </si>
  <si>
    <t xml:space="preserve">El 16 de marzo de 2021, Seguros del Estado S.A emitió respuesta sobre la notificación de incumplimiento contractual, en la cual manifestó que para la formalización de la reclamación respecto a la Póliza de Seguro de Cumplimiento Particular N° 65-45-101045777 , se debía acreditar por cualquier medio probatorio la ocurrencia del siniestro y la cuantía de la pérdida, según lo dispuesto en el artículo 1077 del Código de Comercio. 
El equipo de la Subdirección de Dotación se encuentra realizando la liquidación de los perjuicios y recolectando los elementos probatorios para la formalización de la reclamación ante el Garante. </t>
  </si>
  <si>
    <t>Se anexa correo electronico enviado por la aseguradora</t>
  </si>
  <si>
    <t xml:space="preserve">Seguimiento auditoría JOCI:
Realizar seguimiento periódico del avance del proceso, en aras de poder recuperar los recursos a que de lugar. </t>
  </si>
  <si>
    <t>El 3 de junio de 2021, en Sesión N°5 del Comité Fiduciario se aprobó por unanimidad la siguiente instrucción: 
Instrucción  N° 1 :   El Instituto Social de Vivienda y Hábitat en calidad de Fideicomitente y Beneficiario instruye irrevocablemente a Alianza Fiduciaria S.A. para que en actuando como vocera del fideicomiso MEJORAMIENTO DE VIVIENDA en coadyuvancia con el ISVIMED presenten reclamación por el incumplimiento parcial de las obligaciones a cargo de la CORPORACIÓN NACIONAL DE MUNICIPIOS LIMITADA – COOPNAL LIMITADA, en desarrollo del contrato de obra para la ejecución de acciones y actividades de mejoramiento de vivienda de interés social y prioritario, comuna 4 (Aranjuez) ,9 (Buenos Aires) y 12 (La América) del municipio de Medellín, garantizado con la Póliza de Seguro de Cumplimiento Particular N°65-45-101045777 otorgada por la compañía Seguros del Estado S.A.
El 29 de junio de 2021, mediante comunicación con radicado S7535, la entidad presentó formalmente la reclamación por incumplimiento parcial de las obligaciones a cargo de la Corporación Nacional de Municipios Limitada – Coopnal Limitada, en desarrollo del contrato de obra para la ejecución de acciones y actividades de mejoramiento de vivienda de interés social y prioritario, comuna 4 (Aranjuez) ,9 (Buenos Aires) y 12 (La América) del municipio de Medellín, garantizado con la Póliza de Seguro de Cumplimiento Particular N°65-45-101045777 otorgada por la compañía Seguros del Estado S.A.
El día 5 de agosto de 2021, a través de correo electrónico  Seguros del Estado S.A. a través de su apoderada general Sandy Raquel Obando, informa a ALIANZA FIDUCIARIA frente al Amparo de Buen Manejo del Anticipo, reconocer a título de indemnización total y definitiva, la suma de CIENTO VEINTIÚN MILLONES CIENTO OCHENTA MIL OCHOCIENTOS VEINTICINCO PESOS M/CTE ($121.180.825) por la afectación parcial del amparo de Buen Manejo del Anticipo contenido en la póliza No. 65-45-101045777. 
Para efectuar el pago de la indemnización que ha sido reconocida, se deben diligenciar los siguientes documentos por el representante legal del asegurado, para ser remitidos en original a la aseguradora, para su respectiva revisión y aprobación, previas a la cancelación efectiva de los valores autorizados, anteriormente indicados: 
Los documentos son:
Paz y Salvo y recibo de Indemnización. (Debidamente autenticado). 
Formulario de conocimiento del cliente. (Diligenciado en todos sus campos y acompañado de los respectivos soportes de los campos que lo requieran). 
En caso de que el asegurado tenga accionistas que cuenten con más del 5% de las acciones, deben adjuntarse los documentos que acrediten la existencia y representación legal de aquellos. 
Formulario de inscripción de cuenta. 
Adicionalmente se debe entregar:  
Certificación bancaria de la cuenta en la que se debe realizar la transferencia electrónica. 
Documentos vigentes que acrediten la representación legal del beneficiario del pago. 
A la fecha se esta pendiente de la aprobación del Comité Fiduciario</t>
  </si>
  <si>
    <t>Teniendo en cuenta que dichos documentos deben ser presentados por ALIANZA FIDUCIARIA a traves del respectivo fideicomiso, el día 22 de octubre de 2021, fue incluido dentro del orden del día del Comité Fiduciario donde se Instruye a Alianza Fiduciaria para el diligenciamiento de la documentación requerida por seguros del Estado para el pago del reconocimiento a titulo de indemnización total y definitiva de $ 121.180.825 por la afectación parcial del amparo de buen manejo de anticipo contenido en la póliza 65-45-101045777</t>
  </si>
  <si>
    <t>Acta Comité Fiduciario # 15</t>
  </si>
  <si>
    <t>El día 03 de febrero de 2022, se remitio mediante radicado del ISVIMED S 598 solicitud de reconsideración respecto de la objeción  a la reclamación y se adjuntan los documentos correspondientes para el pago de inmdenización por el amparo del buen manejo del anticipo</t>
  </si>
  <si>
    <t>Se adjunta Radicado S 598</t>
  </si>
  <si>
    <t>Seguimiento auditoría JOCI:
Realizar seguimiento periódico del avance del proceso, en aras de poder recuperar los recursos a que de lugar. Realizar a si mismo el seguimiento correspondiente a la solicitud con radicado de salida S598.</t>
  </si>
  <si>
    <t>A la fecha estamos a la espera del desembolso por parte de seguros del estado, se ha realizado el seguimiento correspondiente.</t>
  </si>
  <si>
    <t>La Entidad a realizado los estudios pertinentes frente a la acción propuesta, no obstante, no se han iniciado ninguna de las acciones propuestas.
la ultima actuación obedece a: 
El día 03 de febrero de 2022, se remitio mediante radicado del ISVIMED S 598 solicitud de reconsideración respecto de la objeción  a la reclamación y se adjuntan los documentos correspondientes para el pago de inmdenización por el amparo del buen manejo del anticipo
Se debe analizar por parte de la alta dirección las acciones de mejora propuesta.
Pues el objetivo es recuperar los recursos que no se ejecutarón.</t>
  </si>
  <si>
    <t xml:space="preserve">Realizar el respectivo seguimiento correspondiente a la solicitud mediante el radicado S 598. </t>
  </si>
  <si>
    <t>27/11/2019</t>
  </si>
  <si>
    <t>A solicitud de la Aseguradora Seguros del Estado rad. E8269 de octubre de 2020, desde el Instituto se prepara el escrito con sus correspondientes soportes relacionados con la estimación de los perjuicios que se reclaman ante dicha entidad.</t>
  </si>
  <si>
    <t>Radicado E8269 de 2020</t>
  </si>
  <si>
    <t xml:space="preserve">El 5 de octubre de 2020, Seguros del Estado S.A emitió respuesta sobre la notificación de incumplimiento contractual, en la cual manifestó que para la formalización de la reclamación respecto a la Póliza de Seguro de Cumplimiento Particular N°65-45-101045306, se debía acreditar por cualquier medio probatorio la ocurrencia del siniestro y la cuantía de la pérdida, según lo dispuesto en el artículo 1077 del Código de Comercio. 
El 16 de diciembre mediante comunicación con radicado S11729, la entidad presentó formalmente la reclamación para la afectación de la Póliza de Seguro de Cumplimiento Particular N°65-45-101045306 por el incumplimiento contractual por parte del tomador, la Corporación Ser Social Construimos Oportunidades, identificada con NIT. 900.214.030-5.
El 19 de marzo de 2021 mediante comunicación con radicado E2727, el Garante (Seguros del Estado S.A) en respuesta a la reclamación formulada por la entidad reconoce la afectación del amparo de Buen manejo y correcta inversión del anticipo por la suma total de $179.324.418, sin embargo, niega el reconocimiento de la afectación del amparo de cumplimiento y resarcimiento de los perjuicios sufridos por la entidad con el incumplimiento. 
Conforme a lo anterior, se procederá a solicitar concepto al operador jurídico  y se consultará con el Comité de Conciliación para estudiar la posibilidad de ampliar la reclamación por concepto de perjuicios. </t>
  </si>
  <si>
    <t>Se anexa el radicado E 2727</t>
  </si>
  <si>
    <t xml:space="preserve">CORPORACIÓN SER SOCIAL CONSTRUIMOS OPORTUNIDADES  
El 13 de abril de 2021, se elevó consulta al asesor externo Andess S.A.S sobre las implicaciones de realizar ampliación de la reclamación respecto al amparo de cumplimiento para el resarcimiento de los perjuicios (Daño emergente) ocasionados a la entidad, cuando ya existe un reconocimiento por parte del Garante únicamente para el amparo de buen manejo y correcta inversión del anticipo.
El 27 de abril de 2021, se emitió concepto jurídico por Andess S.A.S en el cual se sugiere proceder con la reiteración de la reclamación para el amparo de cumplimiento. Dicho concepto será presentado en la sesión del 13 de mayo al Comité de Conciliación de la entidad para definir la ruta a seguir. 
COOPERATIVA NACIONAL DE MUNICIPIOS COOPNAL
El equipo de la Subdirección de Dotación se encuentra realizando la liquidación de los perjuicios y recolectando los elementos probatorios para la formalización de la reclamación ante el Garante. </t>
  </si>
  <si>
    <t>El día 29 de julio de 2021, por parte de la aseguradora, reconocen el valor correspondiente al amparo de buen manejo de anticipo, y se requiere adjuntar nuevos documentos, al respecto se esta realizando las gestiones con la fiduciaria y la subdirección jurídica</t>
  </si>
  <si>
    <t>Se anexa correo electronico de respuesta</t>
  </si>
  <si>
    <t>Mediante radicado del ISVIMED No. S 10918 del 1 de octubre de 2021, se solicito a Seguros del Estado, reconsiderar el reconocimiento por la inmdenización de incumplimiento, solicitud que fue aceptada de acuerdo a la manifestación realizada por Seguros del Estado mediante correo electronico del día 1 de diciembre de 2021. Es por ello que el día 15 de diciembre de 2021 se realizó comité fiduciario para instruir al Fideicomiso para realizar dicho cobro.</t>
  </si>
  <si>
    <t>Se anexa comunicado S 10918 y correo electronico</t>
  </si>
  <si>
    <t>Mediante radicado del ISVIMED No. S 1829 del 17 de marzo de 2022, se remitio a Seguros del Estado, los documentos correspondientes para el pago de la poliza de cumplimiento</t>
  </si>
  <si>
    <t>Se anexa comunicado S 1829</t>
  </si>
  <si>
    <t>Seguimiento auditoría JOCI:
Realizar seguimiento periódico del avance del proceso, en aras de poder recuperar los recursos a que de lugar; así mismo, el seguimiento correspondiente a la solicitud con radicado de salida S1829.</t>
  </si>
  <si>
    <t>De conformidad con el correo recibido por parte de la abogada Sandy Raquel Obando, se logro el pago correspondiente a la póliza de anticipo e inmdenización por valor de $ 179.324.418 (Buen manejo de anticipo) y $ 72.203.723 (inmdenización), para lo cual se adjunta el soporte remitido por la aseguradora.
Se hace necesario advertir que teniendo en cuenta que dentro de las acciones se relacionan es lo correspondiente al arbitramento, y el mismo no se llevo acabo, no se enlistan las acciones</t>
  </si>
  <si>
    <t>Correo electronico</t>
  </si>
  <si>
    <t xml:space="preserve">Realizar el respectivo seguimiento correspondiente a la solicitud a seguros del Estado. </t>
  </si>
  <si>
    <t>Dotación
Jurídica</t>
  </si>
  <si>
    <t>Seguimiento 04.01.2019: Retomar el caso y realizar una trazabilidad del proyecto técnica, jurídica y financiera con cada uno de los soportes que validen el cierre de las acciones de manera efectiva.</t>
  </si>
  <si>
    <t>1. INFORME CONVENIOS EDU AL 28 DE DICIEMBRE DE 2018 PARA SEGUIMIENTO CONTRALORIA
2. Acta de Reunion Isvimed_EDU 01 octubre_2018
3. Acta de Reunion Isvimed_EDU_14 diciembre_2018
4. Acta de reunión Isvimed_EDU_22 noviembre_2018
5. Actas Reunión Isvimed_EDU_25 octubre_2018</t>
  </si>
  <si>
    <t>Seguimiento 04.01.2019: Continuar realizando las gestiones de conciliación técnicas, jurídicas y financieras.</t>
  </si>
  <si>
    <t>Seguimiento 8.01.2019: Continuar apliccando el procedimiento.</t>
  </si>
  <si>
    <t>Poblacional
Administrativo y Financiero</t>
  </si>
  <si>
    <r>
      <t xml:space="preserve">Dos (2) actas de reunión con sus respectivos listados de asistencia con el contratista que avanzará en las actividades para el desarrollo del módulo de Arrendamiento Temporal.
</t>
    </r>
    <r>
      <rPr>
        <sz val="11"/>
        <color rgb="FFFF0000"/>
        <rFont val="Calibri"/>
        <family val="2"/>
      </rPr>
      <t>Contrato de Sygma-Tech, plan trabajo, informe de avance.</t>
    </r>
  </si>
  <si>
    <t>Poblacional
Planeación
Dotación</t>
  </si>
  <si>
    <t xml:space="preserve">Seguimiento Diciembre 2018:    Para los proyectos de las OPV, se cuenta con el seguimiento técnico de dos profesionales por parte del Instituto mediante contrato de prestación de servicios No. 541 del 10 de julio de 2018 y No. 542 del 10 de julio de 2018.
Se hace entrega de las diferentes actas e informes de los seguimientos que se realizan de forma semanal.                                                                   </t>
  </si>
  <si>
    <t>1. _ACTA_DE_REUNION INTRA 05-10-2018
2. ACTA VISITAS CONTRALORIA 4-10-2018
3. Asesorías Representantes Legales
4. Reuniones Interinstitucionales
5. Seguimiento Antes
6. VISITAS SEGUIMIENTO
7. Visitas</t>
  </si>
  <si>
    <t>???</t>
  </si>
  <si>
    <t xml:space="preserve">Seguimiento Diciembre 2018:  Desde la subdireccion de Dotacion se viene realizando la verificacion de los apartamentos que son reportados por la Subdirecciones Juridica y Poblacional como viables para entrega, posterior a su verificacion se realizan las reparaciones requeridas, y son reportados a la Subdireccion Poblacional para que realice la entrega a los beneficiarios, para realizar estas reparaciones se contrato personal tecnico, reduciendo los tiempos  de  viabilizacion tecnica a maximo dos semanas;  Con relación a los apartamentos que se encuantran pendiente de entrega al beneficiari final, que corresponde a 191 apartamentos, 1 de ellos está pendiente por viabildiad técnica y actualmente se está trabajando. </t>
  </si>
  <si>
    <t>Esta presupuestado????</t>
  </si>
  <si>
    <t>Carpetas con las conciliaciones de toda la vigencia 2018. (2 carpetas entregadas a control interno).</t>
  </si>
  <si>
    <t>Se toma una muestra de las conciliaciones.</t>
  </si>
  <si>
    <t>Continuar aplicando el procedimiento de conciliaciones.</t>
  </si>
  <si>
    <t>Dotación: La subdirección de Dotación mediante la reunión de socialización y la  visita de inicio continuará informando y sensibilizando a los beneficiarios sobre los compromisos y obligaciones que adquiere al recibir el subsidio de mejoramiento de vivienda haciendo enfásis en el Articulo 8 del decreto 2339 de 2013 que prohibe enajenar la vivienda o dejar de residir en ella por el termino de 10 años.</t>
  </si>
  <si>
    <t xml:space="preserve">1. Reforzar a los supervisores la posibilidad con la que cuentan para solicitar apoyo a la supervisión de los contratos o supervisiones colegiadas cuando la magnitud de los contratos lo ameriten. 
2. Realizar un charla a los supervisores de las funciones y responsabilidades que deben cumplir. </t>
  </si>
  <si>
    <t>1. Revisar y validar cuales son los campos de la plataforma "gestión transparente" con la finalidad de tener claridad que información se debe diligenciar y tenerlos presente en cada publicación.</t>
  </si>
  <si>
    <t xml:space="preserve">CUMPLIMIENTO DE LA ACCIÓN
</t>
  </si>
  <si>
    <t xml:space="preserve">CUMPLIMIENTO DE LA EFECTIVIDAD
</t>
  </si>
  <si>
    <t>Corresponde al porcentaje de cumplimiento de la acción propuesta a la oportunidad de mejoramiento.  Cada que haga una autoevaluación si el avance así lo justifica cambie el porcentaje de la acción, es decir dele un nuevo valor de avance.</t>
  </si>
  <si>
    <t>Porcentaje de evaluación a la efectividad de la acción, es decir, si el cumplimiento de  la acción propuesta si subsano la debilidad encontrada.</t>
  </si>
  <si>
    <t>El nivel de cumplimiento es asignado  por el responsable de la acción después de hacer la autoevaluación y soportarla,  asignando un  porcentaje del cumplimiento, de acuerdo a los siguientes parámetros:</t>
  </si>
  <si>
    <t>NOMBRE DEL AUDITOR:    Catalina Vasquez Restrepo</t>
  </si>
  <si>
    <t>FIRMA DEL AUDITOR:    _________________________________________________</t>
  </si>
  <si>
    <t>Cerrado = 100% de cumplimiento</t>
  </si>
  <si>
    <t>CA =  (Cumplimiento Alto)</t>
  </si>
  <si>
    <t>80% a 99%</t>
  </si>
  <si>
    <t>CM = (Cumplimiento Medio)</t>
  </si>
  <si>
    <t>40% a 79%</t>
  </si>
  <si>
    <t>CB = (Cumplimiento Bajo)</t>
  </si>
  <si>
    <t xml:space="preserve">1% a 39% </t>
  </si>
  <si>
    <t>NOTA: Puede que una acción por parte del responsable este al 100% de cumplimiento, esto es cerrada, toda vez que termino la acción propuesta, pero esto no quiere decir que sea  efectiva por lo que al hacer el seguimiento se le asigne un porcentaje diferente.</t>
  </si>
  <si>
    <t>NOMBRE DEL COORDINADOR:  Catalina Vasquez Restrepo</t>
  </si>
  <si>
    <t>FIRMA DEL COORDINADOR:    _________________________________________________</t>
  </si>
  <si>
    <t>Julio 30 de 2018</t>
  </si>
  <si>
    <t>Auditoria especial Ciudad del Este vigencia 2018</t>
  </si>
  <si>
    <r>
      <rPr>
        <b/>
        <sz val="11"/>
        <color theme="1"/>
        <rFont val="Calibri"/>
        <family val="2"/>
      </rPr>
      <t>Deficiente gestión por parte de ISVIMED para inicio del proyecto:</t>
    </r>
    <r>
      <rPr>
        <sz val="11"/>
        <color theme="1"/>
        <rFont val="Calibri"/>
        <family val="2"/>
      </rPr>
      <t xml:space="preserve">
Esta situación que se genera por el incumplimiento de la Unión Temporal Medellín y la falta de gestión por parte del ISVIMED para lograr la ejecución exitosa del proyecto, tiene como efecto el retraso en la obtención del beneficio de la vivienda para las familias postuladas para el proyecto y la pérdida de credibilidad en la Entidad.</t>
    </r>
  </si>
  <si>
    <t>Durante este periodo, se realiza por parte del Instituto la gestión y el seguimiento en procura de lograr avances en la ejecución del proyecto. Se asiste permanentemente al Comité Fiduciario  y asistencia a los Comité de Obra.</t>
  </si>
  <si>
    <t>Actas de Comité Fiduciario y Actas Comité de Obra</t>
  </si>
  <si>
    <t>Seguimiento auditoria JOCI: 
1. No se evidencia seguimiento ni soportes a las acciones legales.
2. De la etapa del durante se evidencia las actas del comité fiduciario (actas 24, 25 y 26), el ultimo comité se realizó el 25 de febrero. Las actas de comité de obra (actas de la 40 a la 50 del 2019, siendo la última en el mes de septiembre del 2019).
Se recomienda realizar reuniones periódicas del comité fiduciario, para realizar seguimientos y controles a la administración del proyecto; así mismo realizar comités de obra tanto para la construcción del edificio, puente y via.
Adicional iniciar las actividades de las acciones #1. También evaluar la necesidad de retomar y continuar con las metodología de mesas de trabajo interdisciplinarias internas (mesas de vivienda) para realizar seguimiento al proyecto y permita tomar decisiones en conjunto en pro del programa.</t>
  </si>
  <si>
    <t xml:space="preserve">Durante el periodo de seguimiento se han realizado las gestiones tendientes a presentar propuestas de trabajo a la Fiduciaria y a los Fideicomitentes Desarrolladores con el fin de subsanar los defectos que se han encontrado en la celebración de algunas actuaciones dentro del marco del contrato Fiduciario, tales como la asignación de la obra de urbanismo puente por medio de un Comité Fiduciario, dejando las clausulas por las cuales se regirá en un Acta, por lo cual se hizo un estudio detallado por parte del área jurídica del Instituto y se elevó consulta a la Secretaria General del Municipio de Medellín llegando a la conclusión de suscribir una modificación al contrato, a su vez los Desarrolladores elevaron consulta en iguales términos a la Fiduciaria recibiendo la opción del otro si pero con condicionantes a su participación en dicho acuerdo, recogiendo todo lo anterior y con base en un análisis legal del Instituto se presento la propuesta en el Comité Fiduciario del 20 de agosto donde se propuso darle alcance a la obra de urbanismo vía por medio de un otro sí al contrato Fiduciario dejando las clausulas por las cuales se regirá en un documento que haga parte integral del contrato, acción en la que se ha trabajado durante dos meses.
</t>
  </si>
  <si>
    <t xml:space="preserve">Acta de Comité Fiduciario # 30 
Relación de correos con el desarrollo de la elaboración del otro sí.
Carta de respuesta de la Fiduciaria sobre propuesta inicial de modificar el contrato Fiduciario.
Respuesta de la Fiduciaria Bogotá a consulta hecha por los Desarrolladores sobre el inicio de obra de la vía y su manera de suscribir dichas obligaciones.
</t>
  </si>
  <si>
    <t>Subdirección Jurídica:
Durante este periodo se ha continuado con la ejecución de actividades tendientes para continuar con el tramite oportuno de las actividades pendientes para llevar a feliz termino el proyecto, esto es la realización de mesas de trabajo en las que se analizan las situaciones presentes en cada frente y las opciones de solución, contando con el acompañamiento de la Secretaria General del municipio como garante del trabajo que se hace desde elIsvimed para sacar adelante el proyecto y entregarle de forma oportuna a los beneficiarios.</t>
  </si>
  <si>
    <t>Relación de correos con el desarrollo de la elaboración del otro sí #2
Relación de correos con el desarrollo de la elaboración del otro sí #3
Relación de correos solicitando documentos para determinar la comparecencia de los desarrolladores para la firma de los Otro Si # 2 y 3</t>
  </si>
  <si>
    <t>Subdirección de Dotación:
Se asiste a los comités fiduciarios y se han realizado reuniones internas en temas relacionados con el desarrollo del proyecto</t>
  </si>
  <si>
    <t>Acta de  comité</t>
  </si>
  <si>
    <t xml:space="preserve">Seguimiento auditoria JOCI: 
1. Acción Legal:
2. Estudios y diseños: 
3. Gestión edificio, puente y vía: </t>
  </si>
  <si>
    <t xml:space="preserve">1. Acción Legal: Desde el Instituto no se han tomado acciones legales de reclamación al Desarrollador; sin embargo, se realizaron acercamientos y reuniones para  concertar con el Desarrollador y con la Interventoria las condiciones para dar continuidad al proyecto Ciudad del Este, como soporte de esto se adjuntan Actas de Comité Fiduciario.
2. Estudios y diseños:  El Instituto continua adelantando la planeación de los proyectos de vivienda conforme al Manual de Estudios y Diseños, los proyectos Ventto y Corcovada que se encontraban en Etapa de Prefactibilidad, pasaron a la Etapa de Diseños, por tanto se evidencia en el mismo el proceso descrito en el Manual. Se adjunta como soporte los contratos de Diseño de Ventto y Corcovada
</t>
  </si>
  <si>
    <t>1. Actas de Comité Fiduciario 
2. Contratos de Diseño de Ventto y Corcovada</t>
  </si>
  <si>
    <t xml:space="preserve">Seguimiento auditoria JOCI: 
se debe analizar por parte de la entidad información referente como:
1. Acción Legal:
2. Estudios y diseños: 
3. Gestión edificio, puente y vía: </t>
  </si>
  <si>
    <t xml:space="preserve">1. Acción Legal: Desde el Instituto no se han tomado acciones legales de reclamación al Desarrollador; sin embargo, se dió continuidad al proyecto Ciudad del Este dando inicio el dia 2 de julio a la ejecución de la via del proyecto, como soporte de esto se adjunta el acta de inicio, además, para darle continuidad al proyecto y generar avances en los puntos que han generados retrasos, las partes firmaron los otrosí 2 y 3 al Contrato Fiduciario #33 del pasado 23 de marzo de 2021, y legalizados en debida forma en el mes de junio.
2. Estudios y diseños:  El Instituto continua adelantando la planeación de los proyectos de vivienda conforme al Manual de Estudios y Diseños, los proyectos Ventto y Corcovada que se encontraban en Etapa de Prefactibilidad, pasaron a la Etapa de Diseños, por tanto se evidencia en el mismo el proceso descrito en el Manual. </t>
  </si>
  <si>
    <t>Acta de inicio firmada
1. Acta de Comité Fiduciario #33, otrosí 2 y 3 al Contrato Fiduciario.</t>
  </si>
  <si>
    <t xml:space="preserve">1. Acción Legal: Desde el Instituto no se han adelantado acciones legales de reclamación al Desarrollador; sin embargo, se han iniciado acciones de estudio por parte de la Subdirección Jurídica con asesoramiento del operador jurídico contratado por el Instituto, con la finalidad de realizar el estudio sobre la pertinencia de emprender acciones de tipo judicial por los incumplimientos que sean atribuibles al Desarrollador en el estado actual del proyecto. 
Adicionalmente se ha adelantado estudio entre las subdirecciones jurídica, dotación, administrativa y financiara, y los asesores de Dirección destinados a esta tarea, para elaborar una matriz de riesgos sobre las posibles alternativas de solución a los problemas actuales de falta de financiación del proyecto, lo que ha llevado a que las obras en los edificio se encuentren suspendidas por parte del Desarrollador.
2. Estudios y diseños:  El Instituto continua adelantando la planeación de los proyectos de vivienda conforme al Manual de Estudios y Diseños, los proyectos Ventto y Corcovada que se encontraban en Etapa de Prefactibilidad, pasaron a la Etapa de Diseños, por tanto se evidencia en el mismo el proceso descrito en el Manual. </t>
  </si>
  <si>
    <t xml:space="preserve">1. Correo entre las personas responsables con el debido diligenciamiento de la Matriz de Riesgos.
2. Matriz de Riesgos de Ciudad del Este
</t>
  </si>
  <si>
    <t xml:space="preserve">Seguimiento auditoria JOCI: 
se debe analizar por parte de la entidad información referente como:
1. Acción Legal:
2. Estudios y diseños: </t>
  </si>
  <si>
    <t>Seguimiento auditoria JOCI: el objetivo propuesto es el "Cumplir con la ejecución eficaz de los proyectos institucionales e implementar mecanismos de prevención del daño antijurídico"; para esto se formularon dos acciones que corresponden a:
1. Acción Legal:
2. Estudios y diseños: 
Situación que requiere que la linea estratégica de la entidad analice las acciones tomadas en su momento para el logro del objetivo.</t>
  </si>
  <si>
    <t>M-GE-02 	MANUAL DE ESTUDIOS Y DISEÑOS PARA PROYECTOS HABITACIONALES</t>
  </si>
  <si>
    <r>
      <rPr>
        <b/>
        <sz val="10"/>
        <color theme="1"/>
        <rFont val="Arial"/>
        <family val="2"/>
      </rPr>
      <t>1. Acción Legal:</t>
    </r>
    <r>
      <rPr>
        <sz val="10"/>
        <color theme="1"/>
        <rFont val="Arial"/>
        <family val="2"/>
      </rPr>
      <t xml:space="preserve"> Desde el Instituto no se han adelantado acciones legales de reclamación al Desarrollador; sin embargo, se han iniciado acciones de estudio por parte de la Subdirección Jurídica con asesoramiento del operador jurídico contratado por el Instituto, con la finalidad de realizar el estudio sobre la pertinencia de emprender acciones de tipo judicial por los incumplimientos que sean atribuibles al Desarrollador en el estado actual del proyecto.
Adicionalmente se ha adelantado estudio entre las subdirecciones jurídica, dotación, administrativa y financiara, y los asesores de Dirección destinados a esta tarea, para elaborar una matriz de riesgos sobre las posibles alternativas de solución a los problemas actuales de falta de financiación del proyecto, lo que ha llevado a que las obras en los edificio se encuentren suspendidas por parte del Desarrollador.
</t>
    </r>
  </si>
  <si>
    <t xml:space="preserve">2. Estudios y diseños:  El Instituto continua adelantando la planeación de los proyectos de vivienda conforme al Manual de Estudios y Diseños, los proyectos Ventto y Corcovada que se encontraban en Etapa de Prefactibilidad, pasaron a la Etapa de Diseños, por tanto se evidencia en el mismo el proceso descrito en el Manual. </t>
  </si>
  <si>
    <r>
      <t xml:space="preserve">1. Acción Legal: </t>
    </r>
    <r>
      <rPr>
        <sz val="11"/>
        <color theme="1"/>
        <rFont val="Calibri"/>
        <family val="2"/>
      </rPr>
      <t>Se realiza el análisis jurídico de las posibles alternativas y sus riesgos</t>
    </r>
    <r>
      <rPr>
        <b/>
        <sz val="11"/>
        <color theme="1"/>
        <rFont val="Calibri"/>
        <family val="2"/>
      </rPr>
      <t>.</t>
    </r>
    <r>
      <rPr>
        <sz val="11"/>
        <color theme="1"/>
        <rFont val="Calibri"/>
        <family val="2"/>
      </rPr>
      <t xml:space="preserve"> Ver presentación y matriz anexa.
 Se realizó a la oficina de control interno y CGM propuesta de cambio de esta acción, de la siguiente manera:  </t>
    </r>
    <r>
      <rPr>
        <i/>
        <sz val="11"/>
        <color theme="1"/>
        <rFont val="Calibri"/>
        <family val="2"/>
      </rPr>
      <t xml:space="preserve">"Análisis de los riesgos de las alternativas jurídicas respecto al proyecto Ciudad del Este", </t>
    </r>
    <r>
      <rPr>
        <sz val="11"/>
        <color theme="1"/>
        <rFont val="Calibri"/>
        <family val="2"/>
      </rPr>
      <t>y se solicita cambio de fecha de cumplimiento para el 31/12/2022.</t>
    </r>
  </si>
  <si>
    <r>
      <t xml:space="preserve">1. Presentación en power point: </t>
    </r>
    <r>
      <rPr>
        <i/>
        <sz val="11"/>
        <color theme="1"/>
        <rFont val="Calibri"/>
        <family val="2"/>
      </rPr>
      <t>"Riesgos y análisis juridico alternativas proyecto"
2.</t>
    </r>
    <r>
      <rPr>
        <sz val="11"/>
        <color theme="1"/>
        <rFont val="Calibri"/>
        <family val="2"/>
      </rPr>
      <t>MATRIZ  RIESGOS ISVIMED CIUDAD DEL ESTE v1</t>
    </r>
  </si>
  <si>
    <t>Acción Legal: Desde el Instituto no se han tomado acciones legales de reclamación al Desarrollador o aplicación de la clausula compromisoria de arbitraje; sin embargo, se realizaron acercamientos y reuniones para  concertar con el Desarrollador y con la Interventoria las condiciones para dar continuidad al proyecto Ciudad del Este, como soporte de esto se adjuntan Actas de Comité Fiduciario.
Se solicita el cierre toda vez que el analisis de riesgos actual (Agosto 2022) se recomienda continuar con el proyecto mientras exista viabilidad de reanudar y terminar el proyecto. Lo anterior se justifica en el analisis de riesgo de las alternativas juridicas identificadas y analizadas por Isvimed. (Ver presentación y matriz anexa.)
Se realizan proyecciones por parte del Desarrollador y revisadas por la Interventoria en la que se plantea terminos para la finalizacion de la etapa constructiva de las torres de la etapa C (448 soluciones habitacionales)</t>
  </si>
  <si>
    <t>1. Presentación en power point: "Riesgos y análisis juridico alternativas proyecto"
2. MATRIZ  RIESGOS ISVIMED CIUDAD DEL ESTE v1</t>
  </si>
  <si>
    <t>Seguimiento JOCI: 
Implementar controles que permitan el cubrimiento de los posibles riesgos que se deriven con la ejecución de los proyectos habitacionales.</t>
  </si>
  <si>
    <t>15/01/2020, 1/02/2020</t>
  </si>
  <si>
    <t>15/01/2020, 31/12/2020/131/12/2022</t>
  </si>
  <si>
    <t xml:space="preserve">En comité fiduciario se realizó la modificación para que el desarrollador pueda por medio de una fianza garantizar el cubrimiento de los amparos requeridos. Ya se realizó la minuta del otrosí No 2 al contrato de fiducia para que esto quede establecido. Actualmente se encuentra en aprobación por la fiduciaria. </t>
  </si>
  <si>
    <t>Seguimiento auditoria JOCI: La actividad #1 se encuentra vencida, esta era para el mes de febrero. 
No se evidencia seguimiento para la actividad #2.</t>
  </si>
  <si>
    <t>Mediante Acta de Comité Fiduciario #26 y 27 se establecen posibilidades de adquisición de pólizas y/o modificación de las Garantías para optar por Fianzas, llevando esto a la modificación del Contrato Fiduciario mediante el Otro Si #2 que fue ampliamente debatido y estudiado por cada una de las partes y del que se subsanaron las observaciones de los Desarrolladores y se encuentra de tramite de suscripción por las partes.</t>
  </si>
  <si>
    <t>Actas de Comité Fiduciario #26 y 27
Relación de correos atendiendo observaciones y enviado documentación para suscribir Otro Si #2</t>
  </si>
  <si>
    <t>Durante este periodo se ha dado avance en la suscripcion del Otro si #2 incorporando las fianzas al contrato fiducario como se disposu en las Actas de Comité Fiduciario #26 y 27.</t>
  </si>
  <si>
    <t>Relación de correos con el desarrollo de la elaboración del otro sí #2
Relación de correos solicitando documentos para determinar la comparecencia de los desarrolladores para la firma de los Otro Si # 2 y 3</t>
  </si>
  <si>
    <t xml:space="preserve">Seguimiento auditoria JOCI: 
1. Pólizas edicio, puente y vía:
2. Instructivo garantias, supervisión: 
</t>
  </si>
  <si>
    <t>1. Incorporación de fianzas como garantías del contrato, la cual se materializa en el Otrosí N° 2, el cual fue firmado por los Desarrolladores, y se encuentra en revisión para la firma del la Directora del Isvimed.
2. Conforme a lo anterior, una vez se suscriba el otrosí N° 2 y reciba las  fianzas por parte del Desarrollador, se llevará a cabo la revisión y aprobación de las mismas por parte de la Subdirección Jurídica conforme al Instructivo para aprobación de garantías como requisito para la suscripción de acta de inicio.</t>
  </si>
  <si>
    <t>Copia del Otrosí # 2</t>
  </si>
  <si>
    <t>Seguimiento auditoria JOCI: 
Implementar controles que permitan el cubrimiento de los posibles riesgos que se deriven con la ejecución de los proyectos habitacionales.</t>
  </si>
  <si>
    <t>El pasado 16 de junio de 2021, se recibieron fianzas para los amparos de cumplimiento por parte los Desarrolladores las cuales fueron aprobadas por el Isvimed en el formato establecido para aprobación de garantias. Se esta gestionanado a la fecha la garantía de Todo Riesgo Construción debido a que se presentan dificultades en su expedición por parte de las aseguradoras, y el Isvimed hace acompañamiento constante a este respecto para darle cumplimiento a las obligaciones contractuales.</t>
  </si>
  <si>
    <t>Aprobación fianzas cumplimeinto de las obras de las torres.</t>
  </si>
  <si>
    <t>1. Incorporación de fianzas como garantías del contrato, la cual se materializa en el Otrosí N° 2, el cual fue firmado por los Desarrolladores y la Directora del Isvimed; posteriormente enviada a Fiduciaria Bogotá como vocera del fideicomiso
2. Para lograr suscribir el acta de inicio de la obra via, se requirió la entrega por parte del desarrollador y aprobación por parte del Isvimed de las garantias contempladas en el acta de comite fiduciario N° 34 del 13 de mayo de 2021.</t>
  </si>
  <si>
    <t>1. Copia Fianza  para los edificios y aprobación por parte del instituto
2. Copia de garantias para la via y aprobación por parte del Isvimed
Acta 34</t>
  </si>
  <si>
    <t>Se recibieron en el mes de junio fianzas para los amparos de cumplimiento por parte los Desarrolladores las cuales fueron aprobadas por el Isvimed en el formato establecido para aprobación de garantías. Para las demás garantías y el Isvimed hace acompañamiento constante a este respecto para darle cumplimiento a las obligaciones contractuales.
Para la obra de la vía se recibieron en el mes de julio las pólizas de cumplimiento, responsabilidad civil extracontractual y todo riesgo constructor por parte del Desarrollador, y por encontrarse de acuerdo a lo establecido en el Acta de Comité #34 de Especificaciones para la obra, se aprueban por parte del Instituto el 06 de julio de 2021.</t>
  </si>
  <si>
    <t>1. Copia Fianza  para los edificios y aprobación por parte del instituto
2. Copia de garantías para la vía y aprobación por parte del Isvimed
Acta 34</t>
  </si>
  <si>
    <t xml:space="preserve">Se continua con la verificación de las garantias del proyecto, actualmente la obra que se encuentra en ejecución corresponde a la Obra de Urbanismo y Vía de Acceso, establecida en el Comité Fiduciario # 34, para el acta de Inicio se aprobaron las pólizas correspodientes, como se indico y soporto en los seguimientos anteriores.  </t>
  </si>
  <si>
    <r>
      <rPr>
        <b/>
        <sz val="11"/>
        <color theme="1"/>
        <rFont val="Calibri"/>
        <family val="2"/>
      </rPr>
      <t xml:space="preserve">1. </t>
    </r>
    <r>
      <rPr>
        <sz val="11"/>
        <color theme="1"/>
        <rFont val="Calibri"/>
        <family val="2"/>
      </rPr>
      <t xml:space="preserve">El Desarrollador aporta las fianzas y garantías para las edificaciones, se aporta póliza de todo riesgo daño material y responsabilidad civil, mediante oficio con radcado E 6165 del 26/08/2022, la Interventoría ACERO Y CONCRETO SAS, aprueba dichas pólizas. Soportes: Fianzas y pólizas, radicado E 6165.
 Se realizó a la oficina de control interno y CGM propuesta de cambio de esta acción, de la siguiente manera: 
</t>
    </r>
    <r>
      <rPr>
        <i/>
        <sz val="11"/>
        <color theme="1"/>
        <rFont val="Calibri"/>
        <family val="2"/>
      </rPr>
      <t xml:space="preserve">"Requerimiento en comité fiduciario de entregar las pólizas pendientes o de entregar otros de medios de garantías que las sustituyan, </t>
    </r>
    <r>
      <rPr>
        <i/>
        <sz val="11"/>
        <color rgb="FFFF0000"/>
        <rFont val="Calibri"/>
        <family val="2"/>
      </rPr>
      <t>y que permitan mantener los amparos de los riesgos, acorde a los porcentajes de avance para las edificaciones del proyecto."</t>
    </r>
    <r>
      <rPr>
        <sz val="11"/>
        <color rgb="FFFF0000"/>
        <rFont val="Calibri"/>
        <family val="2"/>
      </rPr>
      <t xml:space="preserve"> </t>
    </r>
    <r>
      <rPr>
        <sz val="11"/>
        <color theme="1"/>
        <rFont val="Calibri"/>
        <family val="2"/>
      </rPr>
      <t>y se solicitó cambio de fecha de cumplimiento para el 31/12/2022.</t>
    </r>
  </si>
  <si>
    <t xml:space="preserve">1. Radicado E 6165 del26/08/2022 Concepto favorable de la Interventoría Póliza
2.Archivo comprimido con las garantias </t>
  </si>
  <si>
    <t>Incorporación de fianzas como garantías del contrato, la cual se materializa en el Otrosí N° 2, el cual fue firmado por los Desarrolladores y la Directora del Isvimed; posteriormente enviada a Fiduciaria Bogotá como vocera del fideicomiso.
El Desarrollador aporta las fianzas y garantías para las edificaciones, se aporta póliza de todo riesgo daño material y responsabilidad civil, mediante oficio con radcado E 6165 del 26/08/2022, la Interventoría ACERO Y CONCRETO SAS, aprueba dichas pólizas. Soportes: Fianzas y pólizas, radicado E 6165.</t>
  </si>
  <si>
    <t xml:space="preserve">Anexos: 1. Radicado E 6165 del26/08/2022 Concepto favorable de la Interventoría Póliza
2.Archivo comprimido con las garantias </t>
  </si>
  <si>
    <t>31/12/2020 - 31/12/2022</t>
  </si>
  <si>
    <t>Seguimiento auditoria JOCI: 
1. No se evidencia seguimiento ni soportes a las acciones legales.
2. De la etapa del durante se evidencia las actas del comité fiduciario (actas 24, 25 y 26), el ultimo comité se realizó el 25 de febrero. Las actas de comité de obra (actas de la 40 a la 50 del 2019, siendo la última en el mes de septiembre del 2019).
Se recomienda realizar reuniones periódicas del comité fiduciario, para realizar seguimientos y controles a la administración del proyecto; así mismo realizar comités de obra tanto para la construcción del edificio, puente y via.
Adicional iniciar las actividades de las acciones #1.
No se evidencia reporte de la actividad #2.</t>
  </si>
  <si>
    <t>Durante este periodo se ha trabajo en el desarrollo del Otro Si #3 para comenzar la ejecución de la obra de urbanismo vía, dentro del cuerpo del mismo se tiene establecido un plazo contractual que obedece al cronograma presentado aprobado por la Supervisión del proyecto, a lo que se hará el respectivo seguimiento en cuanto inicien los trabajos. La obra del puente se encuentra suspendida desde el año pasado ala espera de retomar labores cuando se esté ejecutando la vía.</t>
  </si>
  <si>
    <t>Subdirección Jurídica:
Se continua con el desarrollo  del Otro Si #3 para comenzar la ejecución de la obra de urbanismo vía, se tiene establecido un plazo contractual que obedece al cronograma presentado aprobado por la Supervisión del proyecto y que sera incorporado mediante acta de comite fidiciario donde se instruyan las condiciones tecnicas y finacnieras del desarrollo de la vía, a lo que se hará el respectivo seguimiento en cuanto inicien los trabajos. La obra del puente se encuentra suspendida desde el año pasado ala espera de retomar labores cuando se esté ejecutando la vía.</t>
  </si>
  <si>
    <t>Relación de correos con el desarrollo de la elaboración del otro sí #2
Relación de correos solicitando documentos para determinar la comparecencia de los desarrolladores para la firma de los Otro Si # 2 y 3
Minuta del Otro si #3 enviada a la Fiduciaria para revisión</t>
  </si>
  <si>
    <t>Subdirección de Dotación: 
Las actividades de obra se encuentran suspendidas por parte del desarrollador</t>
  </si>
  <si>
    <t>Acta de suspensión</t>
  </si>
  <si>
    <t xml:space="preserve">Seguimiento auditoria JOCI: 
1. Acción Legal:
2. Selección contratista: 
3. Cronograma edificio, puente, vía: </t>
  </si>
  <si>
    <t xml:space="preserve">1. Acción Legal: Desde el Instituto no se han tomado acciones legales de reclamación al Desarrollador, sin embargo, se realizaron acercamientos y reuniones para  concertar con el Desarrollador y con la Interventoria las condiciones para dar continuidad al proyecto Ciudad del Este, como soporte de esto se adjuntan Actas de Comité Fiduciario.
2. Selección contratista: ?
</t>
  </si>
  <si>
    <t>Actas de Comité Fiduciario</t>
  </si>
  <si>
    <t>Seguimiento auditoria JOCI: 
Implementar controles y acciones que permitan Cumplir con la ejecución eficaz de los proyectos institucionales..</t>
  </si>
  <si>
    <t>Se genera unplan de trabajo despues de realizar mesas conjuntas con el Desarrollador y el Interventor de la obra para validar las alternativas de solución e iniciar las obras en cada uno de los frentes, tales compromisos se reflejan en el Acta de Comité #34 que contiene las especificaciones de la obra de la vía y el acta de inicio de la misma obra.</t>
  </si>
  <si>
    <t>1. Acta de Comité Fiduciario #34
2. Acta de inicio de la obra vía</t>
  </si>
  <si>
    <t>1. Acción Legal: Desde el Instituto no se han tomado acciones legales de reclamación al Desarrollador; sin embargo, se dió continuidad al proyecto Ciudad del Este dando inicio el dia 2 de julio a la ejecución de la via del proyecto, como soporte de esto se adjunta el acta de inicio.
2. Se adjunta el cronograma de la obra de la via
Se genera un plan de trabajo despues de realizar mesas conjuntas con el Desarrollador y el Interventor de la obra para validar las alternativas de solución e iniciar las obras en cada uno de los frentes, tales compromisos se reflejan en el Acta de Comité #34 que contiene las especificaciones de la obra de la vía.</t>
  </si>
  <si>
    <t>1. Acta de inicio
2. Cronograma obra via
Acta 34</t>
  </si>
  <si>
    <t>1. Acción Legal: Desde el Instituto no se han tomado acciones legales de reclamación al Desarrollador. Se trabaja actualmente buscando formulas de arreglo para darle continuidad al proyecto, tratando de subsanar temas financiación por parte del Desarrollador para finalizar las obras de los edificios.
2. No ha sido necesario realizar la escogencia de otro contratista para las actividades de este proyecto, sin embargo, para los proyectos que iniciaron ejecución después de la auditoria se han empleado las mejores practicas, con observancia de los principios de la contratación.</t>
  </si>
  <si>
    <t>1. Correo con el diligenciamiento de la Matriz de Riesgos.
2. Matriz de Riesgos de Ciudad del Este</t>
  </si>
  <si>
    <t xml:space="preserve">Seguimiento auditoria JOCI: se debe analizar por parte de la entidad un seguimiento a travez de un informe con referente al estado de como se encuentra:
1. Acción Legal:
2.  Cronograma de la obra de la via: 
3. Cronograma edificio, puente, vía: </t>
  </si>
  <si>
    <t>Seguimiento JOCI: el objetivo propuesto es "Cumplir con la ejecución eficaz de los proyectos institucionales."; para esto se formularon acciones que corresponden a:
1. Acción Legal:
2.  Cronograma de la obra de la via: 
3. Cronograma edificio, puente, vía:  
Situación que requiere que la linea estratégica de la entidad analice las acciones, y tome desiciones al respeto, en aras del logro del objetivo.</t>
  </si>
  <si>
    <r>
      <t>1. Acción Legal</t>
    </r>
    <r>
      <rPr>
        <sz val="11"/>
        <color rgb="FF000000"/>
        <rFont val="Calibri"/>
        <family val="2"/>
      </rPr>
      <t>: Desde el Instituto no se han tomado acciones legales de reclamación al Desarrollador. Se trabaja actualmente buscando formulas de arreglo para darle continuidad al proyecto, tratando de subsanar temas financiación por parte del Desarrollador para finalizar las obras de los edificios.</t>
    </r>
    <r>
      <rPr>
        <b/>
        <sz val="11"/>
        <color rgb="FF000000"/>
        <rFont val="Calibri"/>
        <family val="2"/>
      </rPr>
      <t xml:space="preserve">
</t>
    </r>
  </si>
  <si>
    <t>2. No ha sido necesario realizar la escogencia de otro contratista para las actividades de este proyecto, sin embargo, para los proyectos que iniciaron ejecución después de la auditoria se han empleado las mejores practicas, con observancia de los principios de la contratación.</t>
  </si>
  <si>
    <t>Acción Legal: Desde el Instituto no se han tomado acciones legales de reclamación al Desarrollador o aplicación de la clausula compromisoria de arbitraje; sin embargo, se realizaron acercamientos y reuniones para  concertar con el Desarrollador y con la Interventoria las condiciones para dar continuidad al proyecto Ciudad del Este, como soporte de esto se adjuntan Actas de Comité Fiduciario.
Se solicita el cierre toda vez que el analisis de riesgos actual (Agosto 2022) se recomienda continuar con el proyecto mientras exista viabilidad de reanudar y terminar el proyecto. Lo anterior se justifica en el analisis de riesgo de las alternativas juridicas identificadas y analizadas por Isvimed. (Ver presentación y matriz anexa.)</t>
  </si>
  <si>
    <t>Anexos: 1. Presentación en power point: "Riesgos y análisis juridico alternativas proyecto"
2.MATRIZ  RIESGOS ISVIMED CIUDAD DEL ESTE v1</t>
  </si>
  <si>
    <t>6/02/2020, 1/03/2020, 30/01/2020</t>
  </si>
  <si>
    <t>6/03/2020, 31/07/2020, 31/12/2020, 31/12/2022</t>
  </si>
  <si>
    <t>Se evidencio que el desarrollador consultó con el diseñador estructural para determinar la solución, las acciones de mejora en obra se vinieron ejecutando conforme se ha ido avanzando en los procesos constructivos.
las reparaciones se han realizado de acuerdo a un conjunto de instrucciones impartidas por el diseñador estructural.
Las varilla dobladas en obra se corrigieron cortandolas y reemplazando con un anclaje equivalente y con respecto de las muestras de laboratorio que no cumplen con los resultados esperados, el diseñador realizó las liberaciones por escrito de conformidad con lo indica la NSR 2010.</t>
  </si>
  <si>
    <t>Seguimiento auditoria JOCI: 
1. Del seguimiento realizado no se evidencia registros que soporten lo descrito como comunicados, actas, informes de supervisión, entre otros.
2. No se evidencia seguimientos de la actividad #2, la cual se vence el 31 de julio 2020.
3. De la etapa del durante se evidencia las actas de comité de obra (actas de la 40 a la 50 del 2019, siendo la última en el mes de septiembre del 2019); Se evidencia informes de interventoría de la # 13 al 22 y la última con fecha de Periodo 12 de octubre al 11 de noviembre de 2019. Lo anterior da a entender que durante la vigencia 2020 no se han realizado comités de obra ni hay seguimientos de interventoría.
Se recomienda dar celeridad a cada una de las acciones propuestas.</t>
  </si>
  <si>
    <t>1. Desde de la supervisión y a través de la interventoria se requirio al Desarrollador la subsanación de las observaciones técnicas, las acciones de mejora en obra se vinieron ejecutando conforme se ha ido avanzando en los procesos constructivos. Las reparaciones se han realizado de acuerdo a un conjunto de instrucciones impartidas por el diseñador estructural. Para el caso en cuestión, la empresa Ingeconcreto realizo el reporte de los hallazgos según dos oficios que se anexan, el primero con fecha del 02 de febrero de 2018 sobre la “Evaluación de resultados de resistencia del concreto”, y el segundo con fecha del 15 de febrero de 2018 con relación a la “Seguridad estructural y supervisión técnica obra del Este”.
2. En el presupuesto del 2021, se incluyeron los recursos para la realización del estudio de vulnerabilidad y patología de las edificaciones, esta etapa precontractual. Se realizó estudio de mercado, recibiendo cotizaciones de: Universidad Nacional de Colombia-sede Medellín, Ingenieria Técnica Cientifica- ITEC y la Empresa de Desarrollo Urbano-EDU. Posteriormente, se presentó en Mesa Estructuradora. Después, proyectó estudio previo y se remitió a la Subdirección Jurídica, quienes realizaron la revisión y se estan realizando dichas observaciones.
3. Como tal, no se han realizado Comité de obra dado que esta se encuentra suspendida. Sin embargo, se han adelantado reuniones entre las partes para dar continuidad al proceso y se asistió a la Comisión Accidental convocada por la Concejal Maria Paulina Aguinaga.</t>
  </si>
  <si>
    <t>1. Oficios de Ingeconcretos del 2 de febrero de 2018 y el 15 de febrero de 2018
2. CDP, las propuestas de UNAL, ITEC y la EDU  acta de la mesa estructuradora y correo con las observaciones de juridica al estudio previo.
3. Actas de reunión</t>
  </si>
  <si>
    <t>Seguimiento auditoria JOCI: 
Implementar controles y acciones que permitan dar cumplimiento al principio de gestión fiscal.</t>
  </si>
  <si>
    <t>2. Se contrató con la EDU el estudio de vulnerabilidad y patología, el cual se ha venido desarrollando con normalidad y conforme al cronograma prsentado
3. Desde el inicio de la obra via, desde la subdirección de dotación se ha asistido a los comites de obra programados</t>
  </si>
  <si>
    <t>2. Contrato, acta de inicio y cronograma del estudio de patologia
3. Acta de comité de obra</t>
  </si>
  <si>
    <t>1. Desde de la supervisión y a través de la interventoria se requirio al Desarrollador la subsanación de las observaciones técnicas, las acciones de mejora en obra se vinieron ejecutando conforme se ha ido avanzando en los procesos constructivos. Las reparaciones se han realizado de acuerdo a un conjunto de instrucciones impartidas por el diseñador estructural. Para el caso en cuestión, la empresa Ingeconcreto realizo el reporte de los hallazgos según dos oficios que se anexan, el primero con fecha del 02 de febrero de 2018 sobre la “Evaluación de resultados de resistencia del concreto”, y el segundo con fecha del 15 de febrero de 2018 con relación a la “Seguridad estructural y supervisión técnica obra del Este”.
2. Se contrató con la EDU el estudio de vulnerabilidad y patología, el cual se desarrollo con normalidad y conforme al cronograma presentado, el mismo finalizó el 19 de agosto de 2021. Se presentó en el mes de agosto por parte de la EDU informe final del estudio técnico, el cual arrojó resultados positivos frente a las condiciones estructurales de las edificaciones. 
3. Desde el inicio de la obra via, desde la Subdirección de Dotación se ha asistido a los comites de obra programados.</t>
  </si>
  <si>
    <t>2. Informe final del estudio de patologia estructural y vulnerabilidad sismica del proyecto Ciudad del Este.
3. Actas de Comité de obra</t>
  </si>
  <si>
    <t>Seguimiento auditoria JOCI: 
Implementar controles y acciones que permitan dar cumplimiento al principio de gestión fiscal.
Asi mismo, se debe realizar un seguimiento constante a:
1. Las observaciones técnicas a los procesos constructivos.
2. El resultado del Estudio de Vulnerabilidad y Patologia.
3. A los comités de obra.</t>
  </si>
  <si>
    <t>1. Desde de la supervisión y a través de la interventoria se requirio al Desarrollador la subsanación de las observaciones técnicas, las acciones de mejora en obra se vinieron ejecutando conforme se ha ido avanzando en los procesos constructivos. Las reparaciones se han realizado de acuerdo a un conjunto de instrucciones impartidas por el diseñador estructural. Para el caso en cuestión, la empresa Ingeconcreto realizo el reporte de los hallazgos según dos oficios que se anexan, el primero con fecha del 02 de febrero de 2018 sobre la “Evaluación de resultados de resistencia del concreto”, y el segundo con fecha del 15 de febrero de 2018 con relación a la “Seguridad estructural y supervisión técnica obra del Este”.
Durante este periodo, se han realizado gestiones para la reactivación de la obra de las viviendas,  por lo que una vez se cumplan con las condiciones necesarias para su reinicio se procederá por parte de la Interventoría y la supervisión a la revisión de las subsanaciones por parte del Desarrollador.
2.Se cumplió con la acción propuesta, el estudio técnico fue entregado por parte de la EDU y el informe final arrojó resultados positivos frente a las condiciones estructurales de las edificaciones.
3. Se continua asisitendo a los Comité de obra y reuniones técnicas respecto a la obra via.</t>
  </si>
  <si>
    <t>Actas de reuniones</t>
  </si>
  <si>
    <t>JOCI: Se observa los avances y las gestiones adelantadas por la entidad de acuerdo al seguimiento reportado en el seguimiento de los responsables del cumplimiento de la acción..</t>
  </si>
  <si>
    <t>1. Desde de la supervisión y a través de la interventoria se requirio al Desarrollador la subsanación de las observaciones técnicas, las acciones de mejora en obra se vinieron ejecutando conforme se ha ido avanzando en los procesos constructivos. Las reparaciones se han realizado de acuerdo a un conjunto de instrucciones impartidas por el diseñador estructural. Para el caso en cuestión, la empresa Ingeconcreto realizo el reporte de los hallazgos según dos oficios que se anexan, el primero con fecha del 02 de febrero de 2018 sobre la “Evaluación de resultados de resistencia del concreto”, y el segundo con fecha del 15 de febrero de 2018 con relación a la “Seguridad estructural y supervisión técnica obra del Este”. Los soportes se han remitido en los seguimientos previos.</t>
  </si>
  <si>
    <t>3. Actas de Comité de obras y/o actas de reunión</t>
  </si>
  <si>
    <t>Durante este periodo, se han realizado gestiones para la reactivación de la obra de las viviendas,  por lo que una vez se cumplan con las condiciones necesarias para su reinicio se procederá por parte de la Interventoría y la supervisión a la revisión de las subsanaciones por parte del Desarrollador.</t>
  </si>
  <si>
    <t>2.Se cumplió con la acción propuesta, el estudio técnico fue entregado por parte de la EDU y el informe final arrojó resultados positivos frente a las condiciones estructurales de las edificaciones. Los soportes se enviaron en seguimientos anteriores</t>
  </si>
  <si>
    <t>3. Se continua asisitendo a los Comité de obra y reuniones técnicas respecto a la obra via. Asimismo, por parte de la Dirección del ISVIMED se estableció este año 2022, reunión con los líderes de la comunidad, Desarrollador, Interventoría e ISVIMED, para dar seguimiento a los avances y dificultades de la obra, compromisos de las partes y procesos para dar continuidad para finalizar el proyecto.</t>
  </si>
  <si>
    <r>
      <t xml:space="preserve">1. Se realiza a la oficina de control interno y CGM propuesta de cambio de esta acción, de la siguiente manera: 
</t>
    </r>
    <r>
      <rPr>
        <sz val="11"/>
        <color rgb="FFFF0000"/>
        <rFont val="Calibri"/>
        <family val="2"/>
      </rPr>
      <t>"Atención a las observaciones realizadas en el Estudio de patologia estructural y vulnerabilidad sismica del proyecto, (que no compromenten la estabilidad de la estructrura de la edificación, según conclusiones del estudio técnico), verificación y certificación por parte de la INTERVENTORIA del proyecto".</t>
    </r>
    <r>
      <rPr>
        <sz val="11"/>
        <rFont val="Calibri"/>
        <family val="2"/>
      </rPr>
      <t xml:space="preserve">  Y se solicita cambio de  fecha de cumplimiento para el 31/12/2023. </t>
    </r>
  </si>
  <si>
    <r>
      <t xml:space="preserve">3. Se realiza a la oficina de control interno y CGM propuesta de cambio de esta acción, de la siguiente manera: 
</t>
    </r>
    <r>
      <rPr>
        <sz val="11"/>
        <color rgb="FFFF0000"/>
        <rFont val="Calibri"/>
        <family val="2"/>
      </rPr>
      <t>"Establecer en el Manual de Supervisión e Interventoria la frecuencia mensual de seguimiento y verificación en los contratos de obra."</t>
    </r>
    <r>
      <rPr>
        <sz val="11"/>
        <color theme="1"/>
        <rFont val="Calibri"/>
        <family val="2"/>
      </rPr>
      <t>Y se solicita cambio de  fecha de cumplimiento para el 31/12/2022. 
Dentro del Manual de Supervisión se encuentra establecido lo siguiente: "</t>
    </r>
    <r>
      <rPr>
        <i/>
        <sz val="11"/>
        <color theme="1"/>
        <rFont val="Calibri"/>
        <family val="2"/>
      </rPr>
      <t xml:space="preserve">Para el caso de los contratos de obra, esta frecuencia mínima es mensual.  Esta frecuencia puede ser cambiada por el ordenador del gasto o el director(a) para que sea con una mayor frecuencia de acuerdo con la necesidad y complejidad del contrato o convenio".  </t>
    </r>
    <r>
      <rPr>
        <sz val="11"/>
        <color theme="1"/>
        <rFont val="Calibri"/>
        <family val="2"/>
      </rPr>
      <t xml:space="preserve">Soporte: M-GJ-03 Manual de supervisión </t>
    </r>
    <r>
      <rPr>
        <i/>
        <sz val="11"/>
        <color theme="1"/>
        <rFont val="Calibri"/>
        <family val="2"/>
      </rPr>
      <t xml:space="preserve">
</t>
    </r>
  </si>
  <si>
    <t>M-GJ-03 MANUAL DE SUPERVISIÓN VERSIÓN 01 (PÁGINA 41) (EVIDENCIA EN SIFI)</t>
  </si>
  <si>
    <t>Desde de la supervisión y a través de la interventoria se requirio al Desarrollador la subsanación de las observaciones técnicas, las cuales se han llevado a cabo. 
Una vez se reaunude la construccion del frente de edificios, la interventoria realizara los controles tecnicos para la verificacion del estado y cierre efectivo de los hallazgos tecnicos de los informes de interventoria, supervision tecnica y estudio de patologia y vulnerabilidad sismica.
Se continua asisitendo a los Comité de obra y reuniones técnicas respecto a la obra via.
Aún no se a culminado con las obras por lo tanto no alcanzamos con el 100% de la efectividad</t>
  </si>
  <si>
    <t>JOCI: Subsanar las observaciones tecnicas, y continuar asistiendo a los comité de obra y reuniones técnicas.</t>
  </si>
  <si>
    <t>30/04/2020, 30/07/2020, 31/12/2020</t>
  </si>
  <si>
    <t>En el pago de las actas de obra No 4 y 5  se realizara el balance para identificar los mayores valores pagados de acuerdo con lo indicado en el informe definitivo de la Contraloría y se procederá con la correspondiente deducción en el pago dichas actas</t>
  </si>
  <si>
    <t>Seguimiento auditoria JOCI:
1. Las actividades # 1y 2, no cuenta con avances, y estas estan vencidas desde abril y otra se vence este mismo mes de julio 2020.
3. Se evidencia memorando 600-029 del 4 de marzo del 2020. 
Se recomienda dar celeridad a la documentación, socialización e implementación de dicho manual de supervisión y tener encuenta los lineamientos de la Circular No. 7 del 9 de junio del 2020.</t>
  </si>
  <si>
    <t xml:space="preserve">Para atender este hallazgo, se hizo seguimiento desde la subdirección juridica garantizando que se realizaran los ajustes de acuedo a lo indicado en el informe definitivo de la Contraloría </t>
  </si>
  <si>
    <t>Pagos 5 y 6 de la obra del puente con las respectivas deducciones</t>
  </si>
  <si>
    <t xml:space="preserve">Seguimiento auditoria JOCI: 
1. Corrección de items:
2. Pliegos-matriz costos:
3. Manual de Supervisión:
2. Pago costos admon (eficiencia): </t>
  </si>
  <si>
    <t>Subdirección de Dotación: Se adjunta pago de las actas 4 y 5 donde se hace la deducción de los mayores valores pagados</t>
  </si>
  <si>
    <t>Pago actas 4 y 5</t>
  </si>
  <si>
    <t>Seguimiento auditoria JOCI: 
Aplicar los controles y acciones que permitan garantizar la adecuada inversión del recurso dispuesto para los fines del contrato .</t>
  </si>
  <si>
    <t>Para el reinicio de la obra del puente se debe generar mecanismos para garantizar la adecuada inversión del recurso dispuesto para los fines del proyecto .</t>
  </si>
  <si>
    <t>1. Los mayores valores pagados fueron descontados como consta en los reportes seguimientos anteriores.
2. Luego de la consolidación de los aportes realizados por las diferentes subdirecciones, el manual de supervisión e interventoría ya se encuentra revisado por el área de Jurídica y se atendieron las observaciones la Dirección, sin embargo, a la fecha no ha sido presentado para aprobación al Consejo Directivo para su implementación en el Instituto. (Reportado por la encargada de contratación).
3. Para el reinicio de la obra del puente que se tiene pronosticado para el inicio del próximo año, se deben generar mecanismos para garantizar la adecuada inversión del recurso dispuesto para los fines del proyecto, los mismos deberán obedecer a las practicas que se han implementado para el manejo del presupuesto en los demás proyectos que tiene el Isvimed.</t>
  </si>
  <si>
    <t>Pagos 5 y 6 de la obra del puente con las respectivas deducciones, las mismas fueron aportadas en seguimientos anteriores.</t>
  </si>
  <si>
    <t>Seguimiento auditoria JOCI: El consejo directivo aprobo el manual de supervisión e interventoría el cual se encuentra adoptado en la entidad bajo el codigo M-GJ-03, versión 01 del 29/12/2021.
Aplicar los controles y acciones que permitan garantizar la adecuada inversión del recurso dispuesto para los fines del contrato .</t>
  </si>
  <si>
    <t>1. Los mayores valores pagados fueron descontados como consta en los reportes seguimientos anteriores.
2. Aún no se ha implementado los pliegos tipo, sin embargo, son objeto de análisis por parte del Instituto.
3. Se da cumplimiento a la acción, el manual de supervisión e interventoria se encuentra en calidad en el Sistema de Información-SIFI, bajo el código M-GJ-03, el cual se esta implementando.
Es pertinente, mencionar que por parte del ISVIMED durante este periodo se adelantaron gestiones en procura de reiniciar la obra puente, con todas las condiciones legales, técnicas y financieras. Igualmente, se deben generar mecanismos para garantizar la adecuada inversión del recurso dispuesto para los fines del proyecto, los mismos deberán obedecer a las practicas que se han implementado para el manejo del presupuesto en los demás proyectos que tiene el Isvimed.</t>
  </si>
  <si>
    <t>JOCI: se observa las géstiones adelantadas por los responsables, y se aporta el cumplimiento a una de las acciones formuladas en este hallazgo como es la adopción del Manual de contratación.
Se deba analizar por la entidad si es pertinente la implementación de los pliegos tipo.</t>
  </si>
  <si>
    <t>1. Los mayores valores pagados fueron descontados, en las actas de obra # 4 y 5, como consta en los reportes seguimientos anteriores.</t>
  </si>
  <si>
    <t>2. Aún no se ha implementado los pliegos tipo, sin embargo, son objeto de análisis por parte del Instituto.</t>
  </si>
  <si>
    <t>3. Se da cumplimiento a la acción, el manual de supervisión e interventoria se encuentra en calidad en el Sistema de Información-SIFI, bajo el código M-GJ-03, el cual se esta implementando. El soporte fue aportado en los seguimientos trimestrales previos.</t>
  </si>
  <si>
    <t>Es pertinente, mencionar que por parte del ISVIMED durante este periodo se adelantaron gestiones en procura de reiniciar la obra puente, con todas las condiciones legales, técnicas y financieras. Igualmente, se deben generar mecanismos para garantizar la adecuada inversión del recurso dispuesto para los fines del proyecto, los mismos deberán obedecer a las practicas que se han implementado para el manejo del presupuesto en los demás proyectos que tiene el Isvimed.</t>
  </si>
  <si>
    <r>
      <t xml:space="preserve">2. Se realiza a la oficina de control interno y CGM propuesta de cambio de esta acción, de la siguiente manera: 
</t>
    </r>
    <r>
      <rPr>
        <sz val="11"/>
        <color rgb="FFFF0000"/>
        <rFont val="Calibri"/>
        <family val="2"/>
      </rPr>
      <t>"Elaborar un instructivo en el cual se defininan actividades y responsables de la elaboración, modificación y seguimiento de los presupuestos de los procesos contractuales"</t>
    </r>
    <r>
      <rPr>
        <sz val="11"/>
        <color theme="1"/>
        <rFont val="Calibri"/>
        <family val="2"/>
      </rPr>
      <t xml:space="preserve"> Y se solicita plazo de cumplimiento hasta el 31/12/2022. La implementación de los pliegos tipos no evita que se elimine la causa raíz del hallazgo identificado.</t>
    </r>
  </si>
  <si>
    <t>Actualmente se trabaja en la actualización de los instructivos del manual de contratación. Se elaborara un instructivo en el cual se defininan actividades y responsables de la elaboración, modificación y seguimiento de los presupuestos de los procesos contractuales.</t>
  </si>
  <si>
    <t>JOCI: se observa las géstiones adelantadas por los responsables, y se aporta el cumplimiento a una de las acciones formuladas en este hallazgo como es la adopción del Manual de contratación; no obstante se esta a la espera de los instructivos correspondientes.</t>
  </si>
  <si>
    <t>31/12/2020, 31/12/2022</t>
  </si>
  <si>
    <t>Durante este periodo, se realiza por parte del Instituto la gestión y el seguimiento en procura de lograr avances en la ejecución del proyecto. Se asiste permanentemente al Comité Fiduciario  y asistencia a los Comité de Obra. También la Interventoría del proyecto realiza el acompañamiento y control a las actividades en ejecución para garantizar la calidad de las mismas.</t>
  </si>
  <si>
    <t>Seguimiento auditoria JOCI:
1. De la etapa del durante se evidencia las actas del comité fiduciario (actas 24, 25 y 26), el ultimo comité se realizó el 25 de febrero. Las actas de comité de obra (actas de la 40 a la 50 del 2019, siendo la última en el mes de septiembre del 2019).
2. Se evidencia informes de interventoría de la # 13 al 22 y la última con fecha de Periodo 12 de octubre al 11 de noviembre de 2019
Lo anterior da a entender que durante la vigencia 2020 no se han realizado comités de obra ni hay seguimientos de interventoría.
3. Se evidencia memorando 600-029 del 4 de marzo del 2020. 
Se recomienda dar celeridad a la documentación, socialización e implementación de dicho manual de supervisión y tener encuenta los lineamientos de la Circular No. 7 del 9 de junio del 2020.</t>
  </si>
  <si>
    <t>Actas 31 y 32</t>
  </si>
  <si>
    <t xml:space="preserve">Seguimiento auditoria JOCI: 
1. Supervisión:
3. Manual de Supervisión:
2. Personal vigente: </t>
  </si>
  <si>
    <t>1.Se adjunta pago de las actas 4 y 5 donde se hace la deducción de los mayores valores pagados
2.
3.El Manual de Supervisión sigue en revisión por parte de la Subdirección Jurídica para posterior ajuste, publicación e implementación.</t>
  </si>
  <si>
    <t>1. Pago actas 4 y 5
3.  Correo de devolución a la Subdirección Jurídica por parte de la Subdirección de Planeación del Manual de Supervisión del Instituto</t>
  </si>
  <si>
    <t>Seguimiento auditoria JOCI: 
Aplicar los controles y acciones que permitan garantizar el control y desarrollo eficaz del proyecto habitacional.</t>
  </si>
  <si>
    <t>Actualmente solo se está trabajando en el frente de la obra de la vía, a la cual se le hace supervisión colegiada para garantizar que no se presente afectaciones que generen pagos errados.</t>
  </si>
  <si>
    <t>Luego de la consolidación de los aportes realizados por las diferentes subdirecciones, el manual de supervisión e interventoria ya se encuentra revisado por parte de Jurídica y fue enviado a la dirección para su aprobación y firma; para posteriormente socializarlo e implementarlo en el Instituto. (Reportado por la encargada de contratación)
Actualmente solo se está trabajando en el frente de la obra de la vía, a la cual se le hace supervisión colegiada para garantizar que no se presente afectaciones que generen pagos errados.</t>
  </si>
  <si>
    <t>1. Actualmente solo se está trabajando en el frente de la obra de la vía, a la cual se le hace supervisión colegiada para garantizar que no se presente afectaciones que generen pagos errados.
2. Esta misma practica se acogera cuando la obra del puente se reinicie para garantizar una efectiva supervisión a la obra.
3. Luego de la consolidación de los aportes realizados por las diferentes subdirecciones, el manual de supervisión e interventoría ya se encuentra revisado por el área de Jurídica y se atendieron las observaciones la Dirección, sin embargo, a la fecha no ha sido presentado para aprobación al Consejo Directivo para su implementación en el Instituto. (Reportado por la encargada de contratación).</t>
  </si>
  <si>
    <t>1.Actualmente se encuentra en ejecución la obra vía, la cual tiene designada la supervisión colegiada y desde la cual se realiza el seguimiento correspondiente. Asimismo, se asiste y participa en los Comité de Obra-semanal, Comité Ciudadano de Obra-mensual y Comité de Veedores-mensual, espacios donde se realiza seguimiento y verificación de compromisos y obligaciones por las partes</t>
  </si>
  <si>
    <t>Actas de Comités</t>
  </si>
  <si>
    <t xml:space="preserve">JOCI: Se vienen adelantando las obras de la vía, y se cuenta con el comité de obras operando y el comité ciudadano y de veedores, los cuales permiten el seguimiento y verificación de los compromisos. Es necesario que la entidad continue avanzando en el cumplimiento de los cronogramas y la planeación de esta obra. </t>
  </si>
  <si>
    <t>Ver las actas de comités</t>
  </si>
  <si>
    <t>1. Actualmente se encuentra en ejecución la obra vía, para la cual, el seguimiento y control del mismo se encuentra a cargo de la INTERVENTORIA, firma ACERO Y CONCRETO. Mediante Acta de Comité Fiduciario # 38 se modifica la cláusula decimo quinta del acta de especificaciones de la obra vía, respecto a la supervisión colegiada, indicando que la supervisión de las obras Y seguimiento y control de la misma, es realizada por parte de la Interventoría.</t>
  </si>
  <si>
    <t>Acta de Comité Fiduciario # 38</t>
  </si>
  <si>
    <t>2. Se da cumplimiento a la acción, el manual de supervisión e interventoria se encuentra en calidad en el Sistema de Información-SIFI, bajo el código M-GJ-03, el cual se esta implementando. El soporte fue aportado en los seguimientos trimestrales previos.</t>
  </si>
  <si>
    <t>Se mantiene vigente el contrato de interventoria y la delegación de supervisiones.</t>
  </si>
  <si>
    <t>Aplicar los controles y acciones que permitan garantizar la adecuada inversión del recurso dispuesto para los fines del contrato .
Se cuenta con la interventoria integral y los profesionales de Dotación y se opera mediante comités de obra.
Es necesario que la entidad continue avanzando en el cumplimiento de los cronogramas y la planeación de esta obra. 
Se reanuda la construccion del puente desde el dia 19 de octubre de 2022, garantizando adicionalmente la interventoria integral.</t>
  </si>
  <si>
    <t>Anexa: 1. Acta de comite fiduciario # 41
2. Acta de reaunudacion del 19 de octubre de 2022.</t>
  </si>
  <si>
    <t xml:space="preserve">La entidad debe continar avanzando en el cumplimiento de los cronogramas y la planeación de esta obra. </t>
  </si>
  <si>
    <t>Período Fiscal: 2019</t>
  </si>
  <si>
    <t>AUDITORIA REGULAR MUNIICIPIO DE MEDELLÍN VIGENCIA 2019</t>
  </si>
  <si>
    <t>Deficiencia en la planeación de las metas y asignación del presupuesto. En el Plan Estratégico Habitacional de Medellín 2030, según información del Isvimed, se observa que el déficit cuantitativo de vivienda a 2014 ascendía 32.481 viviendas de las 30.023 en al área urbana y 2.183 en los corregimientos; para enfrentar esta necesidad el presupuesto para el cuatrienio 2016-2019 ascendió a $629.421.746.636, cifra insuficiente para disminuir dicho déficit. Evaluando la información que soporta lo antes referenciado, durante el desarrollo de la auditoría, se evidenció, que el Isvimed logró un cumplimiento inferior a lo planeado en los siguientes indicadores 6.5.3.1.1 subsidios para vivienda nueva asignados con un avance del 56.6%, 6.5.3.1.3 vivienda interés social construida: es de 47.7%, y el indicador 6.5.3.3.1 subsidios asignados en proyectos de
autoconstrucción e iniciativas comunitarias, alcanzó el 1.4%.
Lo que dificulta el cumplimiento de la ejecución del Plan de Ordenamiento Territorial
y la reducción de las desigualdades socio espaciales en el municipio de Medellín y
evidencia una inobservancia del principio de eficacia administrativa.</t>
  </si>
  <si>
    <t xml:space="preserve">Subdirección administrativa y financiera y Subdirección de planeación </t>
  </si>
  <si>
    <t>Marisol García
Julián Henao Zapata</t>
  </si>
  <si>
    <t xml:space="preserve">Elaborado por: María Vanessa Albino Arenas </t>
  </si>
  <si>
    <t xml:space="preserve">Revisado por: Veronica Arias Garces </t>
  </si>
  <si>
    <t xml:space="preserve">Aprobado por: Veronica Arias Garces </t>
  </si>
  <si>
    <t>Fecha elaboración: 2020/05/22</t>
  </si>
  <si>
    <t>Auditoria regular Municipio de Medellín vigencia 2019</t>
  </si>
  <si>
    <t>Deficiencia en la planeación de las metas y asignación del presupuesto. En el Plan Estratégico Habitacional de Medellín 2030, según información del Isvimed, se observa que el déficit cuantitativo de vivienda a 2014 ascendía 32.481 viviendas de las 30.023 en al área urbana y 2.183 en los corregimientos; para enfrentar esta necesidad el presupuesto para el cuatrienio 2016-2019 ascendió a $629.421.746.636, cifra insuficiente para disminuir dicho déficit. Evaluando la información que soporta lo antes referenciado, durante el desarrollo de la auditoría, se evidenció, que el Isvimed logró un cumplimiento inferior a lo planeado en los siguientes indicadores 6.5.3.1.1 subsidios para vivienda nueva asignados con un avance del 56.6%, 6.5.3.1.3 vivienda interés social construida: es de 47.7%, y el indicador 6.5.3.3.1 subsidios asignados en proyectos de autoconstrucción e iniciativas comunitarias, alcanzó el 1.4%. Lo que dificulta el cumplimiento de la ejecución del Plan de Ordenamiento Territorialy la reducción de las desigualdades socio espaciales en el municipio de Medellín yevidencia una inobservancia del principio de eficacia administrativa.</t>
  </si>
  <si>
    <t xml:space="preserve">1. Diseñar alianzas estratégias que impulsen la construcción de vivienda de interes social y viviendas de interes prioritario.
 2. Implementación de PEHEMED 2030.
 3. Revisión y utilización de herramientas normativas en materia de gestión del suelo
</t>
  </si>
  <si>
    <t xml:space="preserve">1. Se viene realizando el seguimiento mensual a POAI como consta en las actas. </t>
  </si>
  <si>
    <t xml:space="preserve">1-Seguimiento PA. DICI 2020
2.Seguimiento PA MAR.2021
3.Actas No. 1 del 17 de marzo comunicaciones, No. 1  del 02 de marzo de 2021; No. 1 del 15 de abril de 2021 administrativa y financiera; No. 1 del 23 de marzo jurídica; No. 2 del  14 de abril Jurídica; No. 1 del 4 de marzo Planeación; No. 2 del 15 de abril de 2021 planeación; No. 1 del 08 de marzo poblacional; No. 1 del 19 de abril técnica.
</t>
  </si>
  <si>
    <t xml:space="preserve">3. En los comité primarios realizados durante la presente vigencia se ha puesto en conocimiento de los participantes la gestión de los indicadores y así mismo las alertas presentadas. </t>
  </si>
  <si>
    <t>Actas de comité primario (Deben solicitarse a Dirección)</t>
  </si>
  <si>
    <t>Actividad 4:Durante el mes de septiembre del año 2020 se celebró el convenio interadministrativo marco No. 446 de 2020 con la Empresa de Desarrollo Urbano EDU con el cual se busca aunar esfuerzos entre las partes para estructurar, viabilizar y desarrollar proyectos urbanos e inmobiliarios y de vivienda de interés social y prioritaria (VIS Y VIP) desde los componentes financiero, técnico, jurídico, comercial y social, en áreas en las que la EDU haya sido designada como operador urbano y/o en otras áreas en las que las partes tengan interés en desarrollar este tipo de proyectos.</t>
  </si>
  <si>
    <t>Convenio 446-2020</t>
  </si>
  <si>
    <t>Actividad 5: Con la creación del Plan de Desarollo 2020-2023 "Medellín Futuro", se logra la implementación de 9 de los 32 proyectos priorizados en el Plan Estratégico Habitacional de Medellín PEHMED 2030. El propósito de este documento de planeación es implementar los 32 proyectos al 2030.</t>
  </si>
  <si>
    <t>Plan de desarrollo</t>
  </si>
  <si>
    <t xml:space="preserve">Actividad 6: Implementación de la compra de derechos fiduciarios como pago de obligaciones urbanisticas. Con el fin de dar cumplimiento a lo establecido en el decreto municipal 1674 de 2016 en el cual se reglamenta la compra de derechos fiducarios donde el ISVIMED tiene como función direccionar los recursos provenientes de la venta de derechos fiduciarios en programas y proyectos del insituto generados por el cumplimiento de la obligación VIP, se constituyo el patrimonio autónomo matriz FONDO DE DERECHOS FIDUCIARIOS como vehiculo por el cual los desarrolladores podrán dar cumplimiento a la obligación de porcentajes de suelo destinados al desarrollo de programas VIP. </t>
  </si>
  <si>
    <t xml:space="preserve">PAM-Derechos fiduciarios </t>
  </si>
  <si>
    <t>Seguimiento auditoría JOCI:
Se evidencian los regitros de las actas de POAI del mes de octubre. 
Se evidencia acta de inico EDU.</t>
  </si>
  <si>
    <t>Ruta en la compartida donde reposa las actas del seguimiento al POAI: Planeación/Planeación Estrategica/Planeación Estrategica 2021/POAI/Seguimiento al POAI 2021</t>
  </si>
  <si>
    <t>2. El comité institucional de gestión y desempeño se realiza de manera mensual y es regulado por la resolución 003 del 2021; El último comité se realizó en la última semana de octubre, en el cual se trató el siguinete orden del dia: 1. Revisión de compromisos pendientes desde los meses de Junio, Julio y agosto 2021.    2. Rendición de cuentas 2021.   3. Socialización del Plan Estratégico de la entidad.     4. Incumplimiento crítico normativo del ITA.     5. Establecimiento de fecha para efectuar la Revisión por la Dirección 2021 como requisito de NTC ISO 9001:2015.</t>
  </si>
  <si>
    <t xml:space="preserve"> Resolución 003 de enero del 2021; presentación en powerpoint expuesta en comité; registro de asistencia.                           Las actas de los meses anteriores deben solicitarse a Dirección</t>
  </si>
  <si>
    <t>3. Por medio de los indicadores matriculados en el Sistema de Medición Organizacional SMO, los cuales son actualizados cada mes, se viene haciendo seguimiento para evidenciar alertas presentadas en el Plan Indicativo y Plan de Acción.</t>
  </si>
  <si>
    <t>Ruta en carpeta compartida de los indicadores del Plan de Acción y Plan Indicativo: PLANEACIÓN ESTRATÉGICA/PLANEACIÓN ESTRATÉGICA 2021/PAPI/SEGUIMIENTO PLAN INDICATIVO; SEGUIMIENTO PLAN DE ACCIÓN</t>
  </si>
  <si>
    <t xml:space="preserve">4. El presente año se celebró el convenio interadministrativo de asoaciación entre el Instituto Social de Vivienda y Hábitat de Medellín ISVIMED y la Empresa de Vivienda e Infraestructura de Antioquia VIVA que tiene por objeto "Aunar esfuezos en la cofinanciación en recursos para  soluciones de mejoramiento de vivienda urbana, derivado del convenio marco de cooperación No. 363 de 2020, suscrito entre VIVA e ISVIMED.este convenio se celebra con el fin de aunar esfuerzos para lograr el cierre financiero a las familias beneficiarias del susbisidio de vivienda en la modalidad de mejoramiento de vivienda urbana, mejorando los indicadores tanto del Municipio como del Departamento. El alcance de este convenio es lograr ejecutar hasta 790 mejoramiento de vivienda. </t>
  </si>
  <si>
    <t>Convenio 436 de 2021</t>
  </si>
  <si>
    <t>5. Con la creación del Plan de Desarollo 2020-2023 "Medellín Futuro", se implementa el Plan Estratégico Habitacional de Medellín PEHMED 2030 mediante dos contratos celebrados con la Universidad Nacional, el primer contrato No.306 con el objetivo de actualizar el PEHMED hasta el año 2030, el segundo contrato No. 388 con el objetivo de implementar el PEHMED 2030. De la liquidación de este último contrato derivó la plataforma estratégica actualizada al año 2030. De acuerdo a la resolución 283 del 20 de abril del 2020, el ISVIMED, quien actúa como Secretaría Técnica del Concejo Consultivo Municipal de Política Habitacional, CCMPH, llevó a cabo la Mesa Municipal de Vivienda y Hábitat el viernes 15 de octubre de 2021, en la cual se eligió un representante por las comunas y un representante por los corregimientos. Estos serán los delegados ante el CCMPH que se llevará a cabo en el mes de diciembre.</t>
  </si>
  <si>
    <t>Ruta en carpeta compartida: PLANEACIÓN/PLANEACIÓN ESTRATÉGICA 2021/LIBROS PEHMED;CCMPHM.                                                                         Archivos fotográficos de la Mesa Municipal de Vivienda y Hábitat.                         Actas de reunión Mesa Municipal de Vivienda y Hábitat.</t>
  </si>
  <si>
    <t xml:space="preserve">Actividad 6:  Se continua con la gestión para la implementación de la compra de derechos fiduciarios como pago de obligaciones urbanisiticas. Con el fin de hacer acercamientos para socializar este isntrumento de financiación de programas sociales y de renovación urbana, se han remitido invitaciones a los desarrolladores/promotores de los proyectos que a la fecha se encuentran pendientes del pago de su obligación de calificación del suelo para que cumplan con ésta a través de la compra de derechos fiduciarios dentro del banco inmobiliario de proyectos que tiene el Instituto. </t>
  </si>
  <si>
    <t>Oficio con radicados de salida: S12070, S12188,S12189, S12190, S12191, S12192</t>
  </si>
  <si>
    <t xml:space="preserve">Seguimiento auditoría JOCI:
Se evidencian los regitros de las actas de POAI. 
Se evidencia el convenio interadministrativo de asociación con VIVA, cuyo alcance de este convenio es lograr ejecutar hasta 790 mejoramiento de vivienda. 
Se implementa el Plan Estratégico Habitacional de Medellín PEHMED 2030. </t>
  </si>
  <si>
    <t xml:space="preserve">Actividad 1. Se viene realizando el seguimiento mensual a POAI como consta en las actas. </t>
  </si>
  <si>
    <t>1. Se realiza seguimiento mensual al POAI. Para el año 2021 se han realizado 2 seguimientos: 
-Con corte a enero 31, se llevó a cabo el 17 de febrero.
-Con corte a 28 de febrero, se desarrolló el 31 de marzo. 
Estas reuniones permiten generar alertas al cumplimiento de metas vs la ejecución presupuestal. 
La Ruta en la compartida donde reposa las actas del seguimiento al POAI: P:\7.PLANEACION\1. PLANEACIÓN ESTRATÉGICA\PLANEACIÓN ESTRATÉGICA 2022</t>
  </si>
  <si>
    <t xml:space="preserve">Actividad 2: Se siguen realizando los comités de manera mensual tal y como consta en las actas que se relacionan como soporte. </t>
  </si>
  <si>
    <t>T:\7.PLANEACION\3. PLANEACIÓN INTEGRADA DE GESTIÓN\6. IMPLEMENTACION DE MIPG\COMITE INSTITUCIONAL DE GESTION Y DESEMPEÑO\2022</t>
  </si>
  <si>
    <t xml:space="preserve">Actividad 3. En los comité primarios realizados durante la presente vigencia se ha puesto en conocimiento de los participantes la gestión de los indicadores y así mismo las alertas presentadas. </t>
  </si>
  <si>
    <t>Seguimiento a Plan de Acción Anual y Plan Indicativo.  Todos los soportes se encuentran en la ruta: P:\7.PLANEACION\1. PLANEACIÓN ESTRATÉGICA\PLANEACIÓN ESTRATÉGICA 2022\PA PI</t>
  </si>
  <si>
    <t xml:space="preserve">Actividad 4: Teniendo en cuenta que nos encontramos en periodo de Ley de Garantías no se han suscrito nuevos convenios ni contratos interadminsitrativos diferentes a los celebrados en la vigencia 2021. No obstante, se han venido realizando durante lo corrido de este semestre gestiones administrativas con diferentes secretarías del conglomerado tendientes a buscar la implementación de nuevas estrategias que permitan seguir avanzando en el cumplimiento de las metas trazadas por el ISVIMED. 
Así mismo, fue presentado al Consejo Directivo del ISVIMED el día 08 de abril un nuevo modelo para ejecución de vivienda VIS, </t>
  </si>
  <si>
    <t xml:space="preserve">Contancias de citaciones a las reuniones sostenidad con el DAP; Diapositiva presentada al Consejo Directivo y Orden del día. </t>
  </si>
  <si>
    <t xml:space="preserve">Actividad 5. Seguimos con la Implementación de PEHMED2030, mediante el seguimiento a los proyectos formulados del PDM2020-2023 y que fueron alinerados con el Plan Estratégico de Medellín. </t>
  </si>
  <si>
    <t xml:space="preserve">1. Consejo Consultivo Municipal de Política Habitacional, creado mediante decreto 0303 de 2019 y que a la fecha se tienen en funcionamiento sus 6 instancias y quye se tiene fecha de instalación del consejo en pleno para el 12 de mayo de 2022. Todos los soportes se encuentran en la ruta: P:\7.PLANEACION\1. PLANEACIÓN ESTRATÉGICA\PLANEACIÓN ESTRATÉGICA 2022\PEHMED
2. Plan de desarrollo.
3. Creación de la resolución y el manual del Banco de Proyectos de Inversión del Isvimed. Los soportes reposan en:\7.PLANEACION\1. PLANEACIÓN ESTRATÉGICA\PLANEACIÓN ESTRATÉGICA 2022\PA PI
</t>
  </si>
  <si>
    <t xml:space="preserve">Actividad 6: Durante lo corrido de este año se ha venido trabajando de manera conjunta con el Departamento Administrativo de Planeación en la modifcación del Decreto Municipal 1674 de 2016 mediante el cual se regula la compra de derechos fiduciarios como instrumento para el pago de obligaciones urbanisticas de calificación del suelo. Con esta modifcación se busca lograr la correcta implementación del instrumento por parte del ISVIMED superando las dificultades que este Decreto presenta.  </t>
  </si>
  <si>
    <t xml:space="preserve">Evidencias que custodia la subdirección de planeación </t>
  </si>
  <si>
    <t>: P:\7.PLANEACION\1. PLANEACIÓN ESTRATÉGICA\PLANEACIÓN ESTRATÉGICA 2022\POAI\SEGUIMIENTO AL POAI  2022</t>
  </si>
  <si>
    <t xml:space="preserve">Actividad 4:  Se han venido realizando durante lo corrido de este semestre gestiones administrativas con diferentes secretarías del conglomerado tendientes a buscar la implementación de nuevas estrategias que permitan seguir avanzando en el cumplimiento de las metas trazadas por el ISVIMED. 
Así mismo, fue presentado al Consejo Directivo del ISVIMED el día 08 de abril un nuevo modelo para ejecución de vivienda VIS, </t>
  </si>
  <si>
    <t>1. Actualmente, el isvimed se encuentra en busca de estrategias</t>
  </si>
  <si>
    <t xml:space="preserve">2. La entidad se encuentra en la implementación de PEHMED2030, mediante el seguimiento a los proyectos formulados del PDM2020-2023 y que fueron alineados con el Plan Estratégico de Medellín. </t>
  </si>
  <si>
    <t>3. La Entidad trabaja de manera conjunta con el DAP en aras de lograr la modifcación del Decreto Municipal 1674 de 2016 mediante el cual se regula la compra de derechos fiduciarios como instrumento para el pago de obligaciones urbanisticas de calificación del suelo.</t>
  </si>
  <si>
    <t>JOCI: se replanteo la acción de mejoramiento, por lo tanto la entidad debe dar inicio a dichas acciones reformuladas en aras de alcanzar los objetivos propuestos.</t>
  </si>
  <si>
    <r>
      <t xml:space="preserve">
</t>
    </r>
    <r>
      <rPr>
        <sz val="8"/>
        <rFont val="Arial"/>
        <family val="2"/>
      </rPr>
      <t xml:space="preserve">Acción reformulada por lo tanto, se debe dar inció de esta en aras de lograr el cumplimiento eficaz del objetivo propuesto. </t>
    </r>
  </si>
  <si>
    <r>
      <t xml:space="preserve">
</t>
    </r>
    <r>
      <rPr>
        <sz val="8"/>
        <rFont val="Arial"/>
        <family val="2"/>
      </rPr>
      <t xml:space="preserve">Basado en el seguimiento que adelanta la subdirección de planeación al indicador de politica publica y  correspondiente al PEHEMED 2030, la entidad biene logrando la metas alcanzadas. </t>
    </r>
  </si>
  <si>
    <t xml:space="preserve"> Continuar con la Gestión ante el DAP, en aras de lograr la acción propuesta.</t>
  </si>
  <si>
    <r>
      <rPr>
        <b/>
        <sz val="9"/>
        <color rgb="FF000000"/>
        <rFont val="Arial"/>
        <family val="2"/>
      </rPr>
      <t>Hallazgo administrativo No.1</t>
    </r>
    <r>
      <rPr>
        <sz val="9"/>
        <color rgb="FF000000"/>
        <rFont val="Arial"/>
        <family val="2"/>
      </rPr>
      <t xml:space="preserve">: </t>
    </r>
    <r>
      <rPr>
        <b/>
        <sz val="9"/>
        <color rgb="FF000000"/>
        <rFont val="Arial"/>
        <family val="2"/>
      </rPr>
      <t>Acción planteada por ISVIMED que no ha sido efectiva</t>
    </r>
    <r>
      <rPr>
        <sz val="9"/>
        <color rgb="FF000000"/>
        <rFont val="Arial"/>
        <family val="2"/>
      </rPr>
      <t xml:space="preserve">. El equipo auditor durante la evaluación del Plan de Mejoramiento, en desarrollo de la Auditoría evaluación componente Financiero Vigencia 2018, identificó que la entidad continúa  desarrollando acciones para superar las situaciones irregulares relacionadas con la demora en la liquidación de los convenios interadministrativos suscritos con la Empresa de Desarrollo Urbano –EDU, no obstante al 30 de junio de 2017, fecha límite para dar cumplimiento a estas acciones de mejora, se seguían presentando saldos de convenios por liquidar. 
En los soportes entregados por el ISVIMED, referentes al cumplimiento y efectividad de las acciones emprendidas, se pudo constatar que aún persiste un saldo por liquidar correspondiente al convenio 002 de 2005 por u valor de $1,615,100,554 pesos, el cual es certificado por el contador a diciembre 31 de 2018, saldo que se arrastra desde diciembre de 2017, lo que evidencia que no han sido efectivas las acciones propuestas para subsanar la causa del hallazgo.
La causa que se identifica corresponde a un inadecuado seguimiento a las acciones de mejora planteadas e implementadas por la Entidad, toda vez que ella misma expresa seguimiento mensual que no es evidenciado dentro de los soportes allegados, y a la falta de detalle en la definición de aquellas acciones que individualmente aporten al cumplimiento de la acción relacionada en el plan de mejoramiento y  que en términos de alcance se describió de manera general, generando el riesgos causado por la no disponibilidad del recurso que se encuentra pendiente por liberar, estos recursos así generen rendimientos financieros no están cumpliendo los fines de la Entidad, ni del Estado, en cuanto a su cometido social. Es importante señalar que esta acción surge como propuesta de mejora frente al hallazgo identificado en la Auditoria Fiscal y Financiera vigencia  2012 (Acción de mejora No4 – AE Evaluación Fiscal y Financiera 2012 notificada a la Entidad en mayo 2 de 2013) y que a la fecha no se ha podido cerrar porque todavía hay un Convenio pendiente por liquidar. En consecuencia se establece como un hallazgo administrativo. </t>
    </r>
  </si>
  <si>
    <t xml:space="preserve">Al inicio de la vigencia se retoman las gestiones con la EDU a fin de dar cierre financiero al convenio 605 de 2008, por lo que desde la EDU informan que ya se realizaron las gestiones necesarias y se realizo el pago a electromontajes, siendo así, la EDU estaría pendiente de cobrar unos honorarios al ISVIMED; de acuerdo alo anterior, desde el ISVIMED se debe autorizar el cobro de dichos honorarios, para dicha autorización, se solicitó al asesor financiero realizar las validaciones necesarias a fin de continuar con el proceso.
Acción que se le va venido trabjando y requiere voluntad de ambas partes situación que genera demoras en la consecución del objetivo. 
4/10/2022. Teniendo en cuenta las reuniones que se han sostenido con la EDU, y a fin de avanzar en las gestiones necesarias para dar cierre financiero a los convenios con la EDU, se informa a ala asesora financiera y se remite toda la información que se tiene hasta el momento , a fin de poder avanzar en las actividades de verificación en el sistema fiannciero que se deben realizar. </t>
  </si>
  <si>
    <t>2. Realizar reuniones de forma mensual con los subdirectores del Isvimed para dar información actualizada de los avances obtenidos.</t>
  </si>
  <si>
    <r>
      <rPr>
        <b/>
        <sz val="9"/>
        <color theme="1"/>
        <rFont val="Arial"/>
        <family val="2"/>
      </rPr>
      <t xml:space="preserve">Hallazgo administrativo No 6 </t>
    </r>
    <r>
      <rPr>
        <sz val="9"/>
        <color theme="1"/>
        <rFont val="Arial"/>
        <family val="2"/>
      </rPr>
      <t>(corresponde a la observación No. 6 del informe preliminar). Incumplimiento contrato correspondiente a la invitación 05 de 2018 con saldo a favor de ISVIMED. En desarrollo del contrato de Fideicomiso Mejoramiento de Vivienda –ISVIMED de 29 de enero de 2018 celebrado por Alianza Fiduciaria con la Cooperativa Nacional de Municipios –COOPNAL Ltda.- para ejecutar 225 acciones o actividades de mejoramiento de vivienda de interés social y/o prioritaria, en inmuebles ubicados en la comuna 4 Aranjuez (81), comuna 9 Buenos Aires (12), comuna 12 La América (132) del Municipio de Medellín, la supervisión en su informe del 12 de junio indica que para el mes, el rendimiento evidenciado en campo fue de 25 mejoramientos de vivienda y deberá aumentarlo a 52, en el informe del 19 de agosto se indica un rendimiento mensual de 24 mejoramientos y se sugiere aumentar su rendimiento adecuadamente para dar cumplimiento a los 225 mejoramientos. En los informes del 17 de septiembre, 19 de octubre y 18 de diciembre de 2018 concluye que puede estarse presentando incumplimiento imputable al operador COOPNAL, situación que confirma en su informe final del 15 de febrero de 2019, donde se establece que el contrato fue ejecutado en un 53.73%, representado en 121 mejoramientos recibidos a satisfacción, que en su gran mayoría fueron terminados de manera extemporánea por el no cumplimiento del plazo de ejecución de 45 días calendario por unidad de vivienda. No se iniciaron los mejoramientos correspondientes a 77 familias y se presentaron 27 renuncias al subsidio otorgado...</t>
    </r>
  </si>
  <si>
    <t xml:space="preserve">1- Realizar seguimiento al tribunal de arbitramento que se llevará a cabo, con la finalidad de recuperar los valores adeudados al instituto y los perjuicios causados. Cuyas etas consistiran en: 1. Presentaciòn de la demanda. </t>
  </si>
  <si>
    <t>La Entidad a realizado los estudios pertinentes frente a la acción propuesta, no obstante, no se han iniciado ninguna de las acciones propuestas.
la ultima actuación obedece a: 
El día 03 de febrero de 2022, se remitio mediante radicado del ISVIMED S 598 solicitud de reconsideración respecto de la objeción  a la reclamación y se adjuntan los documentos correspondientes para el pago de inmdenización por el amparo del buen manejo del anticipo
Se debe analizar por parte de la alta dirección las acciones de mejora propuesta.
Pues el objetivo es recuperar los recursos que no se ejecutarón.
7/10/22. A la fecha estamos a la espera del desembolso por parte de seguros del estado, se ha realizado el seguimiento correspondiente.</t>
  </si>
  <si>
    <t xml:space="preserve">2. Integraciòn del tribunal arbitral. </t>
  </si>
  <si>
    <t xml:space="preserve">3. Instalaciòn del tribunal. </t>
  </si>
  <si>
    <t xml:space="preserve">4. Etapa arbitral. </t>
  </si>
  <si>
    <t xml:space="preserve">5. Laudo arbitral y recursos </t>
  </si>
  <si>
    <r>
      <rPr>
        <b/>
        <sz val="9"/>
        <color rgb="FF000000"/>
        <rFont val="Arial"/>
        <family val="2"/>
      </rPr>
      <t>Hallazgo administrativo No. 7 (corresponde a la Observación No. 7.</t>
    </r>
    <r>
      <rPr>
        <sz val="9"/>
        <color rgb="FF000000"/>
        <rFont val="Arial"/>
        <family val="2"/>
      </rPr>
      <t xml:space="preserve"> del informe preliminar). Incumplimiento contrato correspondiente a la invitación 03 de 2017 con saldo a favor de ISVIMED. El 26 de diciembre de 2017 se suscribió el contrato Fideicomiso Mejoramiento de Vivienda–ISVIMED entre Alianza Fiduciaria y la Corporación Sersocial Construimos Oportunidades; cuyo objeto es la “Ejecución de acciones de mejoramiento de vivienda de interés social y prioritario, Comuna 8 - Villa Hermosa y Comuna 1- Popular del Municipio de Medellín de acuerdo con la descripción cantidad y valores que se detallan en cada uno de los presupuestos de obra programa de mejoramiento correspondiente a los 207 diagnósticos de cada una de las viviendas de los grupos familiares beneficiarios, que se documentan y se anexan al presente contrato y que hacen parte del mismo”...</t>
    </r>
  </si>
  <si>
    <t xml:space="preserve">Realizar seguimiento al tribunal de arbitramento que se llevará a cabo, con la finalidad de recuperar los valores adeudados al instituto y los perjuicios causados. Cuyas etas consistiran en: 1. Presentaciòn de la demanda. </t>
  </si>
  <si>
    <t xml:space="preserve">
La Entidad a realizado los estudios pertinentes frente a la acción propuesta, no obstante, no se han iniciado ninguna de las acciones.
la ultima actuación obedece a: 
Realizar seguimiento periódico del avance del proceso, en aras de poder recuperar los recursos a que de lugar; así mismo, realizar el seguimiento correspondiente a la solicitud con radicado de salida S1829 a seguros del Estado en aras de la reclamación.
Se debe analizar por parte de la alta dirección las acciones de mejora propuesta.
Pues el objetivo es recuperar los recursos que no se ejecutarón.
7/10/2022. De conformidad con el correo recibido por parte de la abogada Sandy Raquel Obando, se logro el pago correspondiente a la póliza de anticipo e inmdenización por valor de $ 179.324.418 (Buen manejo de anticipo) y $ 72.203.723 (inmdenización), para lo cual se adjunta el soporte remitido por la aseguradora.
Se hace necesario advertir que teniendo en cuenta que dentro de las acciones se relacionan es lo correspondiente al arbitramento, y el mismo no se llevo acabo, no se enlistan las acciones  </t>
  </si>
  <si>
    <r>
      <rPr>
        <b/>
        <sz val="9"/>
        <color theme="1"/>
        <rFont val="Arial"/>
        <family val="2"/>
      </rPr>
      <t>Deficiencia en la planeación de las metas y asignación del presupuesto</t>
    </r>
    <r>
      <rPr>
        <sz val="9"/>
        <color theme="1"/>
        <rFont val="Arial"/>
        <family val="2"/>
      </rPr>
      <t>. En el Plan Estratégico Habitacional de Medellín 2030, según información del Isvimed, se observa que el déficit cuantitativo de vivienda a 2014 ascendía 32.481 viviendas de las 30.023 en al área urbana y 2.183 en los corregimientos; para enfrentar esta necesidad el presupuesto para el cuatrienio 2016-2019 ascendió a $629.421.746.636, cifra insuficiente para disminuir dicho déficit. Evaluando la información que soporta lo antes referenciado, durante el desarrollo de la auditoría, se evidenció, que el Isvimed logró un cumplimiento inferior a lo planeado en los siguientes indicadores 6.5.3.1.1 subsidios para vivienda nueva asignados con un avance del 56.6%, 6.5.3.1.3 vivienda interés social construida: es de 47.7%, y el indicador 6.5.3.3.1 subsidios asignados en proyectos de autoconstrucción e iniciativas comunitarias, alcanzó el 1.4%.
Lo que dificulta el cumplimiento de la ejecución del Plan de Ordenamiento Territorial y la reducción de las desigualdades socio espaciales en el municipio de Medellín y evidencia una inobservancia del principio de eficacia administrativa.</t>
    </r>
  </si>
  <si>
    <t>4. Realizar alianzas estratégias y celebración de convenios que impulsen la construcción de vivienda de interes social y viviendas de interes prioritario</t>
  </si>
  <si>
    <t>Teniendo en cuenta que nos encontramos en periodo de Ley de Garantías no se han suscrito nuevos convenios ni contratos interadminsitrativos diferentes a los celebrados en la vigencia 2021</t>
  </si>
  <si>
    <t>5. Implementación de PEHEMED 2030</t>
  </si>
  <si>
    <t xml:space="preserve">La entidad se encuentra en la implementación de PEHMED2030, mediante el seguimiento a los proyectos formulados del PDM2020-2023 y que fueron alineados con el Plan Estratégico de Medellín. </t>
  </si>
  <si>
    <t>6. Revisión y utilización de herramientas normativas en materia de gestión del suelo</t>
  </si>
  <si>
    <t>La Entidad trabaja de manera conjunta con el DAP en aras de lograr la modifcación del Decreto Municipal 1674 de 2016 mediante el cual se regula la compra de derechos fiduciarios como instrumento para el pago de obligaciones urbanisticas de calificación del suelo.</t>
  </si>
  <si>
    <r>
      <rPr>
        <b/>
        <sz val="9"/>
        <color theme="1"/>
        <rFont val="Arial"/>
        <family val="2"/>
      </rPr>
      <t>Deficiente gestión por parte de ISVIMED para inicio del proyecto:</t>
    </r>
    <r>
      <rPr>
        <sz val="9"/>
        <color theme="1"/>
        <rFont val="Arial"/>
        <family val="2"/>
      </rPr>
      <t xml:space="preserve">
Esta situación que se genera por el incumplimiento de la Unión Temporal Medellín y la falta de gestión por parte del ISVIMED para lograr la ejecución exitosa del proyecto, tiene como efecto el retraso en la obtención del beneficio de la vivienda para las familias postuladas para el proyecto y la pérdida de credibilidad en la Entidad.</t>
    </r>
  </si>
  <si>
    <t xml:space="preserve"> 11/10/2022. Acción Legal: Se realiza el análisis jurídico de las posibles alternativas y sus riesgos. Ver presentación y matriz anexa.
 Se realizó a la oficina de control interno y CGM propuesta de cambio de esta acción, de la siguiente manera:  "Análisis de los riesgos de las alternativas jurídicas respecto al proyecto Ciudad del Este", y se solicita cambio de fecha de cumplimiento para el 31/12/2022.</t>
  </si>
  <si>
    <r>
      <rPr>
        <b/>
        <sz val="9"/>
        <color theme="1"/>
        <rFont val="Arial"/>
        <family val="2"/>
      </rPr>
      <t xml:space="preserve">Amparos parcialmente constituidos:
</t>
    </r>
    <r>
      <rPr>
        <sz val="9"/>
        <color theme="1"/>
        <rFont val="Arial"/>
        <family val="2"/>
      </rPr>
      <t>En la documentación analizada, no se observa una gestión efectiva por parte del ISVIMED para lograr la constitución de estos amparos, pues los requerimientos relacionados con este asunto, se encuentran en los comités fiduciarios celebrados en 2018, cuando el contrato se suscribió desde el 28 de noviembre de 2016, lo que posibilita este incumplimiento por parte del desarrollador, sin que se definan mecanismos alternativos a las garantías no otorgadas por las aseguradoras.</t>
    </r>
  </si>
  <si>
    <t>11/10/2022. El Desarrollador aporta las fianzas y garantías para las edificaciones, se aporta póliza de todo riesgo daño material y responsabilidad civil, mediante oficio con radcado E 6165 del 26/08/2022, la Interventoría ACERO Y CONCRETO SAS, aprueba dichas pólizas. Soportes: Fianzas y pólizas, radicado E 6165.
 Se realizó a la oficina de control interno y CGM propuesta de cambio de esta acción, de la siguiente manera: 
"Requerimiento en comité fiduciario de entregar las pólizas pendientes o de entregar otros de medios de garantías que las sustituyan, y que permitan mantener los amparos de los riesgos, acorde a los porcentajes de avance para las edificaciones del proyecto." y se solicitó cambio de fecha de cumplimiento para el 31/12/2022.</t>
  </si>
  <si>
    <r>
      <rPr>
        <b/>
        <sz val="9"/>
        <color theme="1"/>
        <rFont val="Arial"/>
        <family val="2"/>
      </rPr>
      <t>Incumplimiento de cronograma:</t>
    </r>
    <r>
      <rPr>
        <sz val="9"/>
        <color theme="1"/>
        <rFont val="Arial"/>
        <family val="2"/>
      </rPr>
      <t xml:space="preserve">
Los efectos derivados del incumplimiento de los cronogramas formulados, son entre otros: riesgo de que el proyecto no se termine satisfactoriamente, retrasos en la entrega de las viviendas a las familias beneficiarias con la afectación del principio de la eficacia y pérdida de credibilidad en el ISVIMED</t>
    </r>
  </si>
  <si>
    <r>
      <t>11/10/2022. Acción Legal: Se realiza el análisis jurídico de las posibles alternativas y sus riesgos</t>
    </r>
    <r>
      <rPr>
        <b/>
        <sz val="9"/>
        <rFont val="Arial"/>
        <family val="2"/>
      </rPr>
      <t>.</t>
    </r>
    <r>
      <rPr>
        <sz val="9"/>
        <rFont val="Arial"/>
        <family val="2"/>
      </rPr>
      <t xml:space="preserve"> Ver presentación y matriz anexa.
 Se realizó a la oficina de control interno y CGM propuesta de cambio de esta acción, de la siguiente manera:  </t>
    </r>
    <r>
      <rPr>
        <i/>
        <sz val="9"/>
        <rFont val="Arial"/>
        <family val="2"/>
      </rPr>
      <t xml:space="preserve">"Análisis de los riesgos de las alternativas jurídicas respecto al proyecto Ciudad del Este", </t>
    </r>
    <r>
      <rPr>
        <sz val="9"/>
        <rFont val="Arial"/>
        <family val="2"/>
      </rPr>
      <t>y se solicita cambio de fecha de cumplimiento para el 31/12/2022.</t>
    </r>
  </si>
  <si>
    <r>
      <rPr>
        <b/>
        <sz val="9"/>
        <color theme="1"/>
        <rFont val="Arial"/>
        <family val="2"/>
      </rPr>
      <t>Deficiencias en la construcción del proyecto:</t>
    </r>
    <r>
      <rPr>
        <sz val="9"/>
        <color theme="1"/>
        <rFont val="Arial"/>
        <family val="2"/>
      </rPr>
      <t xml:space="preserve">
De no atenderse adecuadamente todas estas observaciones, se obtendría un proyecto que no cumple las especificaciones pactadas con los compradores y en este caso, el ISVIMED no estaría dando cumplimiento al principio de la gestión fiscal de la eficacia en las inversiones allí realizadas</t>
    </r>
  </si>
  <si>
    <t xml:space="preserve">11/10/2022.  Se realiza a la oficina de control interno y CGM propuesta de cambio de esta acción, de la siguiente manera: 
"Atención a las observaciones realizadas en el Estudio de patologia estructural y vulnerabilidad sismica del proyecto, (que no compromenten la estabilidad de la estructrura de la edificación, según conclusiones del estudio técnico), verificación y certificación por parte de la INTERVENTORIA del proyecto".  Y se solicita cambio de  fecha de cumplimiento para el 31/12/2023. </t>
  </si>
  <si>
    <t>3. La subdirección de Dotación de Vivienda y Hábitat continua participando en los  comités de obra, reuniones y visitas al proyecto en las cuales, se verifican y discuten todas las situaciones técnicas que se presenten con el fin de identificar oportunamente las acciones requeridas para solucionar cada una y garantizar su correcta aplicación</t>
  </si>
  <si>
    <r>
      <t>11/10/2022.  Se realiza a la oficina de control interno y CGM propuesta de cambio de esta acción, de la siguiente manera: 
"Establecer en el Manual de Supervisión e Interventoria la frecuencia mensual de seguimiento y verificación en los contratos de obra."Y se solicita cambio de  fecha de cumplimiento para el 31/12/2022. 
Dentro del Manual de Supervisión se encuentra establecido lo siguiente: "</t>
    </r>
    <r>
      <rPr>
        <i/>
        <sz val="9"/>
        <rFont val="Arial"/>
        <family val="2"/>
      </rPr>
      <t xml:space="preserve">Para el caso de los contratos de obra, esta frecuencia mínima es mensual.  Esta frecuencia puede ser cambiada por el ordenador del gasto o el director(a) para que sea con una mayor frecuencia de acuerdo con la necesidad y complejidad del contrato o convenio".  </t>
    </r>
    <r>
      <rPr>
        <sz val="9"/>
        <rFont val="Arial"/>
        <family val="2"/>
      </rPr>
      <t xml:space="preserve">Soporte: M-GJ-03 Manual de supervisión </t>
    </r>
    <r>
      <rPr>
        <i/>
        <sz val="9"/>
        <rFont val="Arial"/>
        <family val="2"/>
      </rPr>
      <t xml:space="preserve">
</t>
    </r>
  </si>
  <si>
    <r>
      <rPr>
        <b/>
        <sz val="9"/>
        <color theme="1"/>
        <rFont val="Arial"/>
        <family val="2"/>
      </rPr>
      <t>Vulneración al principio de eficiencia por reconocimiento de costos administrativos no generados en la construcción del puente:</t>
    </r>
    <r>
      <rPr>
        <sz val="9"/>
        <color theme="1"/>
        <rFont val="Arial"/>
        <family val="2"/>
      </rPr>
      <t xml:space="preserve">
existen deficiencias en los controles de la interventoría y la supervisión, ya que algunos de estos no responden a la realidad de lo pactado en el acta de comité fiduciario No. 6 del 10 de diciembre de 2018 o lo realmente ejecutado</t>
    </r>
  </si>
  <si>
    <t>10/11/2022. Se realiza a la oficina de control interno y CGM propuesta de cambio de esta acción, de la siguiente manera: 
"Elaborar un instructivo en el cual se defininan actividades y responsables de la elaboración, modificación y seguimiento de los presupuestos de los procesos contractuales" Y se solicita plazo de cumplimiento hasta el 31/12/2022. La implementación de los pliegos tipos no evita que se elimine la causa raíz del hallazgo identificado.</t>
  </si>
  <si>
    <r>
      <rPr>
        <b/>
        <sz val="9"/>
        <color theme="1"/>
        <rFont val="Arial"/>
        <family val="2"/>
      </rPr>
      <t xml:space="preserve">Incumplimiento del Personal administrativo propuesto para construcción del puente: </t>
    </r>
    <r>
      <rPr>
        <sz val="9"/>
        <color theme="1"/>
        <rFont val="Arial"/>
        <family val="2"/>
      </rPr>
      <t>La falta de personal profesional exigido por el Isvimed puede conducir a un bajo control en la ejecución y calidad de la obra, demoras en su ejecución y posibles incumplimientos de normas</t>
    </r>
  </si>
  <si>
    <t>11/10/2022. Se mantiene vigente el contrato de interventoria y la delegación de supervisiones.</t>
  </si>
  <si>
    <t xml:space="preserve">Hallazgo Administrativo 2  Contrato 397-2020. Deficiencias en la fase contractual y control a la contratación. En relación al contrato 397-2020, cuyo objeto es “Servicios de implementación, soporte, alojamiento, mantenimiento y licencia de SICOF ERP módulo de nómina para la administración, registro, liquidación y control de la nómina del Instituto Social de Vivienda y Hábitat de Medellín.”, por valor de $80.920.000, el equipo auditor evidenció que los documentos que soportaron el tercer y último pago mediante egreso Nro.126602 del 02-12-2020 y obligación Nro.59168, según factura de venta N°A10110 del 25-11-2020 por valor de $16.184.000 pesos, se soportaron con acta de recibo a satisfacción y solicitud de pago del 25-11-2020, y no se evidenció informe final de actividades y/o productos que diera cuenta del cumplimiento del 20% equivalente a dicho pago, tal como se estableció en la cláusula tercera del contrato que indicó que se realizaría con “ la entrega final de los productos, capacitación, y cierre del proyecto previa entrega del informe final de actividades y/o los productos que se deriven de las obligaciones a cargo, recibidos a entera satisfacción por parte del SUPERVISOR”. </t>
  </si>
  <si>
    <r>
      <t xml:space="preserve">El contrato cuenta con su informe final de supervisión , no obstante, se encuentra en etapa de liquidación,  documento que reposa en la carpeta fisica del contrato.
</t>
    </r>
    <r>
      <rPr>
        <sz val="9"/>
        <color rgb="FFFF0000"/>
        <rFont val="Arial"/>
        <family val="2"/>
      </rPr>
      <t xml:space="preserve">
</t>
    </r>
    <r>
      <rPr>
        <sz val="9"/>
        <rFont val="Arial"/>
        <family val="2"/>
      </rPr>
      <t xml:space="preserve">7/10/2022, Se proyecto por parte del area de Liquidación el acta de liquidación, a la fecha se encuentre en revisiónn y verificación financiera 
</t>
    </r>
  </si>
  <si>
    <r>
      <rPr>
        <b/>
        <sz val="9"/>
        <color theme="1"/>
        <rFont val="Arial"/>
        <family val="2"/>
      </rPr>
      <t>Hallazgo Administrativo No. 4</t>
    </r>
    <r>
      <rPr>
        <sz val="9"/>
        <color theme="1"/>
        <rFont val="Arial"/>
        <family val="2"/>
      </rPr>
      <t>: En la verificación de la documentación suministrada por el Instituto Social de Vivienda y Hábitat de Medellín -ISVIMED, para la vigencia 2020, relacionada con el proyecto 160498 “Apoyo para el reconocimiento de edificaciones”, que migró al Plan de Desarrollo Medellín Futuro 2020-2023 con el código 200406 “Servicio de reconocimiento de edificaciones de vivienda de interés social y prioritario”, perteneciente a la Tercera parte (3): “Marco programático”, línea 4 “Ecociudad”, Componente 4.4 “Urbanismo Ecológico”, Programa 3.4.4.5 “Vivienda, hábitat sostenible y mejoramiento integral de barrios”, el equipo auditor encontró como se registra en Cuadro 7., que el Indicador de producto que aparece en el Plan de Desarrollo establece específicamente
“Resoluciones de reconocimiento de edificaciones expedidas por la Curaduría Cero” y que de la meta para el año 2020 de 300 resoluciones, solamente se habría cumplido un 11% de la meta para la vigencia</t>
    </r>
  </si>
  <si>
    <t>La Entidad ha adelantado las Gestiones con el DAP, fente a la medición del indicador correspondiente al Plan de Desarrollo, no obstante,  la entidad  debe analizar con el DAP que dicho indicador sea  compuesto por dos variables, como se vienen reportanto esto con el fin de lograr la efectividad de la acción propuesta.
26/10/2022. Subdirección de Planeación: Se sigue reportando el seguimiento al indicador con las dos variables (Resoluciones expedidas por curaduría Urbana y Resoluciones expedidas por curaduría cero). Se reitera que el DAP mediante respuesta 202130371421 del 27 de agosto de 2021, no permite modificar el indicador del Plan de Desarrollo.</t>
  </si>
  <si>
    <r>
      <rPr>
        <b/>
        <sz val="9"/>
        <rFont val="Arial"/>
        <family val="2"/>
      </rPr>
      <t xml:space="preserve">Hallazgo 5: </t>
    </r>
    <r>
      <rPr>
        <sz val="9"/>
        <rFont val="Arial"/>
        <family val="2"/>
      </rPr>
      <t xml:space="preserve">Pagos de subsidios de AT a beneficiarios con ingresos mayores a 2 SMLMV </t>
    </r>
  </si>
  <si>
    <t xml:space="preserve">1. Modificar el formato de compromisos del beneficiario de arrendamiento temporal, el cual se identifica con el código F-GJ-104, incluyéndole la siguiente obligación: 
Informar, de manera inmediata al ISVIMED o al operador del proyecto,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t>
  </si>
  <si>
    <t xml:space="preserve">1. Generar una obligación expresa y clara a cargo del beneficiario mientras es beneficiario del SMAT. 
</t>
  </si>
  <si>
    <t xml:space="preserve">El 17/11/2021, se actualizó en el SIFI el formado con código F-GJ-104, con la obligación a cargo del beneficiario de Informar, de manera inmediata al ISVIMED o al operador del proyecto,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t>
  </si>
  <si>
    <t xml:space="preserve">2. Oficiar a La Agencia Nacional de Contratación Pública - Colombia Compra Eficiente (ANCP - CCE), para consultarle sobre la manera en que el ISVIMED puede tener acceso a la información de las personas que tenga suscrito un contrato con el estado, así como a su valor. </t>
  </si>
  <si>
    <t xml:space="preserve">2. Tener información adicional sobre los ingresos de los beneficiarios del proyecto. </t>
  </si>
  <si>
    <t xml:space="preserve">11/10/2022. Dado que no fue posible el contacto con el enlace de Colombia Compra Eficiente ANCP - CCE (ver detalle de seguimiento en la hoja CG V2020 H5 ARRENDAMIENTO TEMP), durante el tercer trimestre del año se envío oficio a la Contraloría General de Medellín solicitando eliminar las acciones propuestas; lo anterior, considerando que actualmente los hogares acreditan sus ingresos mediante certificados laborales, expedidos por sus empleadores, o a través de certificado emitido por un contador público en ejercicio de sus funciones y facultades legales. Dichos documentos, gozan de presunción de legalidad, lo que quiere decir que su contenido se presume real y válido para la adopción de decisiones por parte del ISVIMED, ello implica, que cualquier discusión sobre su veracidad o proponer alguna tacha sobre su autenticidad, la competencia recae sobre la autoridad judicial, para así declararlo, luego de surtidas todas las etapas procesales que se dispongan para ello. Se está a la espera de la respuesta de la Contraloría General de Medellín al respecto. </t>
  </si>
  <si>
    <t>3.  Elaborar y suscribir los convenios y/o contratos a que haya lugar con ocasión de la respuesta emitida por la Agencia Nacional de Contratación Pública - Colombia Compra Eficiente (ANCP - CCE).</t>
  </si>
  <si>
    <t xml:space="preserve">3. Lograr el objetido buscado con la consulta realizada. </t>
  </si>
  <si>
    <t xml:space="preserve">
4. Iniciar las acciones judiciales y administrativas a que haya lugar en contra de los beneficiarios infractores del decreto que regula el SMAT.</t>
  </si>
  <si>
    <t xml:space="preserve">4. Sancionar al infractor en los términos del decreto 1053 de 2020 o la norma que los modifique o sustituya, y lograr la recuperación del recurso pagado, si hay lugar a ello. </t>
  </si>
  <si>
    <t>11/10/2022. Mediante memorando 1787 de 2021, la Subdirección Poblacional remitió a la Subdirección Jurídica dos (2) expedientes de beneficiarios con ingresos mayores a 2 SMLMV para el inicio de las acciones administrativas (proceso sancionatorio) y judiciales (fiscalía y junta central de contadores), dando cumplimiento a la actividad 4. La Subdirección Jurídica viene adelantando las gestiones necesarias para atender estos requerimientos.</t>
  </si>
  <si>
    <t xml:space="preserve">5. Modificar el manual de aplicación de Arrendamiento Temporal, si hay lugar a ello después de recibir las respuesta a la información solicitada. </t>
  </si>
  <si>
    <t>5. Ajustar el manual a la nueva realidad del proyecto.</t>
  </si>
  <si>
    <t xml:space="preserve">11/10/2022. Estas acciones no han sido requeridas. </t>
  </si>
  <si>
    <t>6. Modificar el contrato suscrito con el operador del proyecto de Arrendamiento Temporal, si hay lugar a ello, luego de analizadas las respuestas emitidas por las instituciones oficiadas en el numeral 2.</t>
  </si>
  <si>
    <t xml:space="preserve">6. Ajustar el contrato a la nueva realidad del proyecto. </t>
  </si>
  <si>
    <r>
      <rPr>
        <b/>
        <sz val="9"/>
        <rFont val="Arial"/>
        <family val="2"/>
      </rPr>
      <t>Hallazgo 5</t>
    </r>
    <r>
      <rPr>
        <sz val="9"/>
        <rFont val="Arial"/>
        <family val="2"/>
      </rPr>
      <t>: Pagos de subsidios de AT a beneficiarios con otro inmueble registrado a su nombre por compra-venta</t>
    </r>
  </si>
  <si>
    <t xml:space="preserve">1. Oficiar a: i)la oficina de registro de instrumentos públicos, ii) Instituto Geográfico Agustín Codazzi -IGAC-, y  iii) Gestores y operadores Catastrales, para que se nos informe la manera en que el ISVIMED puede tener información en tiempo real sobre los actos jurídicos que los beneficiarios del proyecto de A.T., realicen ante dichas entidades sobre bienes inmuebles sujetos a registro. </t>
  </si>
  <si>
    <t xml:space="preserve">1. Tener información en tiempo real sobre los actos jurídicos que los beneficiarios del proyecto de A.T., realicen ante dichas entidades sobre bienes inmuebles sujetos a registro, para determinar su continuidad en el proyecto. </t>
  </si>
  <si>
    <t xml:space="preserve">11/10/2022. Dado que no fue sido posible el contacto con el enlace del Instituto Geográfico Agustín Codazzi -IGAC- pese a todas las gestiones adelantadas desde el ISVIMED (ver detalle de seguimiento en la hoja CG V2020 H5 ARRENDAMIENTO T (2)), durante el tercer trimestre del año se envío oficio a la Contraloría General de Medellín solicitando eliminar esta acción; lo anterior, considerando que a la fecha, el ISVIMED está verificando requisitos previa a cada asignación de acuerdo con lo establecido en el Decreto 1053 de 2020. Se está a la espera de la respuesta de la Contraloría General de Medellín al respecto. 
Mediante memorando 1787 de 2021, la Subdirección Poblacional remitió a la Subdirección Jurídica dos (2) expedientes de beneficiarios con ingresos mayores a 2 SMLMV para el inicio de las acciones administrativas (proceso sancionatorio) y judiciales (fiscalía y junta central de contadores), dando cumplimiento a la actividad 4. La Subdirección Jurídica viene adelantando las gestiones necesarias para atender estos requerimientos.
</t>
  </si>
  <si>
    <t xml:space="preserve">2. Elaborar y suscribir los convenios y/o contratos a que haya lugar con ocasión de las respuesta emitidas por las entidades oficiadas en el numeral 1. </t>
  </si>
  <si>
    <t xml:space="preserve">2. Poder materializar las consultas objeto de las peticiones relacionadas en el numeral 1. </t>
  </si>
  <si>
    <t>3. Iniciar las acciones judiciales y administrativas a que haya lugar en contra de los beneficiarios infractores del decreto que regula el SMAT.</t>
  </si>
  <si>
    <t xml:space="preserve">3. Sancionar al infractor en los términos del decreto 1053 de 2020 o la norma que los modifique o sustituya, y lograr la recuperación del recurso pagado, si hay lugar a ello. </t>
  </si>
  <si>
    <t xml:space="preserve">4. Modificar el manual de aplicación de Arrendamiento Temporal, si hay lugar a ello después de recibir las respuesta a la información solicitada. </t>
  </si>
  <si>
    <t>4. Ajustar el manual a la nueva realidad del proyecto.</t>
  </si>
  <si>
    <t>5. Modificar el contrato suscrito con el operador del proyecto de Arrendamiento Temporal, si hay lugar a ello, luego de analizadas las respuestas emitidas por las instituciones oficiadas en el numeral 2.</t>
  </si>
  <si>
    <t xml:space="preserve">5. Ajustar el contrato a la nueva realidad del proyecto.  </t>
  </si>
  <si>
    <r>
      <rPr>
        <b/>
        <sz val="9"/>
        <rFont val="Arial"/>
        <family val="2"/>
      </rPr>
      <t>Hallazgo 5</t>
    </r>
    <r>
      <rPr>
        <sz val="9"/>
        <rFont val="Arial"/>
        <family val="2"/>
      </rPr>
      <t>: Pagos de subsidios de AT a beneficiarios con un vehículo autor motor registrado a su nombre</t>
    </r>
  </si>
  <si>
    <t xml:space="preserve">1. Modificar el formato de compromisos del beneficiario de arrendamiento temporal, el cual se identifica con el código F-GJ-104, incluyéndole la siguiente obligación: 
Reportar todos los ingresos económicos del grupo familiar, donde se incluya los ingresos percibidos por el desarrollo de la actividad económica principal y secundaria, tales como explotación económica de vehículos, remesas, cuentas bancarias, arrendamientos, ayudas económicas, establecimientos de comercio entre otros. </t>
  </si>
  <si>
    <t xml:space="preserve">1. Generar una obligación expresa y clara a cargo del beneficiario mientras es beneficiario del SMAT. </t>
  </si>
  <si>
    <t xml:space="preserve">2. Oficiar al Ministerio de transporte solicitando la información y trámite requerido para que el ISVIMED pueda acceder a la información de los vehículos automotores que sus beneficiarios tengan a su nombre a nivel nacional.     </t>
  </si>
  <si>
    <t xml:space="preserve">11/10/2022. Dado que no se recibió respuesta por parte del Ministerio de Transporte, el 29 de julio de 2022 se remitió correo electrónico al funcionario Rodrigo Osorio de la Contraloría, solicitando apoyo con el requerimiento realizado al Ministerio del Transporte. A la fecha, no se ha recibido respuesta al respecto. 
Aunado a lo anterior, durante el tercer trimestre del año se envío oficio a la Contraloría General de Medellín solicitando eliminar esta acción; lo anterior, considerando que los hogares acreditan sus ingresos mediante certificados labores, expedidos por sus empleadores, o a través de certificado emitido por un contador público en ejercicio de sus funciones y facultades legales. Dichos documentos, gozan de presunción de legalidad, lo que quiere decir que lo en ellos contenido se presume real y válido para tomar las decisiones que se deben tomar por parte del ISVIMED. Quien quiera restarle este carácter legal a este tipo de documentos, deberá iniciar un proceso judicial para que un juez de la república, una vez agotadas todas las etapas del mismo, declare si la información de dicho documento es válida o es falsa. Hasta tanto, se deben tener por ciertos dichos documentos. 
En estos términos, cuando el ISVIMED solicita las pruebas de ingresos de los hogares beneficiarios o pendientes de ingresar, se cumple con los establecido al respecto en el decreto 1053 de 2020 en su artículo 15 numeral 15.2. : "...El Hogar deberá acreditar ingresos familiares iguales o inferiores a dos (2) SMMLV...". Por lo tanto, no es necesario indagar por posibles fuentes de ingresos adicionales cuando legalmente los mismo ya están demostrados. Así, estas labores se estiman innecesarias, por lo que no eliminarles del PMU, generaría pérdida de tiempo y recursos, ya que no apuntan a la finalidad establecida en el decreto 1053 de 2020. Se está a la espera de la respuesta de la Contraloría General de Medellín al respecto. </t>
  </si>
  <si>
    <t xml:space="preserve">3.  Elaborar y suscribir los convenios y/o contratos a que haya lugar con ocasión de la respuesta emitida por el ministerio. </t>
  </si>
  <si>
    <t xml:space="preserve">3. Materializar el objeto de la petición realiazada. </t>
  </si>
  <si>
    <t xml:space="preserve">4. Sancionar al infractor en los términos del decreto 1053 de 2020, o de las normas que los modifiquen o sustituyan. </t>
  </si>
  <si>
    <t>5. Modificar el manual de aplicación de Arrendamiento Temporal, si hay lugar a ello después de recibir las respuesta a la información solicitada.</t>
  </si>
  <si>
    <t xml:space="preserve">5. Ajustar el manual a la nueva realidad del proyecto. </t>
  </si>
  <si>
    <t xml:space="preserve">6. Modificar el contrato suscrito con el operador del proyecto de Arrendamiento Temporal, si hay lugar a ello, luego de analizadas las respuestas emitidas por las instituciones oficiadas en el numeral 2. </t>
  </si>
  <si>
    <t xml:space="preserve">11/10/2022. Considerando que no se tuvo respuesta del Ministerio, no se vio la necesidad de ajustar el contrato en razon a dicha solicitud. </t>
  </si>
  <si>
    <r>
      <rPr>
        <b/>
        <sz val="9"/>
        <rFont val="Arial"/>
        <family val="2"/>
      </rPr>
      <t>Hallazgo 1</t>
    </r>
    <r>
      <rPr>
        <sz val="9"/>
        <rFont val="Arial"/>
        <family val="2"/>
      </rPr>
      <t>. Desconocimiento del impacto del proyecto 160498 "Reconocimiento de Edificaciones".</t>
    </r>
  </si>
  <si>
    <t>11/10/2022. En la "ACCIÓN DE MEJORAMIENTO/CORRECTIVA" se informo que se realizaria un total de 493 visitas, equivalentes al 5% de las 9851 Unidades de Vivienda donde se realizó el proceso de Reconocimiento de Edificaciones durante el periodo 2016-2019, a la fecha se han realizado 554 visitas es decir ya se cumplio con el numero de visitas del sondeo planteado.</t>
  </si>
  <si>
    <t xml:space="preserve">Auditoría Financiera y de Gestión Instituto
Social de Vivienda y Hábitat de Medellín —Isvimed, vigencia 2021. </t>
  </si>
  <si>
    <t xml:space="preserve">1, Elaborar , socializar e implementar un procedimiento para la solicitud de exención del pago de impuesto predial de conformidad con lo establecido en el acuerdo municipal 066 de 2017. </t>
  </si>
  <si>
    <t xml:space="preserve">6/10/2022, O50:O55Se elaboró el PROCEDIMIENTO PARA LA SOLICITUD DE EXENCION DEL PAGO DE IMPUESTO PREDIAL, dicho procedimiento fue remitido al proceso de calidad a fin de que sea debidamente revisado, validado y finalmente cargado en el sistema de gestión de calidad; estamos a la espera de la repsuesta por parte de calidad respecto a la formalizacion del procedimiento. </t>
  </si>
  <si>
    <t>2,  Elevar solicitud formal ante la Secretaría de Hacienda Distrital, para ser incluidos en la modificación del Acuerdo Municipal 066 de 2017,a fin de que no se realice la causación, liquidación y facturación del impuesto predial y por consiguiente la exención opere del pleno derecho como sucede con otras entidades del conglomerado.</t>
  </si>
  <si>
    <t>6/10,2022. Mediante oficio se realizó solicitud a la Secretaría de Hacienda a fin de ser inlcuidos en la revision y modificación 066 de 2017, a lo que la Secretaria de Hacienda respondió positivamente, y tuvimos participación en una mesa de modificación del acuerdo.</t>
  </si>
  <si>
    <t xml:space="preserve">6/10/2022. Se llevo a cabo la elaboración y envió al proceso de calidad del INSTRUCTIVO PARA LA ADMINISTRACIÓN DE LA CAJA MENOR, en el cual se detallan los pasos que deben seguirse para realizar la solciitud de recursos de la caja menor, a fin de que dicho instructivo sea formalizado en el sistema de gestión de calidad, y pueda ser debidamente socializado, adicionalmente, se estan implementando otros dos formatos a modo de control, FORMATO PARA LA SOLICITUD DE RECURSOS DE CAJA MENOR, en donde los solicitantes deben diligenciar todos los campos a fin de demostarar que cumple con los requerido en la norma, adicionalemnte, se implementó tmabien el FORMATO RECIBO DE CAJA MENOR, a fin de llevar un control mas efectivo. </t>
  </si>
  <si>
    <t>1, Solicitar a la Secretaría de Hacienda del Distrito de Medellín, detallar la deuda total que actualmente tiene el ISVIMED por concepto de impuesto predial.</t>
  </si>
  <si>
    <t xml:space="preserve">6/10/22. Se solicitó a la Secretaría de Hacienda del distrito de Medellín, mediante oficio el detalle de la deuda total que actualmente tiene el ISVIMED, por concepto de impuesto predial, dicho oficio fue enviado el día 16 de Mayo del presente año, y sobre el cual la Secretaría de Hacienda aun no ha dado respuesta. Teniendo en cuenta que han transcurrido ya varios meses desde la solicitud, el ISVIMED procederá a realizar una reiteración de la solicitud.  </t>
  </si>
  <si>
    <t xml:space="preserve">2, Verificar y conciliar los saldos de la información entregada por la Secretaría de Hacienda versus lo que reposa en las cuentas contables del instituto. </t>
  </si>
  <si>
    <t xml:space="preserve">6/10/2022. Teniendo en cuenta que el verificar y conciliar los saldos, tiene como prerequisito la información que debe ser entregada por la Secretaría de Hacienda, aun esta acción no ha sido desarrollada. </t>
  </si>
  <si>
    <t xml:space="preserve">6/10/2022, Ya se realizó la gestión acordada, en cuanto a eliminar la nota 14.1 de las revelaciones a los estados financieros posteriores a la vigencia 2021, de acuerdo con el manual de politicas contables de la entidad. </t>
  </si>
  <si>
    <t xml:space="preserve">6/10/22. Desde la Sudbirección administrativa y financiera se envió memorando 2495 del 2022 solicitando reactivar las mesas de trabajo a fin de poder revisar los contratos de recursos entregados en administración a la EDU, dicho memorando fue enviado a la Dirección, Subdirecciones Poblacional y Dotación, y sobre el cual no han dado respuesa; de igual manera, se ha reiterado la solicitud mediante correos electronicos. </t>
  </si>
  <si>
    <t>6/10/2022. Se realizó la gestión pertinente para llevar a cabo la actualización la resolución que adopta el modelo estandar de procedimientos para la sostenibilidad del sistema contable público del ISVIMED.</t>
  </si>
  <si>
    <r>
      <t xml:space="preserve">Nombre del Responsable Correo Electrónico y Teléfono: </t>
    </r>
    <r>
      <rPr>
        <sz val="9"/>
        <rFont val="Arial"/>
        <family val="2"/>
      </rPr>
      <t>VILMER RENE HOYOS HOYOS - rene.hoyos@isvimed.gov.co- Telefono: 4304310</t>
    </r>
  </si>
  <si>
    <t xml:space="preserve">
La Entidad a realizado los estudios pertinentes frente a la acción propuesta, no obstante, no se han iniciado ninguna de las acciones.
la ultima actuación obedece a: 
Realizar seguimiento periódico del avance del proceso, en aras de poder recuperar los recursos a que de lugar; así mismo, realizar el seguimiento correspondiente a la solicitud con radicado de salida S1829 a seguros del Estado en aras de la reclamación.
Se debe analizar por parte de la alta dirección las acciones de mejora propuesta.
Pues el objetivo es recuperar los recursos que no se ejecutarón.</t>
  </si>
  <si>
    <t>1. Realizar seguimiento mensual a la ejecución  a la ejecución presupuestal del POAI.</t>
  </si>
  <si>
    <t>Se viene realizando el seguimiento mensual a POA</t>
  </si>
  <si>
    <t>CERRADA</t>
  </si>
  <si>
    <t>2. Realizar seguimiento en el comité Institucional de gestión y desempeño</t>
  </si>
  <si>
    <t xml:space="preserve">Se siguen realizando los comités de manera mensual. </t>
  </si>
  <si>
    <t>3. Realizar informe mensual sobre las alertas evidenciadas relacionadas con el estado de los indicadores</t>
  </si>
  <si>
    <t xml:space="preserve">En los comité primarios realizados durante la presente vigencia se ha puesto en conocimiento de los participantes la gestión de los indicadores y así mismo las alertas presentadas. </t>
  </si>
  <si>
    <t>Acción Legal: Desde el Instituto no se han tomado acciones legales de reclamación al Desarrollador; sin embargo, se realizaron acercamientos y reuniones para  concertar con el Desarrollador y con la Interventoria las condiciones para dar continuidad al proyecto Ciudad del Este, como soporte de esto se adjuntan Actas de Comité Fiduciario.
Es una acción que no se ha implementado y no se aplicarar, por lo tanto, se solicita el cierra por no ser efectiva y eficaz. y no tener aplicabilidad durante la vigencia propuesta para la acción y lo que va desde la comunicación de los resultados de auditoria.</t>
  </si>
  <si>
    <t>Estudios y diseños:  El Instituto continua adelantando la planeación de los proyectos de vivienda conforme al Manual de Estudios y Diseños, los proyectos Ventto y Corcovada que se encontraban en Etapa de Prefactibilidad, pasaron a la Etapa de Diseños, por tanto se evidencia en el mismo el proceso descrito en el Manual. Se adjunta como soporte los contratos de Diseño de Ventto y Corcovada</t>
  </si>
  <si>
    <t>Incorporación de fianzas como garantías del contrato, la cual se materializa en el Otrosí N° 2, el cual fue firmado por los Desarrolladores y la Directora del Isvimed; posteriormente enviada a Fiduciaria Bogotá como vocera del fideicomiso</t>
  </si>
  <si>
    <t>Para lograr suscribir el acta de inicio de la obra via, se requirió la entrega por parte del desarrollador y aprobación por parte del Isvimed de las garantias contempladas en el acta de comite fiduciario N° 34 del 13 de mayo de 2021.</t>
  </si>
  <si>
    <t xml:space="preserve">Acción Legal: Desde el Instituto no se han tomado acciones legales de reclamación al Desarrollador. Se trabaja actualmente buscando formulas de arreglo para darle continuidad al proyecto, tratando de subsanar temas financiación por parte del Desarrollador para finalizar las obras de los edificios.
Es una acción que no se ha implementado y no se aplicarar por lo tanto se solicita el cierra por no ser efectiva y eficaz. </t>
  </si>
  <si>
    <t>No ha sido necesario realizar la escogencia de otro contratista para las actividades de este proyecto, sin embargo, para los proyectos que iniciaron ejecución después de la auditoria se han empleado las mejores practicas, con observancia de los principios de la contratación.
En vista que el cump,imiento del objtivo se tenia programado a 31 de diciembre de 20221, y no a sido necesario seleccionar otro contratista, consideramos que la acción puede ser cerrada por no necesaria.</t>
  </si>
  <si>
    <t xml:space="preserve">Desde de la supervisión y a través de la interventoria se requirio al Desarrollador la subsanación de las observaciones técnicas, las cuales se han llevado a cabo. </t>
  </si>
  <si>
    <t>Se cumplió con la acción propuesta, el estudio técnico fue entregado por parte de la EDU y el informe final arrojó resultados positivos frente a las condiciones estructurales de las edificaciones.</t>
  </si>
  <si>
    <t>Se continua asisitendo a los Comité de obra y reuniones técnicas respecto a la obra via.
Aún no se a culminado con las obras por lo tanto no alcanzamos con el 100% de la efectividad</t>
  </si>
  <si>
    <r>
      <rPr>
        <b/>
        <sz val="9"/>
        <color theme="1"/>
        <rFont val="Arial"/>
        <family val="2"/>
      </rPr>
      <t>Vulneración al principio de transparencia:</t>
    </r>
    <r>
      <rPr>
        <sz val="9"/>
        <color theme="1"/>
        <rFont val="Arial"/>
        <family val="2"/>
      </rPr>
      <t xml:space="preserve">
El invitar el mismo proponente, como persona jurídica y persona natural, evidencia la falta de control en el proceso de selección de proponentes, lo que limitó la participación de otros proponentes, pudiendo haber afectado la selección objetiva, o haber generado inhabilidades o denuncias de terceros por realizar la invitación sin el cumplimiento de los principios de transparencia e imparcialidad establecidos en la Constitución política, artículo 209.</t>
    </r>
  </si>
  <si>
    <t>En el año 2020 se dio inicio a la indagación preliminar para determinar si existian meritos para iniciar proceso disciplinario al Supervisor del contrato de Interventoría, encotrandose que no era posible proceder con el mismo y por tal motivo de decreto su archico mediante auto de 05 de mayo de 2021. A la fecha no hay procesos disciplinarios en curso.</t>
  </si>
  <si>
    <t>Se da cumplimiento al Manual de Contratación del Isvimed.  El Instituto  adelantó para los  proyectos habitacionales Ventto y Corcovada la contratación de los Diseños, de conformidad al Manual de Contratación del Instituto, la Constitución Nacional y la Ley.</t>
  </si>
  <si>
    <r>
      <rPr>
        <b/>
        <sz val="9"/>
        <color theme="1"/>
        <rFont val="Arial"/>
        <family val="2"/>
      </rPr>
      <t>Aprobación de Plan de inversión de anticipo que no cumple normativa:</t>
    </r>
    <r>
      <rPr>
        <sz val="9"/>
        <color theme="1"/>
        <rFont val="Arial"/>
        <family val="2"/>
      </rPr>
      <t xml:space="preserve">
El no cumplimiento de la norma evidencia debilidades en los controles de la supervisión e interventoría, por incumplimiento del parágrafo 1 del art 84 ley 1474 de 2011, pues no se exigió el correcto manejo del anticipo, de manera tal que se diera el cumplimiento de las disposiciones legales y contractuales relacionadas con este aspecto, por lo que se puede generar un manejo inadecuado de los recursos públicos</t>
    </r>
  </si>
  <si>
    <t>Se adopto el Manual de supervisión e interventoria con codigo M-GJ-03, versión 01 del 29/12/2021</t>
  </si>
  <si>
    <r>
      <rPr>
        <b/>
        <sz val="9"/>
        <color theme="1"/>
        <rFont val="Arial"/>
        <family val="2"/>
      </rPr>
      <t>Vulneración al principio de eficiencia:</t>
    </r>
    <r>
      <rPr>
        <sz val="9"/>
        <color theme="1"/>
        <rFont val="Arial"/>
        <family val="2"/>
      </rPr>
      <t xml:space="preserve">
Si se aplica el 5% de honorarios sobre los costos directos, el valor a reconocer al desarrollador si se ejecuta el 100% de la obra, sería de $51.260.251 y no una utilidad del 10% ($102.520.503) y el valor del IVA sería de $9.739.447,69 y no de $19.478.896, presentando un mayor valor pagado de $ 60.999.698,69. Esto representarse un daño patrimonial por vulneración al principio de eficiencia, establecido en el artículo 8 de la ley 42 de 1993, por valor de $60.999.699</t>
    </r>
  </si>
  <si>
    <t>Se adopto el Manual de supervisión e interventoria con codigo M-GJ-03, versión 01 del 29/12/2021
Se realizo la retención.</t>
  </si>
  <si>
    <t xml:space="preserve">Los mayores valores pagados fueron descontados Por lo tanto estos pagos ya fueron corregidos por la entidad. </t>
  </si>
  <si>
    <t>Aún no se ha implementado los pliegos tipo, sin embargo, son objeto de análisis por parte del Instituto.</t>
  </si>
  <si>
    <t xml:space="preserve">Aplicar los controles y acciones que permitan garantizar la adecuada inversión del recurso dispuesto para los fines del contrato .
Se cuenta con la interventoria y los profesionales de Dotación y se opera mediante comités de obra.
Es necesario que la entidad continue avanzando en el cumplimiento de los cronogramas y la planeación de esta obra. 
</t>
  </si>
  <si>
    <r>
      <rPr>
        <b/>
        <sz val="9"/>
        <color theme="1"/>
        <rFont val="Arial"/>
        <family val="2"/>
      </rPr>
      <t>Hallazgo 1 Pago extemporáneo de declaraciones tributarias</t>
    </r>
    <r>
      <rPr>
        <sz val="9"/>
        <color theme="1"/>
        <rFont val="Arial"/>
        <family val="2"/>
      </rPr>
      <t>. El Instituto Social de Vivienda y Hábitat de Medellín - ISVIMED, realizó el pagoextemporáneamente de la declaración y liquidación privada de retención por la Contribución Especial del mes de agosto 2020 y de la declaración bimestral de retención en la fuente por concepto de Industria y Comercio del bimestre mayo-junio 2020 en beneficio del Municipio de Medellín, generándose con ello un cobro por concepto de sanciones e intereses moratorios por valor de $715.000; situación que vulneró principalmente lo establecido en la Resolución No. 2020032448632 del 24 de marzo de 2020 “Por medio de la cual se modifica parcialmente el calendario tributario del Municipio de Medellín para la vigencia 2020”</t>
    </r>
  </si>
  <si>
    <t>1.  El contador Realizará el seguimiento  al calendario tributario que permita generar alertas sobre las fechas de vencimientos de las obligaciones tributarias con el fin de realizar los pagos y presentacion dentro de las fechas establecidas en la normatividad, el cual será socializado mediante memorando a los procesos de contabilidad y tesorería.</t>
  </si>
  <si>
    <t>Realizar el pago y presentación oportuna de las obligaciones tributarias sin pago de sanciones e intereses</t>
  </si>
  <si>
    <t>Quien cumpla las funciones de Contador del Isvimed</t>
  </si>
  <si>
    <t xml:space="preserve">El apoyo que cumple las funciones de contador, ha estado realizando seguimiento al cumplimiento efectivo del calendario tributario, apoyados de  las alertas puestas mediante el correo institucional, las delcaraciones se han venido presentando y pagando, no obstante, el equipo JOCI ha encontrado situaciones que deben ser de revisión por parte la SAF. 
Respecto a la actividad relacionada en este hallazgo en cuanto a establecer un control dual en el área contable, en el cual una persona realice el borrador de las declaraciones y genere la alerta de la fecha de vencimiento; y quien ejerza la función de Contador, las apruebe y presente, me permito informar que existe un contratista de apoyo el cual dentro de las obligaciones de su contrato el #10 de 2022, tiene la siguiente actividad:
Apoyo en la revisión y presentación de declaraciones tributarias ante las diferentes entidades, en las fechas establecidas y teniendo en cuenta la normatividad vigente, evitando siempre que la entidad incurra en sanciones y el pago de intereses de mora. 
De acuerdo a lo anterior, me permito informar que se está llevando el control dual, donde una persona realiza el borrador y el contador revisa y presenta. </t>
  </si>
  <si>
    <t>2. Implementar la generación de alertas mediante la agenda institucional para el proceso financiero, a fin de realizar los pagos dos dias antes del vencimiento de las obligaciones tributarias a cargo del Instituto</t>
  </si>
  <si>
    <t>Mensual</t>
  </si>
  <si>
    <t>Tesorero -  Subdirector   administrativa   financiera</t>
  </si>
  <si>
    <t>Se realizan las alertas con relación al calendario tributario</t>
  </si>
  <si>
    <t xml:space="preserve">3. Establecer un control dual en el area contable, en el cual una persona realice el borrador de las declaraciones y genere la alerta de la fecha de vencimiento; y quien ejerza la funcion de Contador, las apruebe . presente e informe a Tesoreria para su respectivo pago, el cual se remitiría por correo electrónico. </t>
  </si>
  <si>
    <t xml:space="preserve">Contratista Profesional Universitario y quien cumpla las funciones de Contador del Isvimed </t>
  </si>
  <si>
    <t>Se implementó el control dual en el proceso contable a fin de garantizar el cumplimiento de las obligaciones tributarria,  donde un apoyo es el que genera el borrador de la declaración, y el contador revisa y aprueba.  Para este control se cuenta con un contratista de apoyo (Contrato No.10 del 2022) tiene la siguiente actividad:
"Apoyo en la revisión y presentación de declaraciones tributarias ante las diferentes entidades, en las fechas establecidas y teniendo en cuenta la normatividad vigente, evitando siempre que la entidad incurra en sanciones y el pago de intereses de mora".</t>
  </si>
  <si>
    <t xml:space="preserve">4. Realizar el pago oportunamente y reportar el pago efectivo a la subdirección administrativa, mediante correo electrónico. </t>
  </si>
  <si>
    <t>Permanente (cuando se requiera)</t>
  </si>
  <si>
    <t>Tesorero
subdirector(a) Administrativa y financiera</t>
  </si>
  <si>
    <t xml:space="preserve">De acuerdo al seguimiento realizado por los responsables, tesoreria ha realizado los pagos de anera oportuna </t>
  </si>
  <si>
    <r>
      <rPr>
        <b/>
        <sz val="9"/>
        <color theme="1"/>
        <rFont val="Arial"/>
        <family val="2"/>
      </rPr>
      <t>Hallazgo 2 Observación No 2</t>
    </r>
    <r>
      <rPr>
        <sz val="9"/>
        <color theme="1"/>
        <rFont val="Arial"/>
        <family val="2"/>
      </rPr>
      <t>. Incorrección contable en el cálculo y registro de la bonificación por servicios prestados. En los estados financieros a 31 de diciembre de 2020, el Instituto Social de Vivienda y Hábitat de Medellín – ISVIMED, presenta en sus pasivos la cuenta contable 251109 Beneficios a Empleados por concepto de bonificaciones por valor de $100 millones. Una vez realizadas las pruebas de auditoría, al proceso de consolidación de prestaciones sociales, se determinó que la Bonificación por servicios prestados está sobrestimada en $22 millones, evidenciando una incorrección contable debido a que se reconoció un mayor valor por concepto de prestaciones sociales al cierre de la vigencia incumpliendo procedimientos establecidos en la Resolución 193 del 5 de mayo de 2016, emanada de la Contaduría General de la Nación, que en su instructivo 001 de 2020 establece las actividades operativas y contables con ocasión del cierre del periodo contable, entre las que se cuentan el ajuste de saldos de beneficios a
empleados.</t>
    </r>
  </si>
  <si>
    <t>1. Solicitar al proveedor la estabilización del modulo de nomina</t>
  </si>
  <si>
    <t xml:space="preserve">Elaborar las conicliaciones mensuales interareas, para el registro oportuno y confiable en el sistema  </t>
  </si>
  <si>
    <t xml:space="preserve">Se cumplió con la acción propuesta frente a las dificultades con el modulo de nomina el cual viene operando de manera eficaz </t>
  </si>
  <si>
    <t xml:space="preserve">2. Solicitar al proveedor la generación de reportes de consolidación de prestaciones sociales </t>
  </si>
  <si>
    <t>3. Implementar el formato de conciliaciones interareas, remitiendo desde el proceso de contabilidad al proceso de talento humano los saldos en cada cuenta, a fin de realizar las validaciones y explicaciones de posibles diferencias de forma mensual.</t>
  </si>
  <si>
    <t xml:space="preserve">Si bien la entidad conoce el compromiso a razón del cambio interno del contador no se ha podido llevar a cabo dicho compromiso, situación esta que no afecta el proceso en su cumplimiento. </t>
  </si>
  <si>
    <r>
      <rPr>
        <b/>
        <sz val="9"/>
        <color theme="1"/>
        <rFont val="Arial"/>
        <family val="2"/>
      </rPr>
      <t>Hallazgo 3</t>
    </r>
    <r>
      <rPr>
        <sz val="9"/>
        <color theme="1"/>
        <rFont val="Arial"/>
        <family val="2"/>
      </rPr>
      <t xml:space="preserve"> Pago extemporáneo de aportes al Sistema de Seguridad Social. Durante la vigencia 2020, el Instituto Social de Vivienda y Hábitat de Medellín –ISVIMED realizó extemporáneamente pagos de aportes al Sistema de Seguridad Social, por valor de $1.814.500, situación que difiere de los términos y plazos establecidos para pagar los aportes a seguridad social y aportes parafiscales establecidos en el Decreto 1990 de 2016, expedido por el Ministerio de Salud y Protección Social.</t>
    </r>
  </si>
  <si>
    <t xml:space="preserve">1. Realizar seguimiento  al  calendario de pagos a la seguridad social que permita generar alertas sobre las fechas de vencimientos con el fin de realizar los pagos dentro de las fechas establecidas para darle cumplimiento a la normatividad vigente, el cual será socializado mediante memorando a los proceso de talento humano y al proceso financiero. </t>
  </si>
  <si>
    <t>Realizar los pagos al sistema de seguridad social de manera oportuna sin generar pago de sanciones o intereses</t>
  </si>
  <si>
    <t>Proceso financiero y proceso de gestión de talento humano</t>
  </si>
  <si>
    <t xml:space="preserve">Se cuenta con un cronograma de pagos el cual hasta el momento se viene cumpliento, según las evidencia aportadas por los responsables, por lo tanto se considera que el proceso vienen mejorando con repspecto a la oportunidad en los pagos. </t>
  </si>
  <si>
    <t xml:space="preserve">2. Implementar la generación de alertas mediante la agenda institucional para el proceso financiero y de talento humano, a fin de realizar los pagos dos dias antes del vencimiento. </t>
  </si>
  <si>
    <t>Gestión de talento humano - Asistente administrativa y financiera</t>
  </si>
  <si>
    <t>3. Al cierre de cada mes el proceso de talento humano debe gestionar que la planilla de seguridad social este montada en el operador de pagos,dicha información es remitida mediante correo electrónico al proceso financiero</t>
  </si>
  <si>
    <t xml:space="preserve">4.Realizar el pago oportunamente y reportar el pago efectivo a la subdirección administrativa, mediante correo electrónico. </t>
  </si>
  <si>
    <r>
      <rPr>
        <b/>
        <sz val="9"/>
        <color theme="1"/>
        <rFont val="Arial"/>
        <family val="2"/>
      </rPr>
      <t>Hallazgo Administrativo 1</t>
    </r>
    <r>
      <rPr>
        <sz val="9"/>
        <color theme="1"/>
        <rFont val="Arial"/>
        <family val="2"/>
      </rPr>
      <t xml:space="preserve"> Contrato 106-2020. Deficiencias en las etapas precontractual, contractual y control a la contratación. En la evaluación realizada por el equipo auditor a la gestión de la actividad contractual del contrato 106, cuyo objeto es “prestación de servicios como apoyo al Isvimed en la subdirección administrativa y financiera desde el componente operativo y administrativo.”, por valor de $42.459.200, se evidenciaron debilidades relacionadas con: falta de actualización del valor del proceso identificado como adquisición planeada Nro.106, contenido en el Plan anual de adquisiciones de la vigencia 2020; expedición inoportuna del CERTIFICADO PLANTA DE CARGOS con fecha del 10-02-2020, posterior a la aprobación de la necesidad contractual según acta de reunión Nro.08 del 05-02-2020;error en la elaboración del acta de inicio de fecha 12-02-2020 siendo anterior a la fecha de expedición de la Póliza Nro.980-47-994000012855 que tiene fecha del 13-02-2020.</t>
    </r>
  </si>
  <si>
    <t>Desde el area contractual, se ha realizado la revisión del certificado de planta de cargos, el cual tiene fecha de la presentación de la necesidad en mesa, en la cual se verifica, que el certificado fuera expedido de manera previa al ingreso de dicha necesidad, por parte del area responsable</t>
  </si>
  <si>
    <t>Periodicamente la SAF realiza el seguimiento evidencia de esto puede ser validada en la plataforma SECOP  actualización del PAA.</t>
  </si>
  <si>
    <t xml:space="preserve">Se aplican los lineamientos dados por Colombia Compra Eficiente frente a la Contratacipon de la Entidad, no obstante, la entidad debe integrar estos documentos al Sistema de Gestión de la Calidad. 
Se logra la efectividad a razón de la aplicabilidad de los documentos externos que se convierten en requisito para garantizar la transparencia frente a la información contractual de la entidad </t>
  </si>
  <si>
    <t xml:space="preserve">La entidad adopto el Manual de supervisión e interventoria concodigo M-GJ-03, versión 01 del 29/12/2021. El cual se viene aplicando por parte de los supervisores, adicional a adelantado capacitaciones por parte del equipo de contratación. </t>
  </si>
  <si>
    <r>
      <rPr>
        <b/>
        <sz val="9"/>
        <color theme="1"/>
        <rFont val="Arial"/>
        <family val="2"/>
      </rPr>
      <t>Hallazgo Administrativo 2</t>
    </r>
    <r>
      <rPr>
        <sz val="9"/>
        <color theme="1"/>
        <rFont val="Arial"/>
        <family val="2"/>
      </rPr>
      <t xml:space="preserve">  Contrato 397-2020. Deficiencias en la fase contractual y control a la contratación. En relación al contrato 397-2020, cuyo objeto es “Servicios de implementación, soporte, alojamiento, mantenimiento y licencia de SICOF ERP módulo de nómina para la administración, registro, liquidación y control de la nómina del Instituto Social de Vivienda y Hábitat de Medellín.”, por valor de $80.920.000, el equipo auditor evidenció que los documentos que soportaron el tercer y último pago mediante egreso Nro.126602 del 02-12-2020 y obligación Nro.59168, según factura de venta N°A10110 del 25-11-2020 por valor de $16.184.000 pesos, se soportaron con acta de recibo a satisfacción y solicitud de pago del 25-11-2020, y no se evidenció informe final de actividades y/o productos que diera cuenta del cumplimiento del 20% equivalente a dicho pago, tal como se estableció en la cláusula tercera del contrato que indicó que se realizaría con “ la entrega final de los productos, capacitación, y cierre del proyecto previa entrega del informe final de actividades y/o los productos que se deriven de las obligaciones a cargo, recibidos a entera satisfacción por parte del SUPERVISOR”. </t>
    </r>
  </si>
  <si>
    <t xml:space="preserve">La entidad adopto el Manual de supervisión e interventoria concodigo M-GJ-03, versión 01 del 29/12/2021. El cual se viene aplicando por parte de los supervisores.
</t>
  </si>
  <si>
    <t xml:space="preserve">El contrato cuenta con su informe final de supervisión , no obstante, se encuentra en etapa de liquidación,  documento que reposa en la carpeta fisica del contrato. 
</t>
  </si>
  <si>
    <r>
      <rPr>
        <b/>
        <sz val="9"/>
        <color theme="1"/>
        <rFont val="Arial"/>
        <family val="2"/>
      </rPr>
      <t xml:space="preserve">Hallazgo Administrativo 3 </t>
    </r>
    <r>
      <rPr>
        <sz val="9"/>
        <color theme="1"/>
        <rFont val="Arial"/>
        <family val="2"/>
      </rPr>
      <t xml:space="preserve">Deficiencias en la legalidad de Gestión Incumplimiento publicación documentos en SECOP. El equipo auditor en la evaluación a los contratos objeto de análisis de la auditoría de la vigencia 2020 al ISVIMED (contratos 40, 106, 304, 333, 397 y 430), pudo constatar que algunos de los documentos fueron publicados en el aplicativo del Sistema Electrónico para la Contratación Pública -SECOP en tiempo posterior al término exigido por la norma; y otros no se publicaron. </t>
    </r>
  </si>
  <si>
    <t>La entidad viene cumpliendo con los lineamientos técnicos dados por SECOP II, para lo relacionado a la publicación y transparencia de las entidades frente a la Contratación Estatal. 
La Entidad podria adoptar en su sistema de Gestion de calidad, las guias, y demas documentos que estos emiten como documentos externos.
Se logra la efectividad a razón de la aplicabilidad de los documentos externos que se convierten en requisito para garantizar la transparencia y publicidad.</t>
  </si>
  <si>
    <t>La Agencia Nacional de Contratación Pública Colombia Compra Eficiente ANCP - CCE rehusó la comunicación S 13247 enviada por el Isvimed. Dado lo anterior, no ha sido posible gestionar las actividades 3, 5 y 6 de este plan de mejoramiento; por tal razón, durante el segundo trimestre del 2022, se enviará una nueva solicitud a dicha agencia solicitando justifique las causas de haber rehusado la comunicación.</t>
  </si>
  <si>
    <t>Mediante memorando 1787 de 2021, la Subdirección Poblacional remitió a la Subdirección Jurídica dos (2) expedientes de beneficiarios con ingresos mayores a 2 SMLMV para el inicio de las acciones administrativas (proceso sancionatorio) y judiciales (fiscalía y junta central de contadores), dando cumplimiento a la actividad 4. La Subdirección Jurídica viene adelantando las gestiones necesarias para atender estos requerimientos.</t>
  </si>
  <si>
    <t>El 9 de diciembre de 2021 el Instituto Geográfico Agustín Codazzi -IGAC- recibió la comunicación S 13246 enviada por el Isvimed, mediante la cual se solicitó evaluar la posibilidad de suministrar información periódica sobre los beneficiarios del SMAT para determinar si poseen algún inmueble en el territorio nacional. Sin embargo,  durante el primer trimestre del año 2022, no se recibió respuesta alguna por parte de esta entidad. 
Dado lo anterior, no ha sido posible gestionar las actividades 2, 3, 4 y 5 de este plan de mejoramiento; por tal razón, durante el segundo trimestre del 2022, se reiterará al IGAC la solicitud realizada mediante comunicación S 13246.</t>
  </si>
  <si>
    <t xml:space="preserve">A razón que no se tuvo respuesta del Ministerio, no se vio la necesidad de ajustar el contrato con razon a dicha solicitud. </t>
  </si>
  <si>
    <r>
      <t xml:space="preserve">Nombre del Responsable Correo Electrónico y Teléfono: </t>
    </r>
    <r>
      <rPr>
        <sz val="9"/>
        <rFont val="Arial"/>
        <family val="2"/>
      </rPr>
      <t>Héctor Francisco Preciado; controlinterno@isvimed.gov.co; 310 5182933</t>
    </r>
  </si>
  <si>
    <t>NOMBRE AUDITORÍA</t>
  </si>
  <si>
    <t>CANTIDAD HALLAZGOS</t>
  </si>
  <si>
    <t>ABIERTAS</t>
  </si>
  <si>
    <t>PARCIAL</t>
  </si>
  <si>
    <t>CERRADAS</t>
  </si>
  <si>
    <t>CALIFICACIÓN VIGENCIA</t>
  </si>
  <si>
    <t>ALTO</t>
  </si>
  <si>
    <t>MEDIO</t>
  </si>
  <si>
    <t>BAJO</t>
  </si>
  <si>
    <t>CANTIDAD ACCIONES</t>
  </si>
  <si>
    <t>Dirección (proyectos)</t>
  </si>
  <si>
    <t>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</si>
</sst>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 #,##0.00_-;_-* &quot;-&quot;??_-;_-@_-"/>
    <numFmt numFmtId="165" formatCode="_(* #,##0_);_(* \(#,##0\);_(* &quot;-&quot;_);_(@_)"/>
    <numFmt numFmtId="166" formatCode="0.0"/>
    <numFmt numFmtId="167" formatCode="yyyy\-mm\-dd"/>
    <numFmt numFmtId="168" formatCode="_(* #,##0_);_(* \(#,##0\);_(* &quot;-&quot;??_);_(@_)"/>
    <numFmt numFmtId="169" formatCode="#,##0_ ;[Red]\-#,##0\ "/>
    <numFmt numFmtId="170" formatCode="mm/dd/yyyy"/>
    <numFmt numFmtId="171" formatCode="[$-F400]h:mm:ss\ AM/PM"/>
    <numFmt numFmtId="172" formatCode="_ * #,##0_ ;_ * \-#,##0_ ;_ * &quot;-&quot;??_ ;_ @_ "/>
    <numFmt numFmtId="173" formatCode="m/d/yyyy"/>
    <numFmt numFmtId="174" formatCode="yyyy\-mm\-dd;@"/>
    <numFmt numFmtId="175" formatCode="_-* #,##0_-;\-* #,##0_-;_-* &quot;-&quot;??_-;_-@_-"/>
  </numFmts>
  <fonts count="98">
    <font>
      <sz val="11"/>
      <color theme="1"/>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color theme="1"/>
      <name val="Arial"/>
      <family val="2"/>
    </font>
    <font>
      <sz val="11"/>
      <name val="Calibri"/>
      <family val="2"/>
    </font>
    <font>
      <b/>
      <sz val="11"/>
      <color theme="1"/>
      <name val="Calibri"/>
      <family val="2"/>
    </font>
    <font>
      <b/>
      <sz val="14"/>
      <color theme="1"/>
      <name val="Arial"/>
      <family val="2"/>
    </font>
    <font>
      <b/>
      <u/>
      <sz val="8"/>
      <color theme="1"/>
      <name val="Arial"/>
      <family val="2"/>
    </font>
    <font>
      <sz val="8"/>
      <color theme="1"/>
      <name val="Arial"/>
      <family val="2"/>
    </font>
    <font>
      <b/>
      <u/>
      <sz val="14"/>
      <color theme="1"/>
      <name val="Arial"/>
      <family val="2"/>
    </font>
    <font>
      <sz val="14"/>
      <color theme="1"/>
      <name val="Calibri"/>
      <family val="2"/>
    </font>
    <font>
      <b/>
      <i/>
      <sz val="8"/>
      <color theme="1"/>
      <name val="Arial"/>
      <family val="2"/>
    </font>
    <font>
      <b/>
      <sz val="12"/>
      <color theme="1"/>
      <name val="Calibri"/>
      <family val="2"/>
    </font>
    <font>
      <sz val="10"/>
      <color theme="1"/>
      <name val="Arial"/>
      <family val="2"/>
    </font>
    <font>
      <sz val="14"/>
      <color theme="1"/>
      <name val="Arial"/>
      <family val="2"/>
    </font>
    <font>
      <b/>
      <i/>
      <sz val="10"/>
      <color theme="1"/>
      <name val="Arial"/>
      <family val="2"/>
    </font>
    <font>
      <sz val="8"/>
      <color rgb="FF000000"/>
      <name val="Arial"/>
      <family val="2"/>
    </font>
    <font>
      <sz val="11"/>
      <color rgb="FF000000"/>
      <name val="Calibri"/>
      <family val="2"/>
    </font>
    <font>
      <sz val="7"/>
      <color theme="1"/>
      <name val="Arial"/>
      <family val="2"/>
    </font>
    <font>
      <u/>
      <sz val="8"/>
      <color theme="10"/>
      <name val="Arial"/>
      <family val="2"/>
    </font>
    <font>
      <u/>
      <sz val="8"/>
      <color rgb="FF0000FF"/>
      <name val="Arial"/>
      <family val="2"/>
    </font>
    <font>
      <sz val="9"/>
      <color theme="1"/>
      <name val="Arial"/>
      <family val="2"/>
    </font>
    <font>
      <sz val="12"/>
      <color theme="1"/>
      <name val="Calibri"/>
      <family val="2"/>
    </font>
    <font>
      <sz val="11"/>
      <color theme="1"/>
      <name val="Arial Narrow"/>
      <family val="2"/>
    </font>
    <font>
      <b/>
      <u/>
      <sz val="9"/>
      <color theme="1"/>
      <name val="Arial"/>
      <family val="2"/>
    </font>
    <font>
      <sz val="11"/>
      <color rgb="FFFF0000"/>
      <name val="Calibri"/>
      <family val="2"/>
    </font>
    <font>
      <b/>
      <sz val="10"/>
      <color theme="1"/>
      <name val="Arial"/>
      <family val="2"/>
    </font>
    <font>
      <sz val="10"/>
      <color theme="1"/>
      <name val="Calibri"/>
      <family val="2"/>
    </font>
    <font>
      <sz val="11"/>
      <color theme="1"/>
      <name val="Arial"/>
      <family val="2"/>
    </font>
    <font>
      <sz val="12"/>
      <color theme="1"/>
      <name val="Arial"/>
      <family val="2"/>
    </font>
    <font>
      <b/>
      <sz val="8"/>
      <color theme="0"/>
      <name val="Arial"/>
      <family val="2"/>
    </font>
    <font>
      <b/>
      <sz val="8"/>
      <color rgb="FF0F243E"/>
      <name val="Arial"/>
      <family val="2"/>
    </font>
    <font>
      <b/>
      <sz val="8"/>
      <color rgb="FF548DD4"/>
      <name val="Arial"/>
      <family val="2"/>
    </font>
    <font>
      <sz val="11"/>
      <color rgb="FF222222"/>
      <name val="Arial"/>
      <family val="2"/>
    </font>
    <font>
      <b/>
      <sz val="11"/>
      <color rgb="FF008000"/>
      <name val="Calibri"/>
      <family val="2"/>
    </font>
    <font>
      <b/>
      <sz val="11"/>
      <color rgb="FFFFFF00"/>
      <name val="Calibri"/>
      <family val="2"/>
    </font>
    <font>
      <b/>
      <sz val="11"/>
      <color rgb="FFFF0000"/>
      <name val="Calibri"/>
      <family val="2"/>
    </font>
    <font>
      <b/>
      <sz val="8"/>
      <name val="Arial"/>
      <family val="2"/>
    </font>
    <font>
      <sz val="8"/>
      <name val="Arial"/>
      <family val="2"/>
    </font>
    <font>
      <b/>
      <sz val="9"/>
      <name val="Arial"/>
      <family val="2"/>
    </font>
    <font>
      <sz val="9"/>
      <name val="Arial"/>
      <family val="2"/>
    </font>
    <font>
      <sz val="9"/>
      <color rgb="FFFF0000"/>
      <name val="Arial"/>
      <family val="2"/>
    </font>
    <font>
      <b/>
      <u/>
      <sz val="8"/>
      <name val="Arial"/>
      <family val="2"/>
    </font>
    <font>
      <sz val="9"/>
      <color rgb="FF008000"/>
      <name val="Arial"/>
      <family val="2"/>
    </font>
    <font>
      <sz val="9"/>
      <color rgb="FF0066CC"/>
      <name val="Arial"/>
      <family val="2"/>
    </font>
    <font>
      <b/>
      <sz val="8"/>
      <color rgb="FF000000"/>
      <name val="Arial"/>
      <family val="2"/>
    </font>
    <font>
      <i/>
      <sz val="8"/>
      <name val="Arial"/>
      <family val="2"/>
    </font>
    <font>
      <sz val="8"/>
      <color rgb="FFFF0000"/>
      <name val="Arial"/>
      <family val="2"/>
    </font>
    <font>
      <b/>
      <sz val="9"/>
      <color theme="1"/>
      <name val="Arial"/>
      <family val="2"/>
    </font>
    <font>
      <i/>
      <sz val="9"/>
      <name val="Arial"/>
      <family val="2"/>
    </font>
    <font>
      <b/>
      <u/>
      <sz val="9"/>
      <name val="Arial"/>
      <family val="2"/>
    </font>
    <font>
      <b/>
      <i/>
      <sz val="8"/>
      <name val="Arial"/>
      <family val="2"/>
    </font>
    <font>
      <sz val="11"/>
      <color rgb="FFFF0000"/>
      <name val="Arial"/>
      <family val="2"/>
    </font>
    <font>
      <sz val="11"/>
      <name val="Arial"/>
      <family val="2"/>
    </font>
    <font>
      <sz val="11"/>
      <color theme="1"/>
      <name val="Calibri"/>
      <family val="2"/>
    </font>
    <font>
      <sz val="9"/>
      <color indexed="81"/>
      <name val="Tahoma"/>
      <family val="2"/>
    </font>
    <font>
      <b/>
      <sz val="9"/>
      <color indexed="81"/>
      <name val="Tahoma"/>
      <family val="2"/>
    </font>
    <font>
      <sz val="11"/>
      <color theme="1"/>
      <name val="Calibri"/>
      <family val="2"/>
    </font>
    <font>
      <b/>
      <sz val="10"/>
      <color theme="1"/>
      <name val="Calibri"/>
      <family val="2"/>
    </font>
    <font>
      <sz val="10"/>
      <name val="Arial"/>
      <family val="2"/>
    </font>
    <font>
      <b/>
      <sz val="10"/>
      <name val="Arial"/>
      <family val="2"/>
    </font>
    <font>
      <b/>
      <sz val="8"/>
      <color rgb="FFFF0000"/>
      <name val="Arial"/>
      <family val="2"/>
    </font>
    <font>
      <sz val="11"/>
      <color rgb="FF000000"/>
      <name val="Calibri"/>
      <family val="2"/>
      <scheme val="minor"/>
    </font>
    <font>
      <sz val="11"/>
      <color theme="1"/>
      <name val="Calibri"/>
      <family val="2"/>
    </font>
    <font>
      <u/>
      <sz val="11"/>
      <color theme="10"/>
      <name val="Calibri"/>
      <family val="2"/>
    </font>
    <font>
      <sz val="11"/>
      <color theme="1"/>
      <name val="Calibri"/>
      <family val="2"/>
    </font>
    <font>
      <sz val="12"/>
      <color theme="1"/>
      <name val="Calibri"/>
      <family val="2"/>
      <scheme val="minor"/>
    </font>
    <font>
      <b/>
      <sz val="12"/>
      <name val="Arial"/>
      <family val="2"/>
    </font>
    <font>
      <sz val="10"/>
      <color theme="1"/>
      <name val="Calibri"/>
      <family val="2"/>
      <scheme val="minor"/>
    </font>
    <font>
      <b/>
      <sz val="8"/>
      <color indexed="81"/>
      <name val="Tahoma"/>
      <family val="2"/>
    </font>
    <font>
      <sz val="8"/>
      <color indexed="81"/>
      <name val="Tahoma"/>
      <family val="2"/>
    </font>
    <font>
      <u/>
      <sz val="10"/>
      <color theme="1"/>
      <name val="Calibri"/>
      <family val="2"/>
    </font>
    <font>
      <b/>
      <sz val="9"/>
      <color rgb="FFFF0000"/>
      <name val="Arial"/>
      <family val="2"/>
    </font>
    <font>
      <sz val="9"/>
      <color rgb="FF000000"/>
      <name val="Arial"/>
      <family val="2"/>
    </font>
    <font>
      <b/>
      <sz val="9"/>
      <color rgb="FF000000"/>
      <name val="Arial"/>
      <family val="2"/>
    </font>
    <font>
      <sz val="9"/>
      <color theme="1"/>
      <name val="Calibri"/>
      <family val="2"/>
    </font>
    <font>
      <sz val="9"/>
      <color theme="1"/>
      <name val="Calibri"/>
      <family val="2"/>
      <scheme val="minor"/>
    </font>
    <font>
      <b/>
      <u/>
      <sz val="10"/>
      <color theme="1"/>
      <name val="Calibri"/>
      <family val="2"/>
    </font>
    <font>
      <b/>
      <sz val="11"/>
      <color rgb="FF000000"/>
      <name val="Calibri"/>
      <family val="2"/>
    </font>
    <font>
      <sz val="11"/>
      <name val="Calibri"/>
      <family val="2"/>
      <scheme val="minor"/>
    </font>
    <font>
      <sz val="11"/>
      <color theme="1"/>
      <name val="Calibri"/>
      <family val="2"/>
    </font>
    <font>
      <b/>
      <sz val="11"/>
      <name val="Calibri"/>
      <family val="2"/>
    </font>
    <font>
      <u/>
      <sz val="11"/>
      <color theme="11"/>
      <name val="Calibri"/>
      <family val="2"/>
    </font>
    <font>
      <i/>
      <sz val="11"/>
      <color theme="1"/>
      <name val="Calibri"/>
      <family val="2"/>
    </font>
    <font>
      <i/>
      <sz val="11"/>
      <color rgb="FFFF0000"/>
      <name val="Calibri"/>
      <family val="2"/>
    </font>
  </fonts>
  <fills count="54">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FF0000"/>
        <bgColor rgb="FFFF0000"/>
      </patternFill>
    </fill>
    <fill>
      <patternFill patternType="solid">
        <fgColor rgb="FFD8D8D8"/>
        <bgColor rgb="FFD8D8D8"/>
      </patternFill>
    </fill>
    <fill>
      <patternFill patternType="solid">
        <fgColor rgb="FFFDE9D9"/>
        <bgColor rgb="FFFDE9D9"/>
      </patternFill>
    </fill>
    <fill>
      <patternFill patternType="solid">
        <fgColor rgb="FF00B050"/>
        <bgColor rgb="FF00B050"/>
      </patternFill>
    </fill>
    <fill>
      <patternFill patternType="solid">
        <fgColor rgb="FFB2A1C7"/>
        <bgColor rgb="FFB2A1C7"/>
      </patternFill>
    </fill>
    <fill>
      <patternFill patternType="solid">
        <fgColor rgb="FFFABF8F"/>
        <bgColor rgb="FFFABF8F"/>
      </patternFill>
    </fill>
    <fill>
      <patternFill patternType="solid">
        <fgColor rgb="FF92D050"/>
        <bgColor rgb="FF92D050"/>
      </patternFill>
    </fill>
    <fill>
      <patternFill patternType="solid">
        <fgColor rgb="FFFFFF00"/>
        <bgColor rgb="FFFFFF00"/>
      </patternFill>
    </fill>
    <fill>
      <patternFill patternType="solid">
        <fgColor rgb="FF00CCFF"/>
        <bgColor rgb="FF00CCFF"/>
      </patternFill>
    </fill>
    <fill>
      <patternFill patternType="solid">
        <fgColor rgb="FF800080"/>
        <bgColor rgb="FF800080"/>
      </patternFill>
    </fill>
    <fill>
      <patternFill patternType="solid">
        <fgColor rgb="FFFFFFFF"/>
        <bgColor rgb="FFFFFFFF"/>
      </patternFill>
    </fill>
    <fill>
      <patternFill patternType="solid">
        <fgColor rgb="FFEAF1DD"/>
        <bgColor rgb="FFEAF1DD"/>
      </patternFill>
    </fill>
    <fill>
      <patternFill patternType="solid">
        <fgColor rgb="FF17365D"/>
        <bgColor rgb="FF17365D"/>
      </patternFill>
    </fill>
    <fill>
      <patternFill patternType="solid">
        <fgColor rgb="FF244061"/>
        <bgColor rgb="FF244061"/>
      </patternFill>
    </fill>
    <fill>
      <patternFill patternType="solid">
        <fgColor rgb="FF548DD4"/>
        <bgColor rgb="FF548DD4"/>
      </patternFill>
    </fill>
    <fill>
      <patternFill patternType="solid">
        <fgColor rgb="FFB8CCE4"/>
        <bgColor rgb="FFB8CCE4"/>
      </patternFill>
    </fill>
    <fill>
      <patternFill patternType="solid">
        <fgColor rgb="FF008000"/>
        <bgColor rgb="FF008000"/>
      </patternFill>
    </fill>
    <fill>
      <patternFill patternType="solid">
        <fgColor theme="4"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14999847407452621"/>
        <bgColor theme="0"/>
      </patternFill>
    </fill>
    <fill>
      <patternFill patternType="solid">
        <fgColor theme="0" tint="-0.14999847407452621"/>
        <bgColor rgb="FFFFFFFF"/>
      </patternFill>
    </fill>
    <fill>
      <patternFill patternType="solid">
        <fgColor theme="0" tint="-0.249977111117893"/>
        <bgColor rgb="FFD8D8D8"/>
      </patternFill>
    </fill>
    <fill>
      <patternFill patternType="solid">
        <fgColor theme="8" tint="0.59999389629810485"/>
        <bgColor indexed="64"/>
      </patternFill>
    </fill>
    <fill>
      <patternFill patternType="solid">
        <fgColor them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79998168889431442"/>
        <bgColor theme="0"/>
      </patternFill>
    </fill>
    <fill>
      <patternFill patternType="solid">
        <fgColor theme="5"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indexed="9"/>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8" tint="0.59999389629810485"/>
        <bgColor theme="0"/>
      </patternFill>
    </fill>
    <fill>
      <patternFill patternType="solid">
        <fgColor rgb="FFFFFF00"/>
        <bgColor rgb="FF000000"/>
      </patternFill>
    </fill>
    <fill>
      <patternFill patternType="solid">
        <fgColor rgb="FFC4D79B"/>
        <bgColor rgb="FF000000"/>
      </patternFill>
    </fill>
    <fill>
      <patternFill patternType="solid">
        <fgColor rgb="FFFABF8F"/>
        <bgColor rgb="FF000000"/>
      </patternFill>
    </fill>
    <fill>
      <patternFill patternType="solid">
        <fgColor rgb="FFFF9999"/>
        <bgColor indexed="64"/>
      </patternFill>
    </fill>
    <fill>
      <patternFill patternType="solid">
        <fgColor rgb="FFDCE6F1"/>
        <bgColor rgb="FF000000"/>
      </patternFill>
    </fill>
    <fill>
      <patternFill patternType="solid">
        <fgColor theme="0" tint="-4.9989318521683403E-2"/>
        <bgColor indexed="64"/>
      </patternFill>
    </fill>
    <fill>
      <patternFill patternType="solid">
        <fgColor rgb="FFB7DEE8"/>
        <bgColor rgb="FF000000"/>
      </patternFill>
    </fill>
    <fill>
      <patternFill patternType="solid">
        <fgColor rgb="FF92D050"/>
        <bgColor theme="0"/>
      </patternFill>
    </fill>
    <fill>
      <patternFill patternType="solid">
        <fgColor theme="6" tint="0.59999389629810485"/>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CC"/>
        <bgColor indexed="64"/>
      </patternFill>
    </fill>
  </fills>
  <borders count="5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style="double">
        <color rgb="FF000000"/>
      </bottom>
      <diagonal/>
    </border>
    <border>
      <left/>
      <right/>
      <top style="thin">
        <color rgb="FF000000"/>
      </top>
      <bottom style="double">
        <color rgb="FF000000"/>
      </bottom>
      <diagonal/>
    </border>
    <border>
      <left style="thin">
        <color rgb="FF000000"/>
      </left>
      <right style="thin">
        <color rgb="FF000000"/>
      </right>
      <top style="double">
        <color rgb="FF000000"/>
      </top>
      <bottom/>
      <diagonal/>
    </border>
    <border>
      <left style="thin">
        <color rgb="FF000000"/>
      </left>
      <right style="thin">
        <color rgb="FF000000"/>
      </right>
      <top/>
      <bottom style="double">
        <color rgb="FF000000"/>
      </bottom>
      <diagonal/>
    </border>
    <border>
      <left/>
      <right/>
      <top/>
      <bottom style="double">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BFBFBF"/>
      </top>
      <bottom/>
      <diagonal/>
    </border>
    <border>
      <left style="thin">
        <color rgb="FFBFBFBF"/>
      </left>
      <right style="thin">
        <color rgb="FFBFBFBF"/>
      </right>
      <top style="thin">
        <color rgb="FFBFBFBF"/>
      </top>
      <bottom style="thin">
        <color rgb="FFBFBFBF"/>
      </bottom>
      <diagonal/>
    </border>
    <border>
      <left style="thin">
        <color rgb="FFBFBFBF"/>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bottom style="thin">
        <color rgb="FF000000"/>
      </bottom>
      <diagonal/>
    </border>
    <border>
      <left/>
      <right style="thin">
        <color auto="1"/>
      </right>
      <top style="thin">
        <color rgb="FF000000"/>
      </top>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rgb="FF000000"/>
      </left>
      <right style="thin">
        <color rgb="FF000000"/>
      </right>
      <top style="thin">
        <color rgb="FF000000"/>
      </top>
      <bottom style="thin">
        <color auto="1"/>
      </bottom>
      <diagonal/>
    </border>
    <border>
      <left style="thin">
        <color auto="1"/>
      </left>
      <right/>
      <top style="thin">
        <color auto="1"/>
      </top>
      <bottom/>
      <diagonal/>
    </border>
    <border>
      <left/>
      <right/>
      <top style="thin">
        <color auto="1"/>
      </top>
      <bottom/>
      <diagonal/>
    </border>
    <border>
      <left/>
      <right style="thin">
        <color auto="1"/>
      </right>
      <top/>
      <bottom style="thin">
        <color auto="1"/>
      </bottom>
      <diagonal/>
    </border>
    <border>
      <left/>
      <right style="thin">
        <color rgb="FF000000"/>
      </right>
      <top/>
      <bottom/>
      <diagonal/>
    </border>
    <border>
      <left style="thin">
        <color rgb="FF000000"/>
      </left>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diagonal/>
    </border>
    <border>
      <left style="thin">
        <color auto="1"/>
      </left>
      <right/>
      <top style="thin">
        <color rgb="FF000000"/>
      </top>
      <bottom/>
      <diagonal/>
    </border>
    <border>
      <left style="thin">
        <color auto="1"/>
      </left>
      <right/>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auto="1"/>
      </left>
      <right style="thin">
        <color rgb="FF000000"/>
      </right>
      <top style="thin">
        <color auto="1"/>
      </top>
      <bottom/>
      <diagonal/>
    </border>
  </borders>
  <cellStyleXfs count="1322">
    <xf numFmtId="0" fontId="0" fillId="0" borderId="0"/>
    <xf numFmtId="9" fontId="70" fillId="0" borderId="0" applyFont="0" applyFill="0" applyBorder="0" applyAlignment="0" applyProtection="0"/>
    <xf numFmtId="0" fontId="70" fillId="0" borderId="23"/>
    <xf numFmtId="0" fontId="72" fillId="0" borderId="23"/>
    <xf numFmtId="0" fontId="15" fillId="0" borderId="23"/>
    <xf numFmtId="9" fontId="67" fillId="0" borderId="23" applyFont="0" applyFill="0" applyBorder="0" applyAlignment="0" applyProtection="0"/>
    <xf numFmtId="0" fontId="76" fillId="0" borderId="23"/>
    <xf numFmtId="0" fontId="76" fillId="0" borderId="23"/>
    <xf numFmtId="0" fontId="67" fillId="0" borderId="23"/>
    <xf numFmtId="0" fontId="77" fillId="0" borderId="23" applyNumberFormat="0" applyFill="0" applyBorder="0" applyAlignment="0" applyProtection="0"/>
    <xf numFmtId="164" fontId="78" fillId="0" borderId="0" applyFont="0" applyFill="0" applyBorder="0" applyAlignment="0" applyProtection="0"/>
    <xf numFmtId="0" fontId="67" fillId="0" borderId="23"/>
    <xf numFmtId="0" fontId="79" fillId="0" borderId="23"/>
    <xf numFmtId="0" fontId="14" fillId="0" borderId="23"/>
    <xf numFmtId="0" fontId="78" fillId="0" borderId="23"/>
    <xf numFmtId="0" fontId="13" fillId="0" borderId="23"/>
    <xf numFmtId="0" fontId="78" fillId="0" borderId="23"/>
    <xf numFmtId="0" fontId="78" fillId="0" borderId="23"/>
    <xf numFmtId="0" fontId="78" fillId="0" borderId="23"/>
    <xf numFmtId="0" fontId="78" fillId="0" borderId="23"/>
    <xf numFmtId="0" fontId="12" fillId="0" borderId="23"/>
    <xf numFmtId="0" fontId="78" fillId="0" borderId="23"/>
    <xf numFmtId="0" fontId="67" fillId="0" borderId="23"/>
    <xf numFmtId="0" fontId="67" fillId="0" borderId="23"/>
    <xf numFmtId="164" fontId="78" fillId="0" borderId="23" applyFont="0" applyFill="0" applyBorder="0" applyAlignment="0" applyProtection="0"/>
    <xf numFmtId="0" fontId="78" fillId="0" borderId="23"/>
    <xf numFmtId="0" fontId="12" fillId="0" borderId="23"/>
    <xf numFmtId="0" fontId="12" fillId="0" borderId="23"/>
    <xf numFmtId="0" fontId="78" fillId="0" borderId="23"/>
    <xf numFmtId="0" fontId="78" fillId="0" borderId="23"/>
    <xf numFmtId="0" fontId="78" fillId="0" borderId="23"/>
    <xf numFmtId="0" fontId="78" fillId="0" borderId="23"/>
    <xf numFmtId="0" fontId="78" fillId="0" borderId="23"/>
    <xf numFmtId="0" fontId="78" fillId="0" borderId="23"/>
    <xf numFmtId="0" fontId="78" fillId="0" borderId="23"/>
    <xf numFmtId="0" fontId="78" fillId="0" borderId="23"/>
    <xf numFmtId="0" fontId="78" fillId="0" borderId="23"/>
    <xf numFmtId="0" fontId="78" fillId="0" borderId="23"/>
    <xf numFmtId="0" fontId="10" fillId="0" borderId="23"/>
    <xf numFmtId="0" fontId="78" fillId="0" borderId="23"/>
    <xf numFmtId="164" fontId="78" fillId="0" borderId="23" applyFont="0" applyFill="0" applyBorder="0" applyAlignment="0" applyProtection="0"/>
    <xf numFmtId="0" fontId="78" fillId="0" borderId="23"/>
    <xf numFmtId="0" fontId="10" fillId="0" borderId="23"/>
    <xf numFmtId="0" fontId="10" fillId="0" borderId="23"/>
    <xf numFmtId="0" fontId="78" fillId="0" borderId="23"/>
    <xf numFmtId="0" fontId="10" fillId="0" borderId="23"/>
    <xf numFmtId="164" fontId="78" fillId="0" borderId="23" applyFont="0" applyFill="0" applyBorder="0" applyAlignment="0" applyProtection="0"/>
    <xf numFmtId="0" fontId="10" fillId="0" borderId="23"/>
    <xf numFmtId="0" fontId="10" fillId="0" borderId="23"/>
    <xf numFmtId="0" fontId="78" fillId="0" borderId="23"/>
    <xf numFmtId="0" fontId="78" fillId="0" borderId="23"/>
    <xf numFmtId="0" fontId="9" fillId="0" borderId="23"/>
    <xf numFmtId="164" fontId="78" fillId="0" borderId="23" applyFont="0" applyFill="0" applyBorder="0" applyAlignment="0" applyProtection="0"/>
    <xf numFmtId="0" fontId="9" fillId="0" borderId="23"/>
    <xf numFmtId="0" fontId="9" fillId="0" borderId="23"/>
    <xf numFmtId="0" fontId="9" fillId="0" borderId="23"/>
    <xf numFmtId="164" fontId="78" fillId="0" borderId="23" applyFont="0" applyFill="0" applyBorder="0" applyAlignment="0" applyProtection="0"/>
    <xf numFmtId="0" fontId="9" fillId="0" borderId="23"/>
    <xf numFmtId="0" fontId="9" fillId="0" borderId="23"/>
    <xf numFmtId="0" fontId="78" fillId="0" borderId="23"/>
    <xf numFmtId="0" fontId="78" fillId="0" borderId="23"/>
    <xf numFmtId="0" fontId="78" fillId="0" borderId="23"/>
    <xf numFmtId="0" fontId="78" fillId="0" borderId="23"/>
    <xf numFmtId="0" fontId="78" fillId="0" borderId="23"/>
    <xf numFmtId="0" fontId="8" fillId="0" borderId="23"/>
    <xf numFmtId="164" fontId="67" fillId="0" borderId="23" applyFont="0" applyFill="0" applyBorder="0" applyAlignment="0" applyProtection="0"/>
    <xf numFmtId="0" fontId="8" fillId="0" borderId="23"/>
    <xf numFmtId="0" fontId="67" fillId="0" borderId="23"/>
    <xf numFmtId="0" fontId="8" fillId="0" borderId="23"/>
    <xf numFmtId="0" fontId="67" fillId="0" borderId="23"/>
    <xf numFmtId="0" fontId="67" fillId="0" borderId="23"/>
    <xf numFmtId="0" fontId="67" fillId="0" borderId="23"/>
    <xf numFmtId="0" fontId="67" fillId="0" borderId="23"/>
    <xf numFmtId="0" fontId="8" fillId="0" borderId="23"/>
    <xf numFmtId="0" fontId="67" fillId="0" borderId="23"/>
    <xf numFmtId="164" fontId="67" fillId="0" borderId="23" applyFont="0" applyFill="0" applyBorder="0" applyAlignment="0" applyProtection="0"/>
    <xf numFmtId="0" fontId="67" fillId="0" borderId="23"/>
    <xf numFmtId="0" fontId="8" fillId="0" borderId="23"/>
    <xf numFmtId="0" fontId="8" fillId="0" borderId="23"/>
    <xf numFmtId="0" fontId="67" fillId="0" borderId="23"/>
    <xf numFmtId="0" fontId="67" fillId="0" borderId="23"/>
    <xf numFmtId="0" fontId="67" fillId="0" borderId="23"/>
    <xf numFmtId="0" fontId="67" fillId="0" borderId="23"/>
    <xf numFmtId="0" fontId="67" fillId="0" borderId="23"/>
    <xf numFmtId="0" fontId="67" fillId="0" borderId="23"/>
    <xf numFmtId="0" fontId="67" fillId="0" borderId="23"/>
    <xf numFmtId="0" fontId="67" fillId="0" borderId="23"/>
    <xf numFmtId="0" fontId="67" fillId="0" borderId="23"/>
    <xf numFmtId="0" fontId="78" fillId="0" borderId="23"/>
    <xf numFmtId="0" fontId="7" fillId="0" borderId="23"/>
    <xf numFmtId="0" fontId="78" fillId="0" borderId="23"/>
    <xf numFmtId="164" fontId="78" fillId="0" borderId="23" applyFont="0" applyFill="0" applyBorder="0" applyAlignment="0" applyProtection="0"/>
    <xf numFmtId="0" fontId="78" fillId="0" borderId="23"/>
    <xf numFmtId="0" fontId="7" fillId="0" borderId="23"/>
    <xf numFmtId="0" fontId="7" fillId="0" borderId="23"/>
    <xf numFmtId="0" fontId="78" fillId="0" borderId="23"/>
    <xf numFmtId="0" fontId="78" fillId="0" borderId="23"/>
    <xf numFmtId="0" fontId="7" fillId="0" borderId="23"/>
    <xf numFmtId="164" fontId="78" fillId="0" borderId="23" applyFont="0" applyFill="0" applyBorder="0" applyAlignment="0" applyProtection="0"/>
    <xf numFmtId="0" fontId="7" fillId="0" borderId="23"/>
    <xf numFmtId="0" fontId="7" fillId="0" borderId="23"/>
    <xf numFmtId="0" fontId="78" fillId="0" borderId="23"/>
    <xf numFmtId="0" fontId="78" fillId="0" borderId="23"/>
    <xf numFmtId="0" fontId="78" fillId="0" borderId="23"/>
    <xf numFmtId="0" fontId="78" fillId="0" borderId="23"/>
    <xf numFmtId="0" fontId="78" fillId="0" borderId="23"/>
    <xf numFmtId="0" fontId="6" fillId="0" borderId="23"/>
    <xf numFmtId="0" fontId="78" fillId="0" borderId="23"/>
    <xf numFmtId="164" fontId="78" fillId="0" borderId="23" applyFont="0" applyFill="0" applyBorder="0" applyAlignment="0" applyProtection="0"/>
    <xf numFmtId="0" fontId="6" fillId="0" borderId="23"/>
    <xf numFmtId="0" fontId="6" fillId="0" borderId="23"/>
    <xf numFmtId="0" fontId="6" fillId="0" borderId="23"/>
    <xf numFmtId="164" fontId="78" fillId="0" borderId="23" applyFont="0" applyFill="0" applyBorder="0" applyAlignment="0" applyProtection="0"/>
    <xf numFmtId="0" fontId="6" fillId="0" borderId="23"/>
    <xf numFmtId="0" fontId="6" fillId="0" borderId="23"/>
    <xf numFmtId="0" fontId="6" fillId="0" borderId="23"/>
    <xf numFmtId="164" fontId="78" fillId="0" borderId="23" applyFont="0" applyFill="0" applyBorder="0" applyAlignment="0" applyProtection="0"/>
    <xf numFmtId="0" fontId="6" fillId="0" borderId="23"/>
    <xf numFmtId="0" fontId="6" fillId="0" borderId="23"/>
    <xf numFmtId="0" fontId="6" fillId="0" borderId="23"/>
    <xf numFmtId="164" fontId="78" fillId="0" borderId="23" applyFont="0" applyFill="0" applyBorder="0" applyAlignment="0" applyProtection="0"/>
    <xf numFmtId="0" fontId="6" fillId="0" borderId="23"/>
    <xf numFmtId="0" fontId="6" fillId="0" borderId="23"/>
    <xf numFmtId="0" fontId="6" fillId="0" borderId="23"/>
    <xf numFmtId="164" fontId="78" fillId="0" borderId="23" applyFont="0" applyFill="0" applyBorder="0" applyAlignment="0" applyProtection="0"/>
    <xf numFmtId="0" fontId="6" fillId="0" borderId="23"/>
    <xf numFmtId="0" fontId="6" fillId="0" borderId="23"/>
    <xf numFmtId="0" fontId="6" fillId="0" borderId="23"/>
    <xf numFmtId="164" fontId="78" fillId="0" borderId="23" applyFont="0" applyFill="0" applyBorder="0" applyAlignment="0" applyProtection="0"/>
    <xf numFmtId="0" fontId="6" fillId="0" borderId="23"/>
    <xf numFmtId="0" fontId="6" fillId="0" borderId="23"/>
    <xf numFmtId="0" fontId="6" fillId="0" borderId="23"/>
    <xf numFmtId="164" fontId="67" fillId="0" borderId="23" applyFont="0" applyFill="0" applyBorder="0" applyAlignment="0" applyProtection="0"/>
    <xf numFmtId="0" fontId="6" fillId="0" borderId="23"/>
    <xf numFmtId="0" fontId="6" fillId="0" borderId="23"/>
    <xf numFmtId="0" fontId="6" fillId="0" borderId="23"/>
    <xf numFmtId="164" fontId="67" fillId="0" borderId="23" applyFont="0" applyFill="0" applyBorder="0" applyAlignment="0" applyProtection="0"/>
    <xf numFmtId="0" fontId="6" fillId="0" borderId="23"/>
    <xf numFmtId="0" fontId="6" fillId="0" borderId="23"/>
    <xf numFmtId="0" fontId="78"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67" fillId="0" borderId="23" applyFont="0" applyFill="0" applyBorder="0" applyAlignment="0" applyProtection="0"/>
    <xf numFmtId="0" fontId="5" fillId="0" borderId="23"/>
    <xf numFmtId="0" fontId="5" fillId="0" borderId="23"/>
    <xf numFmtId="0" fontId="5" fillId="0" borderId="23"/>
    <xf numFmtId="164" fontId="67"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78" fillId="0" borderId="23" applyFont="0" applyFill="0" applyBorder="0" applyAlignment="0" applyProtection="0"/>
    <xf numFmtId="0" fontId="5" fillId="0" borderId="23"/>
    <xf numFmtId="0" fontId="5" fillId="0" borderId="23"/>
    <xf numFmtId="0" fontId="5" fillId="0" borderId="23"/>
    <xf numFmtId="164" fontId="67" fillId="0" borderId="23" applyFont="0" applyFill="0" applyBorder="0" applyAlignment="0" applyProtection="0"/>
    <xf numFmtId="0" fontId="5" fillId="0" borderId="23"/>
    <xf numFmtId="0" fontId="5" fillId="0" borderId="23"/>
    <xf numFmtId="0" fontId="5" fillId="0" borderId="23"/>
    <xf numFmtId="164" fontId="67" fillId="0" borderId="23" applyFont="0" applyFill="0" applyBorder="0" applyAlignment="0" applyProtection="0"/>
    <xf numFmtId="0" fontId="5" fillId="0" borderId="23"/>
    <xf numFmtId="0" fontId="5" fillId="0" borderId="23"/>
    <xf numFmtId="0" fontId="4" fillId="0" borderId="23"/>
    <xf numFmtId="164" fontId="67" fillId="0" borderId="23" applyFont="0" applyFill="0" applyBorder="0" applyAlignment="0" applyProtection="0"/>
    <xf numFmtId="0" fontId="4" fillId="0" borderId="23"/>
    <xf numFmtId="0" fontId="4" fillId="0" borderId="23"/>
    <xf numFmtId="0" fontId="4" fillId="0" borderId="23"/>
    <xf numFmtId="164" fontId="67" fillId="0" borderId="23" applyFont="0" applyFill="0" applyBorder="0" applyAlignment="0" applyProtection="0"/>
    <xf numFmtId="0" fontId="4" fillId="0" borderId="23"/>
    <xf numFmtId="0" fontId="4" fillId="0" borderId="23"/>
    <xf numFmtId="0" fontId="9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67" fillId="0" borderId="23"/>
    <xf numFmtId="0" fontId="3" fillId="0" borderId="23"/>
    <xf numFmtId="0" fontId="67" fillId="0" borderId="23"/>
    <xf numFmtId="164" fontId="67" fillId="0" borderId="23" applyFont="0" applyFill="0" applyBorder="0" applyAlignment="0" applyProtection="0"/>
    <xf numFmtId="0" fontId="67" fillId="0" borderId="23"/>
    <xf numFmtId="0" fontId="3" fillId="0" borderId="23"/>
    <xf numFmtId="0" fontId="3" fillId="0" borderId="23"/>
    <xf numFmtId="0" fontId="67" fillId="0" borderId="23"/>
    <xf numFmtId="0" fontId="3" fillId="0" borderId="23"/>
    <xf numFmtId="164" fontId="67" fillId="0" borderId="23" applyFont="0" applyFill="0" applyBorder="0" applyAlignment="0" applyProtection="0"/>
    <xf numFmtId="0" fontId="3" fillId="0" borderId="23"/>
    <xf numFmtId="0" fontId="3" fillId="0" borderId="23"/>
    <xf numFmtId="0" fontId="67" fillId="0" borderId="23"/>
    <xf numFmtId="0" fontId="67"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67" fillId="0" borderId="23"/>
    <xf numFmtId="0" fontId="67" fillId="0" borderId="23"/>
    <xf numFmtId="0" fontId="67" fillId="0" borderId="23"/>
    <xf numFmtId="0" fontId="67" fillId="0" borderId="23"/>
    <xf numFmtId="0" fontId="67" fillId="0" borderId="23"/>
    <xf numFmtId="0" fontId="3" fillId="0" borderId="23"/>
    <xf numFmtId="164" fontId="67" fillId="0" borderId="23" applyFont="0" applyFill="0" applyBorder="0" applyAlignment="0" applyProtection="0"/>
    <xf numFmtId="0" fontId="3" fillId="0" borderId="23"/>
    <xf numFmtId="0" fontId="9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67" fillId="0" borderId="23"/>
    <xf numFmtId="0" fontId="3" fillId="0" borderId="23"/>
    <xf numFmtId="0" fontId="67" fillId="0" borderId="23"/>
    <xf numFmtId="164" fontId="67" fillId="0" borderId="23" applyFont="0" applyFill="0" applyBorder="0" applyAlignment="0" applyProtection="0"/>
    <xf numFmtId="0" fontId="67" fillId="0" borderId="23"/>
    <xf numFmtId="0" fontId="3" fillId="0" borderId="23"/>
    <xf numFmtId="0" fontId="3" fillId="0" borderId="23"/>
    <xf numFmtId="0" fontId="67" fillId="0" borderId="23"/>
    <xf numFmtId="0" fontId="67" fillId="0" borderId="23"/>
    <xf numFmtId="0" fontId="3" fillId="0" borderId="23"/>
    <xf numFmtId="164" fontId="67" fillId="0" borderId="23" applyFont="0" applyFill="0" applyBorder="0" applyAlignment="0" applyProtection="0"/>
    <xf numFmtId="0" fontId="3" fillId="0" borderId="23"/>
    <xf numFmtId="0" fontId="3" fillId="0" borderId="23"/>
    <xf numFmtId="0" fontId="67" fillId="0" borderId="23"/>
    <xf numFmtId="0" fontId="67" fillId="0" borderId="23"/>
    <xf numFmtId="0" fontId="67" fillId="0" borderId="23"/>
    <xf numFmtId="0" fontId="67" fillId="0" borderId="23"/>
    <xf numFmtId="0" fontId="67" fillId="0" borderId="23"/>
    <xf numFmtId="0" fontId="3" fillId="0" borderId="23"/>
    <xf numFmtId="0" fontId="67"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67"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3" fillId="0" borderId="23"/>
    <xf numFmtId="164" fontId="67" fillId="0" borderId="23" applyFont="0" applyFill="0" applyBorder="0" applyAlignment="0" applyProtection="0"/>
    <xf numFmtId="0" fontId="3" fillId="0" borderId="23"/>
    <xf numFmtId="0" fontId="3" fillId="0" borderId="23"/>
    <xf numFmtId="0" fontId="77" fillId="0" borderId="0" applyNumberFormat="0" applyFill="0" applyBorder="0" applyAlignment="0" applyProtection="0"/>
    <xf numFmtId="0" fontId="95" fillId="0" borderId="0" applyNumberFormat="0" applyFill="0" applyBorder="0" applyAlignment="0" applyProtection="0"/>
    <xf numFmtId="0" fontId="77" fillId="0" borderId="0" applyNumberFormat="0" applyFill="0" applyBorder="0" applyAlignment="0" applyProtection="0"/>
    <xf numFmtId="0" fontId="95" fillId="0" borderId="0" applyNumberFormat="0" applyFill="0" applyBorder="0" applyAlignment="0" applyProtection="0"/>
    <xf numFmtId="0" fontId="77" fillId="0" borderId="0" applyNumberFormat="0" applyFill="0" applyBorder="0" applyAlignment="0" applyProtection="0"/>
    <xf numFmtId="0" fontId="95" fillId="0" borderId="0" applyNumberFormat="0" applyFill="0" applyBorder="0" applyAlignment="0" applyProtection="0"/>
    <xf numFmtId="0" fontId="77" fillId="0" borderId="0" applyNumberFormat="0" applyFill="0" applyBorder="0" applyAlignment="0" applyProtection="0"/>
    <xf numFmtId="0" fontId="95" fillId="0" borderId="0" applyNumberFormat="0" applyFill="0" applyBorder="0" applyAlignment="0" applyProtection="0"/>
    <xf numFmtId="0" fontId="77" fillId="0" borderId="0" applyNumberFormat="0" applyFill="0" applyBorder="0" applyAlignment="0" applyProtection="0"/>
    <xf numFmtId="0" fontId="95" fillId="0" borderId="0" applyNumberFormat="0" applyFill="0" applyBorder="0" applyAlignment="0" applyProtection="0"/>
    <xf numFmtId="0" fontId="93"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2" fillId="0" borderId="23"/>
    <xf numFmtId="164" fontId="67" fillId="0" borderId="23" applyFont="0" applyFill="0" applyBorder="0" applyAlignment="0" applyProtection="0"/>
    <xf numFmtId="0" fontId="2" fillId="0" borderId="23"/>
    <xf numFmtId="0" fontId="2" fillId="0" borderId="23"/>
    <xf numFmtId="0" fontId="93" fillId="0" borderId="23"/>
    <xf numFmtId="0" fontId="93"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xf numFmtId="0" fontId="1" fillId="0" borderId="23"/>
    <xf numFmtId="164" fontId="67" fillId="0" borderId="23" applyFont="0" applyFill="0" applyBorder="0" applyAlignment="0" applyProtection="0"/>
    <xf numFmtId="0" fontId="1" fillId="0" borderId="23"/>
    <xf numFmtId="0" fontId="1" fillId="0" borderId="23"/>
  </cellStyleXfs>
  <cellXfs count="1818">
    <xf numFmtId="0" fontId="0" fillId="0" borderId="0" xfId="0"/>
    <xf numFmtId="0" fontId="0" fillId="2" borderId="1" xfId="0" applyFill="1" applyBorder="1" applyAlignment="1">
      <alignment horizontal="center" vertical="center" wrapText="1"/>
    </xf>
    <xf numFmtId="0" fontId="18" fillId="0" borderId="1" xfId="0" applyFont="1" applyBorder="1" applyAlignment="1">
      <alignment horizontal="left" vertical="center"/>
    </xf>
    <xf numFmtId="0" fontId="0" fillId="0" borderId="0" xfId="0" applyAlignment="1">
      <alignment horizontal="center" vertical="center"/>
    </xf>
    <xf numFmtId="166" fontId="0" fillId="0" borderId="1" xfId="0" applyNumberFormat="1" applyBorder="1" applyAlignment="1">
      <alignment horizontal="left" vertical="center"/>
    </xf>
    <xf numFmtId="9" fontId="21" fillId="0" borderId="0" xfId="0" applyNumberFormat="1" applyFont="1" applyAlignment="1">
      <alignment horizontal="center" vertical="center" wrapText="1"/>
    </xf>
    <xf numFmtId="0" fontId="21" fillId="0" borderId="0" xfId="0" applyFont="1" applyAlignment="1">
      <alignment horizontal="center" vertical="center" wrapText="1"/>
    </xf>
    <xf numFmtId="0" fontId="0" fillId="0" borderId="1" xfId="0" applyBorder="1" applyAlignment="1">
      <alignment horizontal="left" vertical="center" wrapText="1"/>
    </xf>
    <xf numFmtId="0" fontId="21" fillId="0" borderId="0" xfId="0" applyFont="1" applyAlignment="1">
      <alignment wrapText="1"/>
    </xf>
    <xf numFmtId="9" fontId="0" fillId="0" borderId="0" xfId="0" applyNumberFormat="1" applyAlignment="1">
      <alignment horizontal="center" vertical="center" wrapText="1"/>
    </xf>
    <xf numFmtId="14" fontId="0" fillId="0" borderId="1" xfId="0" applyNumberFormat="1" applyBorder="1" applyAlignment="1">
      <alignment horizontal="left" vertical="center"/>
    </xf>
    <xf numFmtId="0" fontId="0" fillId="0" borderId="0" xfId="0" applyAlignment="1">
      <alignment horizontal="center" vertical="center" wrapText="1"/>
    </xf>
    <xf numFmtId="14" fontId="0" fillId="0" borderId="4" xfId="0" applyNumberFormat="1" applyBorder="1" applyAlignment="1">
      <alignment horizontal="left" vertical="center"/>
    </xf>
    <xf numFmtId="0" fontId="0" fillId="0" borderId="0" xfId="0" applyAlignment="1">
      <alignment horizontal="left" vertical="center" wrapText="1"/>
    </xf>
    <xf numFmtId="0" fontId="23" fillId="0" borderId="0" xfId="0" applyFont="1" applyAlignment="1">
      <alignment horizontal="center" vertical="center" wrapText="1"/>
    </xf>
    <xf numFmtId="0" fontId="0" fillId="0" borderId="0" xfId="0" applyAlignment="1">
      <alignment wrapText="1"/>
    </xf>
    <xf numFmtId="0" fontId="0" fillId="2" borderId="1" xfId="0" applyFill="1" applyBorder="1" applyAlignment="1">
      <alignment horizontal="center" vertical="center"/>
    </xf>
    <xf numFmtId="9" fontId="26" fillId="0" borderId="0" xfId="0" applyNumberFormat="1" applyFont="1" applyAlignment="1">
      <alignment horizontal="center" vertical="center" wrapText="1"/>
    </xf>
    <xf numFmtId="0" fontId="0" fillId="0" borderId="1" xfId="0" applyBorder="1" applyAlignment="1">
      <alignment horizontal="center" vertical="center" wrapText="1"/>
    </xf>
    <xf numFmtId="0" fontId="26" fillId="0" borderId="0" xfId="0" applyFont="1" applyAlignment="1">
      <alignment horizontal="center" vertical="center" wrapText="1"/>
    </xf>
    <xf numFmtId="0" fontId="16" fillId="2" borderId="5" xfId="0" applyFont="1" applyFill="1" applyBorder="1" applyAlignment="1">
      <alignment vertical="center" wrapText="1"/>
    </xf>
    <xf numFmtId="0" fontId="26" fillId="0" borderId="0" xfId="0" applyFont="1" applyAlignment="1">
      <alignment horizontal="left" vertical="center" wrapText="1"/>
    </xf>
    <xf numFmtId="0" fontId="16" fillId="2" borderId="6" xfId="0" applyFont="1" applyFill="1" applyBorder="1" applyAlignment="1">
      <alignment vertical="center" wrapText="1"/>
    </xf>
    <xf numFmtId="0" fontId="0" fillId="0" borderId="1" xfId="0" applyBorder="1" applyAlignment="1">
      <alignment horizontal="center" vertical="center"/>
    </xf>
    <xf numFmtId="0" fontId="16" fillId="2" borderId="7" xfId="0" applyFont="1" applyFill="1" applyBorder="1" applyAlignment="1">
      <alignment vertical="center" wrapText="1"/>
    </xf>
    <xf numFmtId="0" fontId="27" fillId="0" borderId="0" xfId="0" applyFont="1" applyAlignment="1">
      <alignment horizontal="center" vertical="center" wrapText="1"/>
    </xf>
    <xf numFmtId="0" fontId="16" fillId="2" borderId="1" xfId="0" applyFont="1" applyFill="1" applyBorder="1" applyAlignment="1">
      <alignment vertical="center" wrapText="1"/>
    </xf>
    <xf numFmtId="9" fontId="0" fillId="0" borderId="1" xfId="0" applyNumberFormat="1" applyBorder="1" applyAlignment="1">
      <alignment horizontal="center" vertical="center"/>
    </xf>
    <xf numFmtId="0" fontId="24" fillId="2" borderId="1" xfId="0" applyFont="1" applyFill="1" applyBorder="1" applyAlignment="1">
      <alignment vertical="center" wrapText="1"/>
    </xf>
    <xf numFmtId="0" fontId="26" fillId="0" borderId="0" xfId="0" applyFont="1" applyAlignment="1">
      <alignment wrapText="1"/>
    </xf>
    <xf numFmtId="14" fontId="0" fillId="0" borderId="1" xfId="0" applyNumberFormat="1" applyBorder="1" applyAlignment="1">
      <alignment horizontal="center" vertical="center" wrapText="1"/>
    </xf>
    <xf numFmtId="0" fontId="16" fillId="5" borderId="1" xfId="0" applyFont="1" applyFill="1" applyBorder="1" applyAlignment="1">
      <alignment vertical="center" wrapText="1"/>
    </xf>
    <xf numFmtId="0" fontId="0" fillId="0" borderId="4" xfId="0" applyBorder="1" applyAlignment="1">
      <alignment horizontal="center" vertical="center" wrapText="1"/>
    </xf>
    <xf numFmtId="0" fontId="16" fillId="5" borderId="1" xfId="0" applyFont="1" applyFill="1" applyBorder="1" applyAlignment="1">
      <alignment horizontal="center" vertic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left" vertical="center" wrapText="1"/>
    </xf>
    <xf numFmtId="0" fontId="16" fillId="5" borderId="8" xfId="0" applyFont="1" applyFill="1" applyBorder="1" applyAlignment="1">
      <alignment horizontal="center" vertical="center" wrapText="1"/>
    </xf>
    <xf numFmtId="0" fontId="0" fillId="6" borderId="1" xfId="0" applyFill="1" applyBorder="1" applyAlignment="1">
      <alignment horizontal="center" vertical="center" wrapText="1"/>
    </xf>
    <xf numFmtId="9" fontId="16" fillId="5" borderId="1" xfId="0" applyNumberFormat="1" applyFont="1" applyFill="1" applyBorder="1" applyAlignment="1">
      <alignment horizontal="center" vertical="center" wrapText="1"/>
    </xf>
    <xf numFmtId="0" fontId="0" fillId="6" borderId="1" xfId="0" applyFill="1" applyBorder="1" applyAlignment="1">
      <alignment horizontal="center" vertical="center"/>
    </xf>
    <xf numFmtId="0" fontId="19" fillId="2" borderId="5" xfId="0" applyFont="1" applyFill="1" applyBorder="1" applyAlignment="1">
      <alignment vertical="center" wrapText="1"/>
    </xf>
    <xf numFmtId="0" fontId="19" fillId="2" borderId="6" xfId="0" applyFont="1" applyFill="1" applyBorder="1" applyAlignment="1">
      <alignment vertical="center" wrapText="1"/>
    </xf>
    <xf numFmtId="0" fontId="16" fillId="5" borderId="9" xfId="0" applyFont="1" applyFill="1" applyBorder="1" applyAlignment="1">
      <alignment horizontal="center" vertical="center" wrapText="1"/>
    </xf>
    <xf numFmtId="0" fontId="19" fillId="2" borderId="7" xfId="0" applyFont="1" applyFill="1" applyBorder="1" applyAlignment="1">
      <alignment vertical="center" wrapText="1"/>
    </xf>
    <xf numFmtId="0" fontId="16" fillId="5" borderId="10" xfId="0" applyFont="1" applyFill="1" applyBorder="1" applyAlignment="1">
      <alignment horizontal="center" vertical="center" wrapText="1"/>
    </xf>
    <xf numFmtId="0" fontId="19" fillId="2" borderId="1" xfId="0" applyFont="1" applyFill="1" applyBorder="1" applyAlignment="1">
      <alignment vertical="center" wrapText="1"/>
    </xf>
    <xf numFmtId="0" fontId="16" fillId="5" borderId="5" xfId="0" applyFont="1" applyFill="1" applyBorder="1" applyAlignment="1">
      <alignment horizontal="center" vertical="center" wrapText="1"/>
    </xf>
    <xf numFmtId="14" fontId="0" fillId="6" borderId="1" xfId="0" applyNumberFormat="1" applyFill="1" applyBorder="1" applyAlignment="1">
      <alignment horizontal="center" vertical="center"/>
    </xf>
    <xf numFmtId="0" fontId="28" fillId="2" borderId="1" xfId="0" applyFont="1" applyFill="1" applyBorder="1" applyAlignment="1">
      <alignment vertical="center" wrapText="1"/>
    </xf>
    <xf numFmtId="14" fontId="0" fillId="7" borderId="1" xfId="0" applyNumberFormat="1" applyFill="1" applyBorder="1" applyAlignment="1">
      <alignment horizontal="center" vertical="center" wrapText="1"/>
    </xf>
    <xf numFmtId="0" fontId="0" fillId="7" borderId="1" xfId="0" applyFill="1" applyBorder="1" applyAlignment="1">
      <alignment horizontal="left" vertical="center" wrapText="1"/>
    </xf>
    <xf numFmtId="0" fontId="21" fillId="0" borderId="4" xfId="0" applyFont="1" applyBorder="1" applyAlignment="1">
      <alignment horizontal="center" vertical="center" wrapText="1"/>
    </xf>
    <xf numFmtId="0" fontId="0" fillId="7" borderId="1" xfId="0" applyFill="1" applyBorder="1" applyAlignment="1">
      <alignment horizontal="center" vertical="center"/>
    </xf>
    <xf numFmtId="9" fontId="0" fillId="7" borderId="1" xfId="0" applyNumberFormat="1" applyFill="1" applyBorder="1" applyAlignment="1">
      <alignment horizontal="center" vertical="center"/>
    </xf>
    <xf numFmtId="0" fontId="30" fillId="0" borderId="1" xfId="0" applyFont="1" applyBorder="1" applyAlignment="1">
      <alignment horizontal="left" vertical="center"/>
    </xf>
    <xf numFmtId="0" fontId="16" fillId="5" borderId="11" xfId="0" applyFont="1" applyFill="1" applyBorder="1" applyAlignment="1">
      <alignment horizontal="center" vertical="center" wrapText="1"/>
    </xf>
    <xf numFmtId="0" fontId="0" fillId="0" borderId="1" xfId="0" applyBorder="1" applyAlignment="1">
      <alignment horizontal="left" vertical="center"/>
    </xf>
    <xf numFmtId="0" fontId="0" fillId="0" borderId="0" xfId="0" applyAlignment="1">
      <alignment horizontal="left" vertical="center"/>
    </xf>
    <xf numFmtId="0" fontId="32" fillId="0" borderId="1" xfId="0" applyFont="1" applyBorder="1" applyAlignment="1">
      <alignment horizontal="left" vertical="center" wrapText="1"/>
    </xf>
    <xf numFmtId="0" fontId="21" fillId="0" borderId="1" xfId="0" applyFont="1" applyBorder="1" applyAlignment="1">
      <alignment horizontal="center" vertical="center" wrapText="1"/>
    </xf>
    <xf numFmtId="9" fontId="16" fillId="9" borderId="1" xfId="0" applyNumberFormat="1" applyFont="1" applyFill="1" applyBorder="1" applyAlignment="1">
      <alignment horizontal="center" vertical="center" wrapText="1"/>
    </xf>
    <xf numFmtId="167" fontId="21" fillId="0" borderId="1" xfId="0" applyNumberFormat="1" applyFont="1" applyBorder="1" applyAlignment="1">
      <alignment horizontal="center" vertical="center" wrapText="1"/>
    </xf>
    <xf numFmtId="14" fontId="21" fillId="0" borderId="1" xfId="0" applyNumberFormat="1" applyFont="1" applyBorder="1" applyAlignment="1">
      <alignment vertical="center" wrapText="1"/>
    </xf>
    <xf numFmtId="9" fontId="21" fillId="0" borderId="1" xfId="0" applyNumberFormat="1" applyFont="1" applyBorder="1" applyAlignment="1">
      <alignment horizontal="center" vertical="center" wrapText="1"/>
    </xf>
    <xf numFmtId="9" fontId="16" fillId="0" borderId="12" xfId="0" applyNumberFormat="1" applyFont="1" applyBorder="1" applyAlignment="1">
      <alignment horizontal="center" vertical="center" wrapText="1"/>
    </xf>
    <xf numFmtId="0" fontId="21" fillId="5" borderId="13" xfId="0" applyFont="1" applyFill="1" applyBorder="1" applyAlignment="1">
      <alignment horizontal="center" vertical="center" wrapText="1"/>
    </xf>
    <xf numFmtId="167" fontId="21" fillId="5" borderId="13" xfId="0" applyNumberFormat="1" applyFont="1" applyFill="1" applyBorder="1" applyAlignment="1">
      <alignment horizontal="center" vertical="center" wrapText="1"/>
    </xf>
    <xf numFmtId="1" fontId="21" fillId="5" borderId="13" xfId="0" applyNumberFormat="1" applyFont="1" applyFill="1" applyBorder="1" applyAlignment="1">
      <alignment horizontal="center" vertical="center" wrapText="1"/>
    </xf>
    <xf numFmtId="0" fontId="21" fillId="5" borderId="13" xfId="0" applyFont="1" applyFill="1" applyBorder="1" applyAlignment="1">
      <alignment horizontal="left" vertical="center" wrapText="1"/>
    </xf>
    <xf numFmtId="49" fontId="21" fillId="5" borderId="13" xfId="0" applyNumberFormat="1" applyFont="1" applyFill="1" applyBorder="1" applyAlignment="1">
      <alignment horizontal="center" vertical="center" wrapText="1"/>
    </xf>
    <xf numFmtId="49" fontId="21" fillId="5" borderId="13" xfId="0" applyNumberFormat="1" applyFont="1" applyFill="1" applyBorder="1" applyAlignment="1">
      <alignment horizontal="left" vertical="center" wrapText="1"/>
    </xf>
    <xf numFmtId="14" fontId="21" fillId="5" borderId="13" xfId="0" applyNumberFormat="1" applyFont="1" applyFill="1" applyBorder="1" applyAlignment="1">
      <alignment vertical="center" wrapText="1"/>
    </xf>
    <xf numFmtId="0" fontId="34" fillId="10" borderId="13" xfId="0" applyFont="1" applyFill="1" applyBorder="1" applyAlignment="1">
      <alignment horizontal="center" vertical="center" wrapText="1"/>
    </xf>
    <xf numFmtId="9" fontId="21" fillId="5" borderId="13" xfId="0" applyNumberFormat="1" applyFont="1" applyFill="1" applyBorder="1" applyAlignment="1">
      <alignment horizontal="center" vertical="center" wrapText="1"/>
    </xf>
    <xf numFmtId="0" fontId="34" fillId="0" borderId="13" xfId="0" applyFont="1" applyBorder="1" applyAlignment="1">
      <alignment horizontal="center" vertical="center" wrapText="1"/>
    </xf>
    <xf numFmtId="166" fontId="34" fillId="0" borderId="13" xfId="0" applyNumberFormat="1" applyFont="1" applyBorder="1" applyAlignment="1">
      <alignment horizontal="center" vertical="center" wrapText="1"/>
    </xf>
    <xf numFmtId="0" fontId="21" fillId="5" borderId="1" xfId="0" applyFont="1" applyFill="1" applyBorder="1" applyAlignment="1">
      <alignment horizontal="left" vertical="center" wrapText="1"/>
    </xf>
    <xf numFmtId="0" fontId="34" fillId="0" borderId="13" xfId="0" applyFont="1" applyBorder="1" applyAlignment="1">
      <alignment horizontal="left" vertical="top" wrapText="1"/>
    </xf>
    <xf numFmtId="0" fontId="21" fillId="5" borderId="1" xfId="0" applyFont="1" applyFill="1" applyBorder="1" applyAlignment="1">
      <alignment horizontal="center" vertical="center" wrapText="1"/>
    </xf>
    <xf numFmtId="14" fontId="34" fillId="0" borderId="13" xfId="0" applyNumberFormat="1" applyFont="1" applyBorder="1" applyAlignment="1">
      <alignment horizontal="center" vertical="center" wrapText="1"/>
    </xf>
    <xf numFmtId="0" fontId="21" fillId="0" borderId="14" xfId="0" applyFont="1" applyBorder="1" applyAlignment="1">
      <alignment wrapText="1"/>
    </xf>
    <xf numFmtId="167" fontId="34" fillId="0" borderId="13" xfId="0" applyNumberFormat="1" applyFont="1" applyBorder="1" applyAlignment="1">
      <alignment horizontal="center" vertical="center" wrapText="1"/>
    </xf>
    <xf numFmtId="9" fontId="34" fillId="0" borderId="13" xfId="0" applyNumberFormat="1" applyFont="1" applyBorder="1" applyAlignment="1">
      <alignment horizontal="center" vertical="center" wrapText="1"/>
    </xf>
    <xf numFmtId="0" fontId="29" fillId="0" borderId="13" xfId="0" applyFont="1" applyBorder="1" applyAlignment="1">
      <alignment horizontal="center" vertical="center" wrapText="1"/>
    </xf>
    <xf numFmtId="0" fontId="34" fillId="0" borderId="13" xfId="0" applyFont="1" applyBorder="1" applyAlignment="1">
      <alignment horizontal="left" vertical="center" wrapText="1"/>
    </xf>
    <xf numFmtId="167" fontId="21" fillId="0" borderId="13" xfId="0" applyNumberFormat="1" applyFont="1" applyBorder="1" applyAlignment="1">
      <alignment horizontal="center" vertical="center" wrapText="1"/>
    </xf>
    <xf numFmtId="9" fontId="0" fillId="4" borderId="13" xfId="0" applyNumberFormat="1" applyFill="1" applyBorder="1" applyAlignment="1">
      <alignment horizontal="center" vertical="center" wrapText="1"/>
    </xf>
    <xf numFmtId="3" fontId="21" fillId="0" borderId="13" xfId="0" applyNumberFormat="1" applyFont="1" applyBorder="1" applyAlignment="1">
      <alignment horizontal="center" vertical="center" wrapText="1"/>
    </xf>
    <xf numFmtId="9" fontId="0" fillId="0" borderId="14" xfId="0" applyNumberFormat="1" applyBorder="1" applyAlignment="1">
      <alignment horizontal="center" vertical="center" wrapText="1"/>
    </xf>
    <xf numFmtId="0" fontId="21" fillId="0" borderId="13" xfId="0" applyFont="1" applyBorder="1" applyAlignment="1">
      <alignment horizontal="left" vertical="center" wrapText="1"/>
    </xf>
    <xf numFmtId="9" fontId="0" fillId="0" borderId="13" xfId="0" applyNumberFormat="1" applyBorder="1" applyAlignment="1">
      <alignment horizontal="center" vertical="center" wrapText="1"/>
    </xf>
    <xf numFmtId="49" fontId="21" fillId="0" borderId="13" xfId="0" applyNumberFormat="1" applyFont="1" applyBorder="1" applyAlignment="1">
      <alignment horizontal="center" vertical="center" wrapText="1"/>
    </xf>
    <xf numFmtId="49" fontId="21" fillId="0" borderId="13" xfId="0" applyNumberFormat="1" applyFont="1" applyBorder="1" applyAlignment="1">
      <alignment horizontal="left" vertical="center" wrapText="1"/>
    </xf>
    <xf numFmtId="168" fontId="35" fillId="3" borderId="13" xfId="0" applyNumberFormat="1" applyFont="1" applyFill="1" applyBorder="1" applyAlignment="1">
      <alignment horizontal="center" vertical="center" wrapText="1"/>
    </xf>
    <xf numFmtId="169" fontId="35" fillId="0" borderId="13" xfId="0" applyNumberFormat="1" applyFont="1" applyBorder="1" applyAlignment="1">
      <alignment horizontal="center" vertical="center" wrapText="1"/>
    </xf>
    <xf numFmtId="9" fontId="21" fillId="0" borderId="13" xfId="0" applyNumberFormat="1" applyFont="1" applyBorder="1" applyAlignment="1">
      <alignment horizontal="center" vertical="center" wrapText="1"/>
    </xf>
    <xf numFmtId="14" fontId="0" fillId="3" borderId="13" xfId="0" applyNumberFormat="1" applyFill="1" applyBorder="1" applyAlignment="1">
      <alignment horizontal="center" vertical="center" wrapText="1"/>
    </xf>
    <xf numFmtId="0" fontId="0" fillId="3" borderId="13" xfId="0" applyFill="1" applyBorder="1" applyAlignment="1">
      <alignment horizontal="center" vertical="center" wrapText="1"/>
    </xf>
    <xf numFmtId="9" fontId="0" fillId="3" borderId="13" xfId="0" applyNumberFormat="1" applyFill="1" applyBorder="1" applyAlignment="1">
      <alignment horizontal="center" vertical="center" wrapText="1"/>
    </xf>
    <xf numFmtId="0" fontId="21" fillId="0" borderId="15" xfId="0" applyFont="1" applyBorder="1" applyAlignment="1">
      <alignment horizontal="center" vertical="center" wrapText="1"/>
    </xf>
    <xf numFmtId="0" fontId="0" fillId="3" borderId="13" xfId="0" applyFill="1" applyBorder="1" applyAlignment="1">
      <alignment horizontal="left" vertical="center" wrapText="1"/>
    </xf>
    <xf numFmtId="167" fontId="21" fillId="0" borderId="4" xfId="0" applyNumberFormat="1" applyFont="1" applyBorder="1" applyAlignment="1">
      <alignment horizontal="center" vertical="center" wrapText="1"/>
    </xf>
    <xf numFmtId="1" fontId="21" fillId="0" borderId="4" xfId="0" applyNumberFormat="1" applyFont="1" applyBorder="1" applyAlignment="1">
      <alignment horizontal="center" vertical="center" wrapText="1"/>
    </xf>
    <xf numFmtId="0" fontId="19" fillId="0" borderId="13" xfId="0" applyFont="1" applyBorder="1" applyAlignment="1">
      <alignment horizontal="center" vertical="center" wrapText="1"/>
    </xf>
    <xf numFmtId="0" fontId="21" fillId="0" borderId="15" xfId="0" applyFont="1" applyBorder="1" applyAlignment="1">
      <alignment horizontal="center" vertical="top" wrapText="1"/>
    </xf>
    <xf numFmtId="49" fontId="21" fillId="0" borderId="4" xfId="0" applyNumberFormat="1" applyFont="1" applyBorder="1" applyAlignment="1">
      <alignment horizontal="center" vertical="center" wrapText="1"/>
    </xf>
    <xf numFmtId="49" fontId="34" fillId="0" borderId="1" xfId="0" applyNumberFormat="1" applyFont="1" applyBorder="1" applyAlignment="1">
      <alignment horizontal="left" vertical="center" wrapText="1"/>
    </xf>
    <xf numFmtId="167" fontId="34" fillId="0" borderId="1" xfId="0" applyNumberFormat="1" applyFont="1" applyBorder="1" applyAlignment="1">
      <alignment horizontal="center" vertical="center" wrapText="1"/>
    </xf>
    <xf numFmtId="1" fontId="34" fillId="3" borderId="10" xfId="0" applyNumberFormat="1" applyFont="1" applyFill="1" applyBorder="1" applyAlignment="1">
      <alignment vertical="center" wrapText="1"/>
    </xf>
    <xf numFmtId="49" fontId="34" fillId="0" borderId="1" xfId="0" applyNumberFormat="1" applyFont="1" applyBorder="1" applyAlignment="1">
      <alignment vertical="center" wrapText="1"/>
    </xf>
    <xf numFmtId="49" fontId="34" fillId="0" borderId="1" xfId="0" applyNumberFormat="1" applyFont="1" applyBorder="1" applyAlignment="1">
      <alignment horizontal="center" vertical="center" wrapText="1"/>
    </xf>
    <xf numFmtId="0" fontId="0" fillId="0" borderId="1" xfId="0" applyBorder="1"/>
    <xf numFmtId="0" fontId="34" fillId="0" borderId="1" xfId="0" applyFont="1" applyBorder="1" applyAlignment="1">
      <alignment horizontal="left" vertical="center" wrapText="1"/>
    </xf>
    <xf numFmtId="9" fontId="0" fillId="11" borderId="10" xfId="0" applyNumberFormat="1" applyFill="1" applyBorder="1" applyAlignment="1">
      <alignment horizontal="center" vertical="center" wrapText="1"/>
    </xf>
    <xf numFmtId="168" fontId="35" fillId="3" borderId="9" xfId="0" applyNumberFormat="1" applyFont="1" applyFill="1" applyBorder="1" applyAlignment="1">
      <alignment horizontal="center" vertical="center" wrapText="1"/>
    </xf>
    <xf numFmtId="14" fontId="0" fillId="3" borderId="9" xfId="0" applyNumberFormat="1" applyFill="1" applyBorder="1" applyAlignment="1">
      <alignment horizontal="center" vertical="center" wrapText="1"/>
    </xf>
    <xf numFmtId="0" fontId="21" fillId="0" borderId="1" xfId="0" applyFont="1" applyBorder="1" applyAlignment="1">
      <alignment horizontal="left" vertical="center" wrapText="1"/>
    </xf>
    <xf numFmtId="0" fontId="0" fillId="3" borderId="9" xfId="0" applyFill="1" applyBorder="1" applyAlignment="1">
      <alignment horizontal="left" vertical="center" wrapText="1"/>
    </xf>
    <xf numFmtId="0" fontId="0" fillId="3" borderId="9" xfId="0" applyFill="1" applyBorder="1" applyAlignment="1">
      <alignment horizontal="center" vertical="center" wrapText="1"/>
    </xf>
    <xf numFmtId="49" fontId="21" fillId="0" borderId="1" xfId="0" applyNumberFormat="1" applyFont="1" applyBorder="1" applyAlignment="1">
      <alignment vertical="center" wrapText="1"/>
    </xf>
    <xf numFmtId="9" fontId="0" fillId="3" borderId="9" xfId="0" applyNumberFormat="1" applyFill="1" applyBorder="1" applyAlignment="1">
      <alignment horizontal="center" vertical="center" wrapText="1"/>
    </xf>
    <xf numFmtId="49" fontId="21" fillId="0" borderId="1" xfId="0" applyNumberFormat="1" applyFont="1" applyBorder="1" applyAlignment="1">
      <alignment horizontal="center" vertical="center" wrapText="1"/>
    </xf>
    <xf numFmtId="0" fontId="21" fillId="0" borderId="1" xfId="0" applyFont="1" applyBorder="1" applyAlignment="1">
      <alignment wrapText="1"/>
    </xf>
    <xf numFmtId="1" fontId="34" fillId="3" borderId="9" xfId="0" applyNumberFormat="1" applyFont="1" applyFill="1" applyBorder="1" applyAlignment="1">
      <alignment vertical="center" wrapText="1"/>
    </xf>
    <xf numFmtId="14" fontId="34" fillId="0" borderId="1" xfId="0" applyNumberFormat="1" applyFont="1" applyBorder="1" applyAlignment="1">
      <alignment vertical="center" wrapText="1"/>
    </xf>
    <xf numFmtId="0" fontId="34" fillId="12" borderId="1" xfId="0" applyFont="1" applyFill="1" applyBorder="1" applyAlignment="1">
      <alignment horizontal="center" vertical="center" wrapText="1"/>
    </xf>
    <xf numFmtId="9" fontId="34" fillId="12" borderId="9" xfId="0" applyNumberFormat="1" applyFont="1" applyFill="1" applyBorder="1" applyAlignment="1">
      <alignment vertical="center" wrapText="1"/>
    </xf>
    <xf numFmtId="0" fontId="34" fillId="12" borderId="1" xfId="0" applyFont="1" applyFill="1" applyBorder="1" applyAlignment="1">
      <alignment horizontal="left" vertical="center" wrapText="1"/>
    </xf>
    <xf numFmtId="9" fontId="0" fillId="12" borderId="1" xfId="0" applyNumberFormat="1" applyFill="1" applyBorder="1" applyAlignment="1">
      <alignment vertical="center" wrapText="1"/>
    </xf>
    <xf numFmtId="9" fontId="0" fillId="12" borderId="1" xfId="0" applyNumberFormat="1" applyFill="1" applyBorder="1" applyAlignment="1">
      <alignment horizontal="center" vertical="center" wrapText="1"/>
    </xf>
    <xf numFmtId="168" fontId="35" fillId="12" borderId="1" xfId="0" applyNumberFormat="1" applyFont="1" applyFill="1" applyBorder="1" applyAlignment="1">
      <alignment horizontal="center" vertical="center" wrapText="1"/>
    </xf>
    <xf numFmtId="169" fontId="35" fillId="0" borderId="1" xfId="0" applyNumberFormat="1" applyFont="1" applyBorder="1" applyAlignment="1">
      <alignment horizontal="center" vertical="center" wrapText="1"/>
    </xf>
    <xf numFmtId="0" fontId="0" fillId="12" borderId="1" xfId="0" applyFill="1" applyBorder="1" applyAlignment="1">
      <alignment horizontal="center" vertical="center" wrapText="1"/>
    </xf>
    <xf numFmtId="9" fontId="0" fillId="3" borderId="1" xfId="0" applyNumberFormat="1" applyFill="1" applyBorder="1" applyAlignment="1">
      <alignment horizontal="center" vertical="center" wrapText="1"/>
    </xf>
    <xf numFmtId="0" fontId="0" fillId="12" borderId="1" xfId="0" applyFill="1" applyBorder="1" applyAlignment="1">
      <alignment horizontal="left" vertical="center" wrapText="1"/>
    </xf>
    <xf numFmtId="0" fontId="19" fillId="0" borderId="1" xfId="0" applyFont="1" applyBorder="1" applyAlignment="1">
      <alignment horizontal="center" vertical="center" wrapText="1"/>
    </xf>
    <xf numFmtId="0" fontId="0" fillId="3" borderId="1" xfId="0" applyFill="1" applyBorder="1" applyAlignment="1">
      <alignment horizontal="center" vertical="center" wrapText="1"/>
    </xf>
    <xf numFmtId="0" fontId="21" fillId="0" borderId="4" xfId="0" applyFont="1" applyBorder="1" applyAlignment="1">
      <alignment horizontal="center" vertical="top" wrapText="1"/>
    </xf>
    <xf numFmtId="0" fontId="21" fillId="0" borderId="4" xfId="0" applyFont="1" applyBorder="1" applyAlignment="1">
      <alignment horizontal="left" vertical="top" wrapText="1"/>
    </xf>
    <xf numFmtId="0" fontId="21" fillId="0" borderId="4" xfId="0" applyFont="1" applyBorder="1" applyAlignment="1">
      <alignment horizontal="left" vertical="center" wrapText="1"/>
    </xf>
    <xf numFmtId="9" fontId="21" fillId="0" borderId="1" xfId="0" applyNumberFormat="1" applyFont="1" applyBorder="1" applyAlignment="1">
      <alignment vertical="center" wrapText="1"/>
    </xf>
    <xf numFmtId="9" fontId="34" fillId="0" borderId="1" xfId="0" applyNumberFormat="1" applyFont="1" applyBorder="1" applyAlignment="1">
      <alignment horizontal="center" vertical="center" wrapText="1"/>
    </xf>
    <xf numFmtId="9" fontId="0" fillId="11" borderId="1" xfId="0" applyNumberFormat="1" applyFill="1" applyBorder="1" applyAlignment="1">
      <alignment horizontal="center" vertical="center" wrapText="1"/>
    </xf>
    <xf numFmtId="9" fontId="0" fillId="0" borderId="1" xfId="0" applyNumberFormat="1" applyBorder="1" applyAlignment="1">
      <alignment horizontal="center" vertical="center" wrapText="1"/>
    </xf>
    <xf numFmtId="168" fontId="35" fillId="3" borderId="1" xfId="0" applyNumberFormat="1" applyFont="1" applyFill="1" applyBorder="1" applyAlignment="1">
      <alignment horizontal="center" vertical="center" wrapText="1"/>
    </xf>
    <xf numFmtId="14" fontId="0" fillId="3" borderId="1" xfId="0" applyNumberFormat="1" applyFill="1" applyBorder="1" applyAlignment="1">
      <alignment horizontal="center" vertical="center" wrapText="1"/>
    </xf>
    <xf numFmtId="0" fontId="0" fillId="3" borderId="1" xfId="0" applyFill="1" applyBorder="1" applyAlignment="1">
      <alignment horizontal="left" vertical="center" wrapText="1"/>
    </xf>
    <xf numFmtId="0" fontId="0" fillId="2" borderId="1" xfId="0" applyFill="1" applyBorder="1" applyAlignment="1">
      <alignment wrapText="1"/>
    </xf>
    <xf numFmtId="0" fontId="34" fillId="12" borderId="10" xfId="0" applyFont="1" applyFill="1" applyBorder="1" applyAlignment="1">
      <alignment horizontal="center" vertical="center" wrapText="1"/>
    </xf>
    <xf numFmtId="1" fontId="34" fillId="12" borderId="10" xfId="0" applyNumberFormat="1" applyFont="1" applyFill="1" applyBorder="1" applyAlignment="1">
      <alignment horizontal="center" vertical="center" wrapText="1"/>
    </xf>
    <xf numFmtId="0" fontId="34" fillId="12" borderId="10" xfId="0" applyFont="1" applyFill="1" applyBorder="1" applyAlignment="1">
      <alignment horizontal="left" vertical="center" wrapText="1"/>
    </xf>
    <xf numFmtId="49" fontId="34" fillId="12" borderId="10" xfId="0" applyNumberFormat="1" applyFont="1" applyFill="1" applyBorder="1" applyAlignment="1">
      <alignment horizontal="center" vertical="center" wrapText="1"/>
    </xf>
    <xf numFmtId="0" fontId="29" fillId="0" borderId="4" xfId="0" applyFont="1" applyBorder="1" applyAlignment="1">
      <alignment horizontal="center" vertical="center" wrapText="1"/>
    </xf>
    <xf numFmtId="167" fontId="34" fillId="0" borderId="4" xfId="0" applyNumberFormat="1" applyFont="1" applyBorder="1" applyAlignment="1">
      <alignment horizontal="center" vertical="center" wrapText="1"/>
    </xf>
    <xf numFmtId="14" fontId="34" fillId="0" borderId="4" xfId="0" applyNumberFormat="1" applyFont="1" applyBorder="1" applyAlignment="1">
      <alignment vertical="center" wrapText="1"/>
    </xf>
    <xf numFmtId="167" fontId="0" fillId="0" borderId="4" xfId="0" applyNumberFormat="1" applyBorder="1" applyAlignment="1">
      <alignment horizontal="center" vertical="center" wrapText="1"/>
    </xf>
    <xf numFmtId="49" fontId="34" fillId="12" borderId="10" xfId="0" applyNumberFormat="1" applyFont="1" applyFill="1" applyBorder="1" applyAlignment="1">
      <alignment horizontal="left" vertical="center" wrapText="1"/>
    </xf>
    <xf numFmtId="169" fontId="35" fillId="0" borderId="4" xfId="0" applyNumberFormat="1" applyFont="1" applyBorder="1" applyAlignment="1">
      <alignment horizontal="center" vertical="center" wrapText="1"/>
    </xf>
    <xf numFmtId="0" fontId="19" fillId="0" borderId="4" xfId="0" applyFont="1" applyBorder="1" applyAlignment="1">
      <alignment horizontal="center" vertical="center" wrapText="1"/>
    </xf>
    <xf numFmtId="167" fontId="21" fillId="0" borderId="1" xfId="0" applyNumberFormat="1" applyFont="1" applyBorder="1" applyAlignment="1">
      <alignment vertical="center" wrapText="1"/>
    </xf>
    <xf numFmtId="0" fontId="34" fillId="12" borderId="13" xfId="0" applyFont="1" applyFill="1" applyBorder="1" applyAlignment="1">
      <alignment horizontal="center" vertical="center" wrapText="1"/>
    </xf>
    <xf numFmtId="167" fontId="34" fillId="12" borderId="13" xfId="0" applyNumberFormat="1" applyFont="1" applyFill="1" applyBorder="1" applyAlignment="1">
      <alignment horizontal="center" vertical="center" wrapText="1"/>
    </xf>
    <xf numFmtId="9" fontId="21" fillId="0" borderId="4" xfId="0" applyNumberFormat="1" applyFont="1" applyBorder="1" applyAlignment="1">
      <alignment horizontal="center" vertical="center" wrapText="1"/>
    </xf>
    <xf numFmtId="1" fontId="34" fillId="12" borderId="13" xfId="0" applyNumberFormat="1" applyFont="1" applyFill="1" applyBorder="1" applyAlignment="1">
      <alignment horizontal="center" vertical="center" wrapText="1"/>
    </xf>
    <xf numFmtId="0" fontId="34" fillId="12" borderId="13" xfId="0" applyFont="1" applyFill="1" applyBorder="1" applyAlignment="1">
      <alignment horizontal="left" vertical="center" wrapText="1"/>
    </xf>
    <xf numFmtId="49" fontId="34" fillId="12" borderId="13" xfId="0" applyNumberFormat="1" applyFont="1" applyFill="1" applyBorder="1" applyAlignment="1">
      <alignment horizontal="center" vertical="center" wrapText="1"/>
    </xf>
    <xf numFmtId="49" fontId="34" fillId="12" borderId="13" xfId="0" applyNumberFormat="1" applyFont="1" applyFill="1" applyBorder="1" applyAlignment="1">
      <alignment horizontal="left" vertical="center" wrapText="1"/>
    </xf>
    <xf numFmtId="14" fontId="34" fillId="0" borderId="13" xfId="0" applyNumberFormat="1" applyFont="1" applyBorder="1" applyAlignment="1">
      <alignment vertical="center" wrapText="1"/>
    </xf>
    <xf numFmtId="167" fontId="0" fillId="0" borderId="13" xfId="0" applyNumberFormat="1" applyBorder="1" applyAlignment="1">
      <alignment horizontal="center" vertical="center" wrapText="1"/>
    </xf>
    <xf numFmtId="9" fontId="34" fillId="12" borderId="13" xfId="0" applyNumberFormat="1" applyFont="1" applyFill="1" applyBorder="1" applyAlignment="1">
      <alignment horizontal="center" vertical="center" wrapText="1"/>
    </xf>
    <xf numFmtId="9" fontId="0" fillId="12" borderId="13" xfId="0" applyNumberFormat="1" applyFill="1" applyBorder="1" applyAlignment="1">
      <alignment horizontal="center" vertical="center" wrapText="1"/>
    </xf>
    <xf numFmtId="168" fontId="35" fillId="12" borderId="13" xfId="0" applyNumberFormat="1" applyFont="1" applyFill="1" applyBorder="1" applyAlignment="1">
      <alignment horizontal="center" vertical="center" wrapText="1"/>
    </xf>
    <xf numFmtId="0" fontId="0" fillId="12" borderId="13" xfId="0" applyFill="1" applyBorder="1" applyAlignment="1">
      <alignment horizontal="center" vertical="center" wrapText="1"/>
    </xf>
    <xf numFmtId="0" fontId="0" fillId="12" borderId="13" xfId="0" applyFill="1" applyBorder="1" applyAlignment="1">
      <alignment horizontal="left" vertical="center" wrapText="1"/>
    </xf>
    <xf numFmtId="0" fontId="34" fillId="12" borderId="9" xfId="0" applyFont="1" applyFill="1" applyBorder="1" applyAlignment="1">
      <alignment horizontal="center" vertical="center" wrapText="1"/>
    </xf>
    <xf numFmtId="1" fontId="21" fillId="0" borderId="1" xfId="0" applyNumberFormat="1" applyFont="1" applyBorder="1" applyAlignment="1">
      <alignment horizontal="center" vertical="center"/>
    </xf>
    <xf numFmtId="167" fontId="34" fillId="12" borderId="9" xfId="0" applyNumberFormat="1" applyFont="1" applyFill="1" applyBorder="1" applyAlignment="1">
      <alignment horizontal="center" vertical="center" wrapText="1"/>
    </xf>
    <xf numFmtId="3" fontId="34" fillId="12" borderId="9" xfId="0" applyNumberFormat="1" applyFont="1" applyFill="1" applyBorder="1" applyAlignment="1">
      <alignment horizontal="center" vertical="center" wrapText="1"/>
    </xf>
    <xf numFmtId="0" fontId="34" fillId="12" borderId="9" xfId="0" applyFont="1" applyFill="1" applyBorder="1" applyAlignment="1">
      <alignment horizontal="left" vertical="center" wrapText="1"/>
    </xf>
    <xf numFmtId="0" fontId="21" fillId="12" borderId="9" xfId="0" applyFont="1" applyFill="1" applyBorder="1" applyAlignment="1">
      <alignment horizontal="left" vertical="center" wrapText="1"/>
    </xf>
    <xf numFmtId="49" fontId="34" fillId="12" borderId="9" xfId="0" applyNumberFormat="1" applyFont="1" applyFill="1" applyBorder="1" applyAlignment="1">
      <alignment horizontal="center" vertical="center" wrapText="1"/>
    </xf>
    <xf numFmtId="9" fontId="34" fillId="12" borderId="9" xfId="0" applyNumberFormat="1" applyFont="1" applyFill="1" applyBorder="1" applyAlignment="1">
      <alignment horizontal="center" vertical="center" wrapText="1"/>
    </xf>
    <xf numFmtId="0" fontId="0" fillId="2" borderId="1" xfId="0" applyFill="1" applyBorder="1" applyAlignment="1">
      <alignment horizontal="left" vertical="center"/>
    </xf>
    <xf numFmtId="9" fontId="0" fillId="12" borderId="9" xfId="0" applyNumberFormat="1" applyFill="1" applyBorder="1" applyAlignment="1">
      <alignment horizontal="center" vertical="center" wrapText="1"/>
    </xf>
    <xf numFmtId="1" fontId="18" fillId="0" borderId="1" xfId="0" applyNumberFormat="1" applyFont="1" applyBorder="1" applyAlignment="1">
      <alignment horizontal="left" vertical="center"/>
    </xf>
    <xf numFmtId="168" fontId="35" fillId="12" borderId="9" xfId="0" applyNumberFormat="1" applyFont="1" applyFill="1" applyBorder="1" applyAlignment="1">
      <alignment horizontal="center" vertical="center" wrapText="1"/>
    </xf>
    <xf numFmtId="1" fontId="0" fillId="0" borderId="1" xfId="0" applyNumberFormat="1" applyBorder="1" applyAlignment="1">
      <alignment horizontal="left" vertical="center"/>
    </xf>
    <xf numFmtId="0" fontId="0" fillId="12" borderId="9" xfId="0" applyFill="1" applyBorder="1" applyAlignment="1">
      <alignment horizontal="center" vertical="center" wrapText="1"/>
    </xf>
    <xf numFmtId="0" fontId="0" fillId="2" borderId="1" xfId="0" applyFill="1" applyBorder="1" applyAlignment="1">
      <alignment horizontal="left" vertical="center" wrapText="1"/>
    </xf>
    <xf numFmtId="0" fontId="0" fillId="12" borderId="9" xfId="0" applyFill="1" applyBorder="1" applyAlignment="1">
      <alignment horizontal="left" vertical="center" wrapText="1"/>
    </xf>
    <xf numFmtId="14" fontId="0" fillId="0" borderId="4" xfId="0" applyNumberFormat="1" applyBorder="1" applyAlignment="1">
      <alignment horizontal="left" vertical="center" wrapText="1"/>
    </xf>
    <xf numFmtId="3" fontId="34" fillId="12" borderId="10" xfId="0" applyNumberFormat="1" applyFont="1" applyFill="1" applyBorder="1" applyAlignment="1">
      <alignment horizontal="center" vertical="center" wrapText="1"/>
    </xf>
    <xf numFmtId="0" fontId="0" fillId="0" borderId="1" xfId="0" applyBorder="1" applyAlignment="1">
      <alignment vertical="center" wrapText="1"/>
    </xf>
    <xf numFmtId="0" fontId="21" fillId="12" borderId="10" xfId="0" applyFont="1" applyFill="1" applyBorder="1" applyAlignment="1">
      <alignment horizontal="left" vertical="center" wrapText="1"/>
    </xf>
    <xf numFmtId="14" fontId="0" fillId="0" borderId="1" xfId="0" applyNumberFormat="1" applyBorder="1" applyAlignment="1">
      <alignment horizontal="center" vertical="center"/>
    </xf>
    <xf numFmtId="9" fontId="34" fillId="12" borderId="10" xfId="0" applyNumberFormat="1" applyFont="1" applyFill="1" applyBorder="1" applyAlignment="1">
      <alignment horizontal="center" vertical="center" wrapText="1"/>
    </xf>
    <xf numFmtId="0" fontId="0" fillId="0" borderId="1" xfId="0" applyBorder="1" applyAlignment="1">
      <alignment wrapText="1"/>
    </xf>
    <xf numFmtId="0" fontId="0" fillId="6" borderId="1" xfId="0" applyFill="1" applyBorder="1" applyAlignment="1">
      <alignment vertical="center" wrapText="1"/>
    </xf>
    <xf numFmtId="0" fontId="0" fillId="6" borderId="1" xfId="0" applyFill="1" applyBorder="1"/>
    <xf numFmtId="3" fontId="34" fillId="0" borderId="13" xfId="0" applyNumberFormat="1" applyFont="1" applyBorder="1" applyAlignment="1">
      <alignment horizontal="center" vertical="center" wrapText="1"/>
    </xf>
    <xf numFmtId="49" fontId="34" fillId="0" borderId="13" xfId="0" applyNumberFormat="1" applyFont="1" applyBorder="1" applyAlignment="1">
      <alignment horizontal="center" vertical="center" wrapText="1"/>
    </xf>
    <xf numFmtId="49" fontId="34" fillId="0" borderId="13" xfId="0" applyNumberFormat="1" applyFont="1" applyBorder="1" applyAlignment="1">
      <alignment horizontal="left" vertical="center" wrapText="1"/>
    </xf>
    <xf numFmtId="0" fontId="30" fillId="0" borderId="1" xfId="0" applyFont="1" applyBorder="1" applyAlignment="1">
      <alignment vertical="center"/>
    </xf>
    <xf numFmtId="0" fontId="30" fillId="0" borderId="1" xfId="0" applyFont="1" applyBorder="1" applyAlignment="1">
      <alignment vertical="center" wrapText="1"/>
    </xf>
    <xf numFmtId="0" fontId="30" fillId="0" borderId="1" xfId="0" applyFont="1" applyBorder="1" applyAlignment="1">
      <alignment horizontal="center" vertical="center"/>
    </xf>
    <xf numFmtId="167" fontId="21" fillId="0" borderId="3" xfId="0" applyNumberFormat="1" applyFont="1" applyBorder="1" applyAlignment="1">
      <alignment horizontal="center" vertical="center" wrapText="1"/>
    </xf>
    <xf numFmtId="0" fontId="34" fillId="0" borderId="4" xfId="0" applyFont="1" applyBorder="1" applyAlignment="1">
      <alignment horizontal="center" vertical="center" wrapText="1"/>
    </xf>
    <xf numFmtId="0" fontId="29" fillId="0" borderId="1" xfId="0" applyFont="1" applyBorder="1" applyAlignment="1">
      <alignment horizontal="center" vertical="center" wrapText="1"/>
    </xf>
    <xf numFmtId="3" fontId="21" fillId="0" borderId="1" xfId="0" applyNumberFormat="1" applyFont="1" applyBorder="1" applyAlignment="1">
      <alignment horizontal="center" vertical="center" wrapText="1"/>
    </xf>
    <xf numFmtId="0" fontId="34" fillId="0" borderId="4" xfId="0" applyFont="1" applyBorder="1" applyAlignment="1">
      <alignment horizontal="left" vertical="top" wrapText="1"/>
    </xf>
    <xf numFmtId="49" fontId="34" fillId="0" borderId="4" xfId="0" applyNumberFormat="1" applyFont="1" applyBorder="1" applyAlignment="1">
      <alignment horizontal="center" vertical="center" wrapText="1"/>
    </xf>
    <xf numFmtId="0" fontId="0" fillId="12" borderId="9" xfId="0" applyFill="1" applyBorder="1" applyAlignment="1">
      <alignment wrapText="1"/>
    </xf>
    <xf numFmtId="14" fontId="0" fillId="12" borderId="9" xfId="0" applyNumberFormat="1" applyFill="1" applyBorder="1" applyAlignment="1">
      <alignment horizontal="center" vertical="center" wrapText="1"/>
    </xf>
    <xf numFmtId="0" fontId="16" fillId="0" borderId="1" xfId="0" applyFont="1" applyBorder="1" applyAlignment="1">
      <alignment horizontal="left" vertical="center" wrapText="1"/>
    </xf>
    <xf numFmtId="49" fontId="34" fillId="12" borderId="1" xfId="0" applyNumberFormat="1" applyFont="1" applyFill="1" applyBorder="1" applyAlignment="1">
      <alignment vertical="center" wrapText="1"/>
    </xf>
    <xf numFmtId="0" fontId="0" fillId="0" borderId="1" xfId="0" applyBorder="1" applyAlignment="1">
      <alignment vertical="center"/>
    </xf>
    <xf numFmtId="49" fontId="34" fillId="12" borderId="1" xfId="0" applyNumberFormat="1" applyFont="1" applyFill="1" applyBorder="1" applyAlignment="1">
      <alignment horizontal="center" vertical="center" wrapText="1"/>
    </xf>
    <xf numFmtId="9" fontId="35" fillId="11" borderId="1" xfId="0" applyNumberFormat="1" applyFont="1" applyFill="1" applyBorder="1" applyAlignment="1">
      <alignment horizontal="center" vertical="center"/>
    </xf>
    <xf numFmtId="0" fontId="0" fillId="12" borderId="1" xfId="0" applyFill="1" applyBorder="1" applyAlignment="1">
      <alignment wrapText="1"/>
    </xf>
    <xf numFmtId="0" fontId="0" fillId="6" borderId="1" xfId="0" applyFill="1" applyBorder="1" applyAlignment="1">
      <alignment vertical="center"/>
    </xf>
    <xf numFmtId="1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0" fontId="29" fillId="0" borderId="1" xfId="0" applyFont="1" applyBorder="1" applyAlignment="1">
      <alignment horizontal="left" vertical="center" wrapText="1"/>
    </xf>
    <xf numFmtId="49" fontId="34" fillId="12" borderId="1" xfId="0" applyNumberFormat="1" applyFont="1" applyFill="1" applyBorder="1" applyAlignment="1">
      <alignment horizontal="left" vertical="center" wrapText="1"/>
    </xf>
    <xf numFmtId="14" fontId="0" fillId="12" borderId="1" xfId="0" applyNumberFormat="1" applyFill="1" applyBorder="1" applyAlignment="1">
      <alignment horizontal="center" vertical="center" wrapText="1"/>
    </xf>
    <xf numFmtId="14" fontId="0" fillId="6" borderId="9" xfId="0" applyNumberFormat="1" applyFill="1" applyBorder="1" applyAlignment="1">
      <alignment horizontal="center" vertical="center"/>
    </xf>
    <xf numFmtId="0" fontId="0" fillId="6" borderId="1" xfId="0" applyFill="1" applyBorder="1" applyAlignment="1">
      <alignment wrapText="1"/>
    </xf>
    <xf numFmtId="14" fontId="0" fillId="7" borderId="1" xfId="0" applyNumberFormat="1" applyFill="1" applyBorder="1" applyAlignment="1">
      <alignment horizontal="center" vertical="center"/>
    </xf>
    <xf numFmtId="0" fontId="30" fillId="7" borderId="1" xfId="0" applyFont="1" applyFill="1" applyBorder="1" applyAlignment="1">
      <alignment horizontal="left" vertical="center" wrapText="1"/>
    </xf>
    <xf numFmtId="3" fontId="21" fillId="0" borderId="4" xfId="0" applyNumberFormat="1" applyFont="1" applyBorder="1" applyAlignment="1">
      <alignment horizontal="center" vertical="center" wrapText="1"/>
    </xf>
    <xf numFmtId="3" fontId="34" fillId="0" borderId="4" xfId="0" applyNumberFormat="1" applyFont="1" applyBorder="1" applyAlignment="1">
      <alignment horizontal="center" vertical="center" wrapText="1"/>
    </xf>
    <xf numFmtId="0" fontId="36" fillId="0" borderId="1" xfId="0" applyFont="1" applyBorder="1" applyAlignment="1">
      <alignment horizontal="left" vertical="center" wrapText="1"/>
    </xf>
    <xf numFmtId="14" fontId="36" fillId="0" borderId="1" xfId="0" applyNumberFormat="1" applyFont="1" applyBorder="1" applyAlignment="1">
      <alignment horizontal="center" vertical="center"/>
    </xf>
    <xf numFmtId="0" fontId="36" fillId="0" borderId="1" xfId="0" applyFont="1" applyBorder="1" applyAlignment="1">
      <alignment horizontal="center" vertical="center" wrapText="1"/>
    </xf>
    <xf numFmtId="168" fontId="35" fillId="0" borderId="0" xfId="0" applyNumberFormat="1" applyFont="1" applyAlignment="1">
      <alignment horizontal="center" vertical="center" wrapText="1"/>
    </xf>
    <xf numFmtId="169" fontId="35" fillId="0" borderId="0" xfId="0" applyNumberFormat="1" applyFont="1" applyAlignment="1">
      <alignment horizontal="center" vertical="center" wrapText="1"/>
    </xf>
    <xf numFmtId="49" fontId="0" fillId="0" borderId="1" xfId="0" applyNumberFormat="1" applyBorder="1" applyAlignment="1">
      <alignment horizontal="left" vertical="center" wrapText="1"/>
    </xf>
    <xf numFmtId="0" fontId="19" fillId="0" borderId="0" xfId="0" applyFont="1" applyAlignment="1">
      <alignment horizontal="center" vertical="center" wrapText="1"/>
    </xf>
    <xf numFmtId="49" fontId="0" fillId="0" borderId="1" xfId="0" applyNumberFormat="1" applyBorder="1" applyAlignment="1">
      <alignment horizontal="left" vertical="center"/>
    </xf>
    <xf numFmtId="49" fontId="0" fillId="0" borderId="4" xfId="0" applyNumberFormat="1" applyBorder="1" applyAlignment="1">
      <alignment horizontal="left" vertical="center"/>
    </xf>
    <xf numFmtId="0" fontId="0" fillId="6" borderId="13" xfId="0" applyFill="1" applyBorder="1" applyAlignment="1">
      <alignment horizontal="left" vertical="center" wrapText="1"/>
    </xf>
    <xf numFmtId="0" fontId="36" fillId="0" borderId="1" xfId="0" applyFont="1" applyBorder="1" applyAlignment="1">
      <alignment vertical="center" wrapText="1"/>
    </xf>
    <xf numFmtId="9" fontId="0" fillId="0" borderId="1" xfId="0" applyNumberFormat="1" applyBorder="1" applyAlignment="1">
      <alignment horizontal="center"/>
    </xf>
    <xf numFmtId="14" fontId="30" fillId="7" borderId="1" xfId="0" applyNumberFormat="1" applyFont="1" applyFill="1" applyBorder="1" applyAlignment="1">
      <alignment horizontal="center" vertical="center"/>
    </xf>
    <xf numFmtId="0" fontId="30" fillId="7" borderId="1" xfId="0" applyFont="1" applyFill="1" applyBorder="1" applyAlignment="1">
      <alignment vertical="center" wrapText="1"/>
    </xf>
    <xf numFmtId="0" fontId="30" fillId="7" borderId="1" xfId="0" applyFont="1" applyFill="1" applyBorder="1" applyAlignment="1">
      <alignment horizontal="center" vertical="center" wrapText="1"/>
    </xf>
    <xf numFmtId="0" fontId="34" fillId="0" borderId="1" xfId="0" applyFont="1" applyBorder="1" applyAlignment="1">
      <alignment horizontal="center" vertical="center" wrapText="1"/>
    </xf>
    <xf numFmtId="9" fontId="30" fillId="7" borderId="1" xfId="0" applyNumberFormat="1" applyFont="1" applyFill="1" applyBorder="1"/>
    <xf numFmtId="3" fontId="34" fillId="0" borderId="1" xfId="0" applyNumberFormat="1" applyFont="1" applyBorder="1" applyAlignment="1">
      <alignment horizontal="center" vertical="center" wrapText="1"/>
    </xf>
    <xf numFmtId="49" fontId="26" fillId="0" borderId="4" xfId="0" applyNumberFormat="1" applyFont="1" applyBorder="1" applyAlignment="1">
      <alignment horizontal="center" vertical="center" wrapText="1"/>
    </xf>
    <xf numFmtId="170" fontId="30" fillId="0" borderId="1" xfId="0" applyNumberFormat="1" applyFont="1" applyBorder="1" applyAlignment="1">
      <alignment vertical="center"/>
    </xf>
    <xf numFmtId="0" fontId="0" fillId="7" borderId="1" xfId="0" applyFill="1" applyBorder="1" applyAlignment="1">
      <alignment wrapText="1"/>
    </xf>
    <xf numFmtId="0" fontId="0" fillId="7" borderId="1" xfId="0" applyFill="1" applyBorder="1" applyAlignment="1">
      <alignment horizontal="center" vertical="center" wrapText="1"/>
    </xf>
    <xf numFmtId="9" fontId="0" fillId="7" borderId="1" xfId="0" applyNumberFormat="1" applyFill="1" applyBorder="1"/>
    <xf numFmtId="0" fontId="0" fillId="7" borderId="1" xfId="0" applyFill="1" applyBorder="1"/>
    <xf numFmtId="167" fontId="34" fillId="12" borderId="1" xfId="0" applyNumberFormat="1" applyFont="1" applyFill="1" applyBorder="1" applyAlignment="1">
      <alignment horizontal="center" vertical="center" wrapText="1"/>
    </xf>
    <xf numFmtId="1" fontId="34" fillId="12" borderId="9" xfId="0" applyNumberFormat="1" applyFont="1" applyFill="1" applyBorder="1" applyAlignment="1">
      <alignment horizontal="center" vertical="center" wrapText="1"/>
    </xf>
    <xf numFmtId="0" fontId="26" fillId="0" borderId="4" xfId="0" applyFont="1" applyBorder="1" applyAlignment="1">
      <alignment vertical="center" wrapText="1"/>
    </xf>
    <xf numFmtId="49" fontId="26" fillId="0" borderId="1" xfId="0" applyNumberFormat="1" applyFont="1" applyBorder="1" applyAlignment="1">
      <alignment horizontal="left" vertical="center" wrapText="1"/>
    </xf>
    <xf numFmtId="0" fontId="34" fillId="3" borderId="10" xfId="0" applyFont="1" applyFill="1" applyBorder="1" applyAlignment="1">
      <alignment horizontal="center" vertical="center" wrapText="1"/>
    </xf>
    <xf numFmtId="167" fontId="34" fillId="3" borderId="10" xfId="0" applyNumberFormat="1" applyFont="1" applyFill="1" applyBorder="1" applyAlignment="1">
      <alignment horizontal="center" vertical="center" wrapText="1"/>
    </xf>
    <xf numFmtId="3" fontId="34" fillId="3" borderId="10" xfId="0" applyNumberFormat="1"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1" xfId="0" applyFont="1" applyFill="1" applyBorder="1" applyAlignment="1">
      <alignment horizontal="left" vertical="center" wrapText="1"/>
    </xf>
    <xf numFmtId="0" fontId="0" fillId="3" borderId="10" xfId="0" applyFill="1" applyBorder="1" applyAlignment="1">
      <alignment horizontal="center" vertical="center" wrapText="1"/>
    </xf>
    <xf numFmtId="0" fontId="34" fillId="3" borderId="1" xfId="0" applyFont="1" applyFill="1" applyBorder="1" applyAlignment="1">
      <alignment horizontal="left" vertical="center" wrapText="1"/>
    </xf>
    <xf numFmtId="167" fontId="0" fillId="0" borderId="1" xfId="0" applyNumberFormat="1" applyBorder="1" applyAlignment="1">
      <alignment horizontal="center" vertical="center" wrapText="1"/>
    </xf>
    <xf numFmtId="0" fontId="34" fillId="0" borderId="4" xfId="0" applyFont="1" applyBorder="1" applyAlignment="1">
      <alignment horizontal="left" vertical="center" wrapText="1"/>
    </xf>
    <xf numFmtId="9" fontId="0" fillId="3" borderId="1" xfId="0" applyNumberFormat="1" applyFill="1" applyBorder="1" applyAlignment="1">
      <alignment vertical="center" wrapText="1"/>
    </xf>
    <xf numFmtId="0" fontId="34" fillId="3" borderId="9" xfId="0" applyFont="1" applyFill="1" applyBorder="1" applyAlignment="1">
      <alignment horizontal="center" vertical="center" wrapText="1"/>
    </xf>
    <xf numFmtId="167" fontId="34" fillId="3" borderId="9" xfId="0" applyNumberFormat="1" applyFont="1" applyFill="1" applyBorder="1" applyAlignment="1">
      <alignment horizontal="center" vertical="center" wrapText="1"/>
    </xf>
    <xf numFmtId="3" fontId="34" fillId="3" borderId="9" xfId="0" applyNumberFormat="1" applyFont="1" applyFill="1" applyBorder="1" applyAlignment="1">
      <alignment horizontal="center" vertical="center" wrapText="1"/>
    </xf>
    <xf numFmtId="0" fontId="21" fillId="3" borderId="9" xfId="0" applyFont="1" applyFill="1" applyBorder="1" applyAlignment="1">
      <alignment horizontal="center" vertical="center" wrapText="1"/>
    </xf>
    <xf numFmtId="0" fontId="34" fillId="3" borderId="1" xfId="0" applyFont="1" applyFill="1" applyBorder="1" applyAlignment="1">
      <alignment horizontal="center" vertical="center" wrapText="1"/>
    </xf>
    <xf numFmtId="167" fontId="34" fillId="3" borderId="1" xfId="0" applyNumberFormat="1" applyFont="1" applyFill="1" applyBorder="1" applyAlignment="1">
      <alignment horizontal="center" vertical="center" wrapText="1"/>
    </xf>
    <xf numFmtId="3" fontId="34" fillId="3" borderId="1" xfId="0" applyNumberFormat="1" applyFont="1" applyFill="1" applyBorder="1" applyAlignment="1">
      <alignment horizontal="center" vertical="center" wrapText="1"/>
    </xf>
    <xf numFmtId="0" fontId="26" fillId="0" borderId="4" xfId="0" applyFont="1" applyBorder="1" applyAlignment="1">
      <alignment horizontal="left" vertical="center" wrapText="1"/>
    </xf>
    <xf numFmtId="0" fontId="26" fillId="0" borderId="1" xfId="0" applyFont="1" applyBorder="1" applyAlignment="1">
      <alignment horizontal="left" vertical="center" wrapText="1"/>
    </xf>
    <xf numFmtId="0" fontId="26" fillId="0" borderId="4" xfId="0" applyFont="1" applyBorder="1" applyAlignment="1">
      <alignment horizontal="center" vertical="center" wrapText="1"/>
    </xf>
    <xf numFmtId="49" fontId="26" fillId="0" borderId="1" xfId="0" applyNumberFormat="1" applyFont="1" applyBorder="1" applyAlignment="1">
      <alignment horizontal="center" vertical="center" wrapText="1"/>
    </xf>
    <xf numFmtId="0" fontId="26" fillId="0" borderId="1" xfId="0" applyFont="1" applyBorder="1" applyAlignment="1">
      <alignment vertical="center" wrapText="1"/>
    </xf>
    <xf numFmtId="167" fontId="34" fillId="0" borderId="4" xfId="0" applyNumberFormat="1" applyFont="1" applyBorder="1" applyAlignment="1">
      <alignment vertical="center" wrapText="1"/>
    </xf>
    <xf numFmtId="0" fontId="0" fillId="0" borderId="4" xfId="0" applyBorder="1" applyAlignment="1">
      <alignment wrapText="1"/>
    </xf>
    <xf numFmtId="9" fontId="0" fillId="0" borderId="4" xfId="0" applyNumberFormat="1" applyBorder="1" applyAlignment="1">
      <alignment horizontal="center" vertical="center" wrapText="1"/>
    </xf>
    <xf numFmtId="167" fontId="34" fillId="14" borderId="1" xfId="0" applyNumberFormat="1" applyFont="1" applyFill="1" applyBorder="1" applyAlignment="1">
      <alignment horizontal="center" vertical="center" wrapText="1"/>
    </xf>
    <xf numFmtId="9" fontId="34" fillId="3" borderId="1" xfId="0" applyNumberFormat="1" applyFont="1" applyFill="1" applyBorder="1" applyAlignment="1">
      <alignment horizontal="center" vertical="center" wrapText="1"/>
    </xf>
    <xf numFmtId="167" fontId="34" fillId="0" borderId="13" xfId="0" applyNumberFormat="1" applyFont="1" applyBorder="1" applyAlignment="1">
      <alignment vertical="center" wrapText="1"/>
    </xf>
    <xf numFmtId="0" fontId="0" fillId="0" borderId="13" xfId="0" applyBorder="1" applyAlignment="1">
      <alignment wrapText="1"/>
    </xf>
    <xf numFmtId="0" fontId="0" fillId="0" borderId="13" xfId="0" applyBorder="1" applyAlignment="1">
      <alignment horizontal="center" vertical="center" wrapText="1"/>
    </xf>
    <xf numFmtId="167" fontId="21" fillId="14" borderId="16" xfId="0" applyNumberFormat="1" applyFont="1" applyFill="1" applyBorder="1" applyAlignment="1">
      <alignment horizontal="center" vertical="center" wrapText="1"/>
    </xf>
    <xf numFmtId="167" fontId="21" fillId="3" borderId="9" xfId="0" applyNumberFormat="1" applyFont="1" applyFill="1" applyBorder="1" applyAlignment="1">
      <alignment horizontal="center" vertical="center" wrapText="1"/>
    </xf>
    <xf numFmtId="3" fontId="21" fillId="3" borderId="9" xfId="0" applyNumberFormat="1" applyFont="1" applyFill="1" applyBorder="1" applyAlignment="1">
      <alignment horizontal="center" vertical="center" wrapText="1"/>
    </xf>
    <xf numFmtId="0" fontId="21" fillId="3" borderId="9" xfId="0" applyFont="1" applyFill="1" applyBorder="1" applyAlignment="1">
      <alignment horizontal="left" vertical="center" wrapText="1"/>
    </xf>
    <xf numFmtId="9" fontId="34" fillId="3" borderId="16" xfId="0" applyNumberFormat="1" applyFont="1" applyFill="1" applyBorder="1" applyAlignment="1">
      <alignment horizontal="center" vertical="center" wrapText="1"/>
    </xf>
    <xf numFmtId="0" fontId="21" fillId="3" borderId="1" xfId="0" applyFont="1" applyFill="1" applyBorder="1" applyAlignment="1">
      <alignment wrapText="1"/>
    </xf>
    <xf numFmtId="0" fontId="34" fillId="3" borderId="16" xfId="0" applyFont="1" applyFill="1" applyBorder="1" applyAlignment="1">
      <alignment horizontal="left" vertical="center" wrapText="1"/>
    </xf>
    <xf numFmtId="9" fontId="21" fillId="3" borderId="1" xfId="0" applyNumberFormat="1" applyFont="1" applyFill="1" applyBorder="1" applyAlignment="1">
      <alignment horizontal="center" vertical="center" wrapText="1"/>
    </xf>
    <xf numFmtId="9" fontId="0" fillId="3" borderId="16" xfId="0" applyNumberFormat="1" applyFill="1" applyBorder="1" applyAlignment="1">
      <alignment horizontal="center" vertical="center" wrapText="1"/>
    </xf>
    <xf numFmtId="9" fontId="0" fillId="0" borderId="17" xfId="0" applyNumberFormat="1" applyBorder="1" applyAlignment="1">
      <alignment horizontal="center" vertical="center" wrapText="1"/>
    </xf>
    <xf numFmtId="168" fontId="35" fillId="3" borderId="16" xfId="0" applyNumberFormat="1" applyFont="1" applyFill="1" applyBorder="1" applyAlignment="1">
      <alignment horizontal="center" vertical="center" wrapText="1"/>
    </xf>
    <xf numFmtId="14" fontId="0" fillId="3" borderId="16" xfId="0" applyNumberFormat="1" applyFill="1" applyBorder="1" applyAlignment="1">
      <alignment horizontal="center" vertical="center" wrapText="1"/>
    </xf>
    <xf numFmtId="0" fontId="0" fillId="3" borderId="16" xfId="0" applyFill="1" applyBorder="1" applyAlignment="1">
      <alignment horizontal="center" vertical="center" wrapText="1"/>
    </xf>
    <xf numFmtId="0" fontId="0" fillId="3" borderId="16" xfId="0" applyFill="1" applyBorder="1" applyAlignment="1">
      <alignment horizontal="left" vertical="center" wrapText="1"/>
    </xf>
    <xf numFmtId="0" fontId="21" fillId="12" borderId="16" xfId="0" applyFont="1" applyFill="1" applyBorder="1" applyAlignment="1">
      <alignment horizontal="center" vertical="center" wrapText="1"/>
    </xf>
    <xf numFmtId="167" fontId="21" fillId="12" borderId="16" xfId="0" applyNumberFormat="1" applyFont="1" applyFill="1" applyBorder="1" applyAlignment="1">
      <alignment horizontal="center" vertical="center" wrapText="1"/>
    </xf>
    <xf numFmtId="1" fontId="21" fillId="12" borderId="16" xfId="0" applyNumberFormat="1" applyFont="1" applyFill="1" applyBorder="1" applyAlignment="1">
      <alignment horizontal="center" vertical="center" wrapText="1"/>
    </xf>
    <xf numFmtId="0" fontId="21" fillId="12" borderId="16" xfId="0" applyFont="1" applyFill="1" applyBorder="1" applyAlignment="1">
      <alignment horizontal="left" vertical="center" wrapText="1"/>
    </xf>
    <xf numFmtId="49" fontId="34" fillId="12" borderId="16" xfId="0" applyNumberFormat="1" applyFont="1" applyFill="1" applyBorder="1" applyAlignment="1">
      <alignment horizontal="center" vertical="center" wrapText="1"/>
    </xf>
    <xf numFmtId="0" fontId="34" fillId="12" borderId="16" xfId="0" applyFont="1" applyFill="1" applyBorder="1" applyAlignment="1">
      <alignment vertical="center" wrapText="1"/>
    </xf>
    <xf numFmtId="0" fontId="34" fillId="12" borderId="16" xfId="0" applyFont="1" applyFill="1" applyBorder="1" applyAlignment="1">
      <alignment horizontal="left" vertical="center" wrapText="1"/>
    </xf>
    <xf numFmtId="49" fontId="21" fillId="12" borderId="16" xfId="0" applyNumberFormat="1" applyFont="1" applyFill="1" applyBorder="1" applyAlignment="1">
      <alignment horizontal="center" vertical="center" wrapText="1"/>
    </xf>
    <xf numFmtId="49" fontId="34" fillId="12" borderId="16" xfId="0" applyNumberFormat="1" applyFont="1" applyFill="1" applyBorder="1" applyAlignment="1">
      <alignment horizontal="left" vertical="center" wrapText="1"/>
    </xf>
    <xf numFmtId="9" fontId="34" fillId="12" borderId="16" xfId="0" applyNumberFormat="1" applyFont="1" applyFill="1" applyBorder="1" applyAlignment="1">
      <alignment horizontal="center" vertical="center" wrapText="1"/>
    </xf>
    <xf numFmtId="9" fontId="0" fillId="12" borderId="16" xfId="0" applyNumberFormat="1" applyFill="1" applyBorder="1" applyAlignment="1">
      <alignment horizontal="center" vertical="center" wrapText="1"/>
    </xf>
    <xf numFmtId="168" fontId="35" fillId="12" borderId="16" xfId="0" applyNumberFormat="1" applyFont="1" applyFill="1" applyBorder="1" applyAlignment="1">
      <alignment horizontal="center" vertical="center" wrapText="1"/>
    </xf>
    <xf numFmtId="0" fontId="0" fillId="12" borderId="16" xfId="0" applyFill="1" applyBorder="1" applyAlignment="1">
      <alignment horizontal="center" vertical="center" wrapText="1"/>
    </xf>
    <xf numFmtId="0" fontId="0" fillId="12" borderId="16" xfId="0" applyFill="1" applyBorder="1" applyAlignment="1">
      <alignment horizontal="left" vertical="center" wrapText="1"/>
    </xf>
    <xf numFmtId="0" fontId="21" fillId="3" borderId="1" xfId="0" applyFont="1" applyFill="1" applyBorder="1" applyAlignment="1">
      <alignment vertical="center" wrapText="1"/>
    </xf>
    <xf numFmtId="0" fontId="21" fillId="3" borderId="1" xfId="0" applyFont="1" applyFill="1" applyBorder="1" applyAlignment="1">
      <alignment horizontal="center" vertical="center" wrapText="1"/>
    </xf>
    <xf numFmtId="9" fontId="34" fillId="3" borderId="9" xfId="0" applyNumberFormat="1" applyFont="1" applyFill="1" applyBorder="1" applyAlignment="1">
      <alignment horizontal="center" vertical="center" wrapText="1"/>
    </xf>
    <xf numFmtId="0" fontId="16" fillId="3" borderId="11" xfId="0" applyFont="1" applyFill="1" applyBorder="1" applyAlignment="1">
      <alignment horizontal="center" vertical="center" wrapText="1"/>
    </xf>
    <xf numFmtId="0" fontId="34" fillId="3" borderId="9" xfId="0" applyFont="1" applyFill="1" applyBorder="1" applyAlignment="1">
      <alignment horizontal="left" vertical="center" wrapText="1"/>
    </xf>
    <xf numFmtId="9" fontId="21" fillId="3" borderId="1" xfId="0" applyNumberFormat="1" applyFont="1" applyFill="1" applyBorder="1" applyAlignment="1">
      <alignment horizontal="center" wrapText="1"/>
    </xf>
    <xf numFmtId="9" fontId="21" fillId="3" borderId="1" xfId="0" applyNumberFormat="1" applyFont="1" applyFill="1" applyBorder="1" applyAlignment="1">
      <alignment wrapText="1"/>
    </xf>
    <xf numFmtId="0" fontId="16" fillId="15" borderId="11" xfId="0" applyFont="1" applyFill="1" applyBorder="1" applyAlignment="1">
      <alignment horizontal="center" vertical="center" wrapText="1"/>
    </xf>
    <xf numFmtId="0" fontId="16" fillId="15" borderId="18" xfId="0" applyFont="1" applyFill="1" applyBorder="1" applyAlignment="1">
      <alignment horizontal="center" vertical="center" wrapText="1"/>
    </xf>
    <xf numFmtId="0" fontId="21" fillId="15" borderId="19" xfId="0" applyFont="1" applyFill="1" applyBorder="1" applyAlignment="1">
      <alignment horizontal="center" vertical="center" wrapText="1"/>
    </xf>
    <xf numFmtId="0" fontId="0" fillId="3" borderId="1" xfId="0" applyFill="1" applyBorder="1" applyAlignment="1">
      <alignment wrapText="1"/>
    </xf>
    <xf numFmtId="0" fontId="34" fillId="5" borderId="9" xfId="0" applyFont="1" applyFill="1" applyBorder="1" applyAlignment="1">
      <alignment horizontal="left" vertical="center" wrapText="1"/>
    </xf>
    <xf numFmtId="0" fontId="21" fillId="0" borderId="0" xfId="0" applyFont="1" applyAlignment="1">
      <alignment vertical="center" wrapText="1"/>
    </xf>
    <xf numFmtId="0" fontId="40" fillId="0" borderId="0" xfId="0" applyFont="1" applyAlignment="1">
      <alignment vertical="center" wrapText="1"/>
    </xf>
    <xf numFmtId="0" fontId="0" fillId="0" borderId="0" xfId="0" applyAlignment="1">
      <alignment vertical="center" wrapText="1"/>
    </xf>
    <xf numFmtId="0" fontId="43" fillId="0" borderId="0" xfId="0" applyFont="1" applyAlignment="1">
      <alignment horizontal="center" vertical="center" wrapText="1"/>
    </xf>
    <xf numFmtId="0" fontId="18" fillId="3" borderId="1" xfId="0" applyFont="1" applyFill="1" applyBorder="1" applyAlignment="1">
      <alignment vertical="center" wrapText="1"/>
    </xf>
    <xf numFmtId="0" fontId="0" fillId="3" borderId="1" xfId="0" applyFill="1" applyBorder="1" applyAlignment="1">
      <alignment vertical="center" wrapText="1"/>
    </xf>
    <xf numFmtId="0" fontId="16" fillId="0" borderId="0" xfId="0" applyFont="1" applyAlignment="1">
      <alignment horizontal="center" vertical="center" wrapText="1"/>
    </xf>
    <xf numFmtId="0" fontId="44" fillId="18" borderId="21" xfId="0" applyFont="1" applyFill="1" applyBorder="1" applyAlignment="1">
      <alignment horizontal="center" vertical="center" wrapText="1"/>
    </xf>
    <xf numFmtId="0" fontId="45" fillId="19" borderId="21" xfId="0" applyFont="1" applyFill="1" applyBorder="1" applyAlignment="1">
      <alignment horizontal="center" vertical="center" wrapText="1"/>
    </xf>
    <xf numFmtId="0" fontId="21" fillId="0" borderId="0" xfId="0" applyFont="1"/>
    <xf numFmtId="0" fontId="41" fillId="0" borderId="1" xfId="0" applyFont="1" applyBorder="1" applyAlignment="1">
      <alignment horizontal="left" vertical="center" wrapText="1"/>
    </xf>
    <xf numFmtId="0" fontId="0" fillId="0" borderId="0" xfId="0" applyAlignment="1">
      <alignment horizontal="center"/>
    </xf>
    <xf numFmtId="0" fontId="30" fillId="0" borderId="0" xfId="0" applyFont="1" applyAlignment="1">
      <alignment wrapText="1"/>
    </xf>
    <xf numFmtId="170" fontId="30" fillId="0" borderId="1" xfId="0" applyNumberFormat="1" applyFont="1" applyBorder="1" applyAlignment="1">
      <alignment horizontal="center" vertical="center"/>
    </xf>
    <xf numFmtId="0" fontId="30" fillId="3" borderId="1" xfId="0" applyFont="1" applyFill="1" applyBorder="1" applyAlignment="1">
      <alignment horizontal="left" vertical="center" wrapText="1"/>
    </xf>
    <xf numFmtId="0" fontId="30" fillId="0" borderId="1" xfId="0" applyFont="1" applyBorder="1"/>
    <xf numFmtId="14" fontId="30" fillId="3" borderId="1" xfId="0" applyNumberFormat="1" applyFont="1" applyFill="1" applyBorder="1" applyAlignment="1">
      <alignment horizontal="center" vertical="center"/>
    </xf>
    <xf numFmtId="0" fontId="30" fillId="3" borderId="1" xfId="0" applyFont="1" applyFill="1" applyBorder="1" applyAlignment="1">
      <alignment vertical="center" wrapText="1"/>
    </xf>
    <xf numFmtId="0" fontId="30" fillId="3" borderId="1" xfId="0" applyFont="1" applyFill="1" applyBorder="1" applyAlignment="1">
      <alignment horizontal="center" vertical="center" wrapText="1"/>
    </xf>
    <xf numFmtId="0" fontId="0" fillId="3" borderId="1" xfId="0" applyFill="1" applyBorder="1"/>
    <xf numFmtId="0" fontId="30" fillId="3" borderId="1" xfId="0" applyFont="1" applyFill="1" applyBorder="1" applyAlignment="1">
      <alignment horizontal="center" vertical="center"/>
    </xf>
    <xf numFmtId="0" fontId="0" fillId="11" borderId="1" xfId="0" applyFill="1" applyBorder="1" applyAlignment="1">
      <alignment vertical="center"/>
    </xf>
    <xf numFmtId="173" fontId="30" fillId="0" borderId="1" xfId="0" applyNumberFormat="1" applyFont="1" applyBorder="1" applyAlignment="1">
      <alignment vertical="center"/>
    </xf>
    <xf numFmtId="14" fontId="0" fillId="7" borderId="1" xfId="0" applyNumberFormat="1" applyFill="1" applyBorder="1" applyAlignment="1">
      <alignment vertical="center"/>
    </xf>
    <xf numFmtId="0" fontId="0" fillId="7" borderId="1" xfId="0" applyFill="1" applyBorder="1" applyAlignment="1">
      <alignment vertical="center" wrapText="1"/>
    </xf>
    <xf numFmtId="0" fontId="0" fillId="7" borderId="19" xfId="0" applyFill="1" applyBorder="1" applyAlignment="1">
      <alignment horizontal="center" vertical="center" wrapText="1"/>
    </xf>
    <xf numFmtId="0" fontId="0" fillId="7" borderId="1" xfId="0" applyFill="1" applyBorder="1" applyAlignment="1">
      <alignment vertical="center"/>
    </xf>
    <xf numFmtId="167" fontId="34" fillId="4" borderId="13" xfId="0" applyNumberFormat="1" applyFont="1" applyFill="1" applyBorder="1" applyAlignment="1">
      <alignment horizontal="center" vertical="center" wrapText="1"/>
    </xf>
    <xf numFmtId="168" fontId="35" fillId="4" borderId="13" xfId="0" applyNumberFormat="1" applyFont="1" applyFill="1" applyBorder="1" applyAlignment="1">
      <alignment horizontal="center" vertical="center" wrapText="1"/>
    </xf>
    <xf numFmtId="167" fontId="34" fillId="4" borderId="10" xfId="0" applyNumberFormat="1" applyFont="1" applyFill="1" applyBorder="1" applyAlignment="1">
      <alignment vertical="center" wrapText="1"/>
    </xf>
    <xf numFmtId="168" fontId="35" fillId="4" borderId="9" xfId="0" applyNumberFormat="1" applyFont="1" applyFill="1" applyBorder="1" applyAlignment="1">
      <alignment horizontal="center" vertical="center" wrapText="1"/>
    </xf>
    <xf numFmtId="14" fontId="34" fillId="12" borderId="1" xfId="0" applyNumberFormat="1" applyFont="1" applyFill="1" applyBorder="1" applyAlignment="1">
      <alignment vertical="center" wrapText="1"/>
    </xf>
    <xf numFmtId="0" fontId="34" fillId="12" borderId="9" xfId="0" applyFont="1" applyFill="1" applyBorder="1" applyAlignment="1">
      <alignment vertical="center" wrapText="1"/>
    </xf>
    <xf numFmtId="167" fontId="34" fillId="4" borderId="1" xfId="0" applyNumberFormat="1" applyFont="1" applyFill="1" applyBorder="1" applyAlignment="1">
      <alignment horizontal="center" vertical="center" wrapText="1"/>
    </xf>
    <xf numFmtId="168" fontId="35" fillId="4" borderId="1" xfId="0" applyNumberFormat="1" applyFont="1" applyFill="1" applyBorder="1" applyAlignment="1">
      <alignment horizontal="center" vertical="center" wrapText="1"/>
    </xf>
    <xf numFmtId="14" fontId="34" fillId="12" borderId="13" xfId="0" applyNumberFormat="1" applyFont="1" applyFill="1" applyBorder="1" applyAlignment="1">
      <alignment vertical="center" wrapText="1"/>
    </xf>
    <xf numFmtId="167" fontId="0" fillId="12" borderId="13" xfId="0" applyNumberFormat="1" applyFill="1" applyBorder="1" applyAlignment="1">
      <alignment horizontal="center" vertical="center" wrapText="1"/>
    </xf>
    <xf numFmtId="49" fontId="34" fillId="12" borderId="9" xfId="0" applyNumberFormat="1" applyFont="1" applyFill="1" applyBorder="1" applyAlignment="1">
      <alignment horizontal="left" vertical="center" wrapText="1"/>
    </xf>
    <xf numFmtId="167" fontId="0" fillId="12" borderId="9" xfId="0" applyNumberFormat="1" applyFill="1" applyBorder="1" applyAlignment="1">
      <alignment horizontal="center" vertical="center" wrapText="1"/>
    </xf>
    <xf numFmtId="167" fontId="0" fillId="4" borderId="13" xfId="0" applyNumberFormat="1" applyFill="1" applyBorder="1" applyAlignment="1">
      <alignment horizontal="center" vertical="center" wrapText="1"/>
    </xf>
    <xf numFmtId="167" fontId="34" fillId="11" borderId="1" xfId="0" applyNumberFormat="1" applyFont="1" applyFill="1" applyBorder="1" applyAlignment="1">
      <alignment horizontal="center" vertical="center" wrapText="1"/>
    </xf>
    <xf numFmtId="167" fontId="0" fillId="12" borderId="1" xfId="0" applyNumberFormat="1" applyFill="1" applyBorder="1" applyAlignment="1">
      <alignment horizontal="center" vertical="center" wrapText="1"/>
    </xf>
    <xf numFmtId="167" fontId="34" fillId="4" borderId="13" xfId="0" applyNumberFormat="1" applyFont="1" applyFill="1" applyBorder="1" applyAlignment="1">
      <alignment vertical="center" wrapText="1"/>
    </xf>
    <xf numFmtId="0" fontId="38" fillId="3" borderId="13" xfId="0" applyFont="1" applyFill="1" applyBorder="1" applyAlignment="1">
      <alignment horizontal="left" vertical="center" wrapText="1"/>
    </xf>
    <xf numFmtId="167" fontId="21" fillId="4" borderId="16" xfId="0" applyNumberFormat="1" applyFont="1" applyFill="1" applyBorder="1" applyAlignment="1">
      <alignment horizontal="center" vertical="center" wrapText="1"/>
    </xf>
    <xf numFmtId="168" fontId="35" fillId="4" borderId="16" xfId="0" applyNumberFormat="1" applyFont="1" applyFill="1" applyBorder="1" applyAlignment="1">
      <alignment horizontal="center" vertical="center" wrapText="1"/>
    </xf>
    <xf numFmtId="0" fontId="0" fillId="5" borderId="1" xfId="0" applyFill="1" applyBorder="1" applyAlignment="1">
      <alignment wrapText="1"/>
    </xf>
    <xf numFmtId="168" fontId="35" fillId="2" borderId="1" xfId="0" applyNumberFormat="1" applyFont="1" applyFill="1" applyBorder="1" applyAlignment="1">
      <alignment horizontal="center" vertical="center" wrapText="1"/>
    </xf>
    <xf numFmtId="0" fontId="43" fillId="16" borderId="1" xfId="0" applyFont="1" applyFill="1" applyBorder="1" applyAlignment="1">
      <alignment horizontal="center" vertical="center" wrapText="1"/>
    </xf>
    <xf numFmtId="0" fontId="26" fillId="3" borderId="1" xfId="0" applyFont="1" applyFill="1" applyBorder="1" applyAlignment="1">
      <alignment vertical="center" wrapText="1"/>
    </xf>
    <xf numFmtId="0" fontId="41" fillId="3" borderId="1" xfId="0" applyFont="1" applyFill="1" applyBorder="1" applyAlignment="1">
      <alignment horizontal="center" vertical="center" wrapText="1"/>
    </xf>
    <xf numFmtId="0" fontId="21" fillId="0" borderId="1" xfId="0" applyFont="1" applyBorder="1" applyAlignment="1">
      <alignment vertical="center" wrapText="1"/>
    </xf>
    <xf numFmtId="0" fontId="16" fillId="12" borderId="1" xfId="0" applyFont="1" applyFill="1" applyBorder="1" applyAlignment="1">
      <alignment horizontal="center" vertical="center" wrapText="1"/>
    </xf>
    <xf numFmtId="0" fontId="39" fillId="3" borderId="11" xfId="0" applyFont="1" applyFill="1" applyBorder="1" applyAlignment="1">
      <alignment horizontal="center" vertical="center" wrapText="1"/>
    </xf>
    <xf numFmtId="9" fontId="0" fillId="3" borderId="1" xfId="0" applyNumberFormat="1" applyFill="1" applyBorder="1" applyAlignment="1">
      <alignment horizontal="center" wrapText="1"/>
    </xf>
    <xf numFmtId="0" fontId="16" fillId="20" borderId="1" xfId="0" applyFont="1" applyFill="1" applyBorder="1" applyAlignment="1">
      <alignment horizontal="center" vertical="center" wrapText="1"/>
    </xf>
    <xf numFmtId="9" fontId="0" fillId="3" borderId="1" xfId="0" applyNumberFormat="1" applyFill="1" applyBorder="1" applyAlignment="1">
      <alignment wrapText="1"/>
    </xf>
    <xf numFmtId="0" fontId="16" fillId="11"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39" fillId="15" borderId="11" xfId="0" applyFont="1" applyFill="1" applyBorder="1" applyAlignment="1">
      <alignment horizontal="center" vertical="center" wrapText="1"/>
    </xf>
    <xf numFmtId="0" fontId="18" fillId="15" borderId="18" xfId="0" applyFont="1" applyFill="1" applyBorder="1" applyAlignment="1">
      <alignment horizontal="center" vertical="center" wrapText="1"/>
    </xf>
    <xf numFmtId="0" fontId="0" fillId="15" borderId="19" xfId="0" applyFill="1" applyBorder="1" applyAlignment="1">
      <alignment horizontal="center" vertical="center" wrapText="1"/>
    </xf>
    <xf numFmtId="0" fontId="0" fillId="5" borderId="1" xfId="0" applyFill="1" applyBorder="1" applyAlignment="1">
      <alignment horizontal="center" vertical="center"/>
    </xf>
    <xf numFmtId="0" fontId="0" fillId="5" borderId="1" xfId="0" applyFill="1" applyBorder="1" applyAlignment="1">
      <alignment horizontal="center" vertical="center" wrapText="1"/>
    </xf>
    <xf numFmtId="0" fontId="0" fillId="12" borderId="1" xfId="0" applyFill="1" applyBorder="1" applyAlignment="1">
      <alignment horizontal="center" vertical="center"/>
    </xf>
    <xf numFmtId="0" fontId="0" fillId="20" borderId="1" xfId="0" applyFill="1" applyBorder="1" applyAlignment="1">
      <alignment horizontal="center" vertical="center"/>
    </xf>
    <xf numFmtId="0" fontId="0" fillId="4" borderId="1" xfId="0" applyFill="1" applyBorder="1" applyAlignment="1">
      <alignment horizontal="center" vertical="center"/>
    </xf>
    <xf numFmtId="165" fontId="0" fillId="11" borderId="1" xfId="0" applyNumberFormat="1" applyFill="1" applyBorder="1" applyAlignment="1">
      <alignment horizontal="center" vertical="center"/>
    </xf>
    <xf numFmtId="165" fontId="0" fillId="0" borderId="1" xfId="0" applyNumberFormat="1" applyBorder="1" applyAlignment="1">
      <alignment horizontal="center" vertical="center"/>
    </xf>
    <xf numFmtId="9" fontId="47" fillId="5" borderId="1" xfId="0" applyNumberFormat="1" applyFont="1" applyFill="1" applyBorder="1" applyAlignment="1">
      <alignment horizontal="center" vertical="center"/>
    </xf>
    <xf numFmtId="9" fontId="48" fillId="5" borderId="1" xfId="0" applyNumberFormat="1" applyFont="1" applyFill="1" applyBorder="1" applyAlignment="1">
      <alignment horizontal="center" vertical="center"/>
    </xf>
    <xf numFmtId="9" fontId="49" fillId="5" borderId="1" xfId="0" applyNumberFormat="1" applyFont="1" applyFill="1" applyBorder="1" applyAlignment="1">
      <alignment horizontal="center" vertical="center"/>
    </xf>
    <xf numFmtId="9" fontId="0" fillId="0" borderId="0" xfId="0" applyNumberFormat="1" applyAlignment="1">
      <alignment horizontal="center" vertical="center"/>
    </xf>
    <xf numFmtId="0" fontId="32" fillId="0" borderId="4" xfId="0" applyFont="1" applyBorder="1" applyAlignment="1">
      <alignment horizontal="left" vertical="center" wrapText="1"/>
    </xf>
    <xf numFmtId="14" fontId="67" fillId="0" borderId="4" xfId="0" applyNumberFormat="1" applyFont="1" applyBorder="1" applyAlignment="1">
      <alignment horizontal="left" vertical="center" wrapText="1"/>
    </xf>
    <xf numFmtId="0" fontId="0" fillId="0" borderId="24" xfId="0" applyBorder="1" applyAlignment="1">
      <alignment horizontal="center" vertical="center" wrapText="1"/>
    </xf>
    <xf numFmtId="0" fontId="0" fillId="0" borderId="24" xfId="0" applyBorder="1" applyAlignment="1">
      <alignment horizontal="center" vertical="center"/>
    </xf>
    <xf numFmtId="0" fontId="0" fillId="0" borderId="24" xfId="0" applyBorder="1"/>
    <xf numFmtId="0" fontId="0" fillId="0" borderId="24" xfId="0" applyBorder="1" applyAlignment="1">
      <alignment vertical="center"/>
    </xf>
    <xf numFmtId="0" fontId="18" fillId="22" borderId="24" xfId="0" applyFont="1" applyFill="1" applyBorder="1" applyAlignment="1">
      <alignment horizontal="center" vertical="center"/>
    </xf>
    <xf numFmtId="0" fontId="0" fillId="22" borderId="24" xfId="0" applyFill="1" applyBorder="1" applyAlignment="1">
      <alignment horizontal="center" vertical="center"/>
    </xf>
    <xf numFmtId="0" fontId="0" fillId="23" borderId="24" xfId="0" applyFill="1" applyBorder="1" applyAlignment="1">
      <alignment horizontal="center" vertical="center"/>
    </xf>
    <xf numFmtId="0" fontId="67" fillId="25" borderId="24" xfId="0" applyFont="1" applyFill="1" applyBorder="1" applyAlignment="1">
      <alignment horizontal="center" vertical="center"/>
    </xf>
    <xf numFmtId="14" fontId="30" fillId="3" borderId="4" xfId="0" applyNumberFormat="1" applyFont="1" applyFill="1" applyBorder="1" applyAlignment="1">
      <alignment horizontal="center" vertical="center" wrapText="1"/>
    </xf>
    <xf numFmtId="0" fontId="30" fillId="3" borderId="4" xfId="0" applyFont="1" applyFill="1" applyBorder="1" applyAlignment="1">
      <alignment horizontal="left" vertical="center" wrapText="1"/>
    </xf>
    <xf numFmtId="0" fontId="30" fillId="3" borderId="4" xfId="0" applyFont="1" applyFill="1" applyBorder="1" applyAlignment="1">
      <alignment horizontal="center" vertical="center" wrapText="1"/>
    </xf>
    <xf numFmtId="0" fontId="30" fillId="25" borderId="1" xfId="0" applyFont="1" applyFill="1" applyBorder="1" applyAlignment="1">
      <alignment horizontal="center" vertical="center" wrapText="1"/>
    </xf>
    <xf numFmtId="0" fontId="0" fillId="25" borderId="1" xfId="0" applyFill="1" applyBorder="1" applyAlignment="1">
      <alignment vertical="center"/>
    </xf>
    <xf numFmtId="0" fontId="0" fillId="2" borderId="4" xfId="0" applyFill="1" applyBorder="1" applyAlignment="1">
      <alignment horizontal="left" vertical="center"/>
    </xf>
    <xf numFmtId="14" fontId="67" fillId="0" borderId="1" xfId="0" applyNumberFormat="1" applyFont="1" applyBorder="1" applyAlignment="1">
      <alignment horizontal="left" vertical="center"/>
    </xf>
    <xf numFmtId="0" fontId="16" fillId="28" borderId="1" xfId="0" applyFont="1" applyFill="1" applyBorder="1" applyAlignment="1">
      <alignment horizontal="left" vertical="center" wrapText="1"/>
    </xf>
    <xf numFmtId="14" fontId="0" fillId="25" borderId="1" xfId="0" applyNumberFormat="1" applyFill="1" applyBorder="1" applyAlignment="1">
      <alignment horizontal="center" vertical="center"/>
    </xf>
    <xf numFmtId="0" fontId="0" fillId="25" borderId="1" xfId="0" applyFill="1" applyBorder="1"/>
    <xf numFmtId="0" fontId="0" fillId="25" borderId="1" xfId="0" applyFill="1" applyBorder="1" applyAlignment="1">
      <alignment vertical="center" wrapText="1"/>
    </xf>
    <xf numFmtId="0" fontId="40" fillId="0" borderId="0" xfId="0" applyFont="1"/>
    <xf numFmtId="0" fontId="0" fillId="25" borderId="1" xfId="0" applyFill="1" applyBorder="1" applyAlignment="1">
      <alignment horizontal="center" vertical="center" wrapText="1"/>
    </xf>
    <xf numFmtId="0" fontId="40" fillId="0" borderId="24" xfId="0" applyFont="1" applyBorder="1" applyAlignment="1">
      <alignment vertical="center" wrapText="1"/>
    </xf>
    <xf numFmtId="0" fontId="40" fillId="0" borderId="24" xfId="0" applyFont="1" applyBorder="1" applyAlignment="1">
      <alignment horizontal="left" vertical="center" wrapText="1"/>
    </xf>
    <xf numFmtId="0" fontId="40" fillId="0" borderId="24" xfId="0" applyFont="1" applyBorder="1" applyAlignment="1">
      <alignment horizontal="center" vertical="center" wrapText="1"/>
    </xf>
    <xf numFmtId="0" fontId="67" fillId="0" borderId="1" xfId="0" applyFont="1" applyBorder="1" applyAlignment="1">
      <alignment wrapText="1"/>
    </xf>
    <xf numFmtId="0" fontId="67" fillId="0" borderId="1" xfId="0" applyFont="1" applyBorder="1" applyAlignment="1">
      <alignment vertical="center" wrapText="1"/>
    </xf>
    <xf numFmtId="0" fontId="67" fillId="0" borderId="1" xfId="0" applyFont="1" applyBorder="1" applyAlignment="1">
      <alignment horizontal="center" vertical="center" wrapText="1"/>
    </xf>
    <xf numFmtId="0" fontId="67" fillId="0" borderId="1" xfId="0" applyFont="1" applyBorder="1" applyAlignment="1">
      <alignment vertical="center"/>
    </xf>
    <xf numFmtId="0" fontId="0" fillId="0" borderId="23" xfId="2" applyFont="1"/>
    <xf numFmtId="0" fontId="50" fillId="0" borderId="24" xfId="3" applyFont="1" applyBorder="1" applyAlignment="1">
      <alignment horizontal="center" vertical="center" wrapText="1"/>
    </xf>
    <xf numFmtId="0" fontId="50" fillId="0" borderId="33" xfId="3" applyFont="1" applyBorder="1" applyAlignment="1">
      <alignment vertical="center"/>
    </xf>
    <xf numFmtId="0" fontId="50" fillId="0" borderId="33" xfId="3" applyFont="1" applyBorder="1" applyAlignment="1">
      <alignment horizontal="center" vertical="center" wrapText="1"/>
    </xf>
    <xf numFmtId="9" fontId="0" fillId="0" borderId="0" xfId="1" applyFont="1" applyAlignment="1"/>
    <xf numFmtId="0" fontId="67" fillId="11" borderId="1" xfId="0" applyFont="1" applyFill="1" applyBorder="1" applyAlignment="1">
      <alignment vertical="center"/>
    </xf>
    <xf numFmtId="49" fontId="53" fillId="0" borderId="33" xfId="3" applyNumberFormat="1" applyFont="1" applyBorder="1" applyAlignment="1">
      <alignment horizontal="center" vertical="center" wrapText="1"/>
    </xf>
    <xf numFmtId="14" fontId="0" fillId="29" borderId="1" xfId="0" applyNumberFormat="1" applyFill="1" applyBorder="1" applyAlignment="1">
      <alignment horizontal="center" vertical="center"/>
    </xf>
    <xf numFmtId="0" fontId="0" fillId="29" borderId="1" xfId="0" applyFill="1" applyBorder="1"/>
    <xf numFmtId="0" fontId="0" fillId="29" borderId="1" xfId="0" applyFill="1" applyBorder="1" applyAlignment="1">
      <alignment vertical="center" wrapText="1"/>
    </xf>
    <xf numFmtId="0" fontId="0" fillId="29" borderId="1" xfId="0" applyFill="1" applyBorder="1" applyAlignment="1">
      <alignment horizontal="center" vertical="center" wrapText="1"/>
    </xf>
    <xf numFmtId="0" fontId="0" fillId="29" borderId="1" xfId="0" applyFill="1" applyBorder="1" applyAlignment="1">
      <alignment vertical="center"/>
    </xf>
    <xf numFmtId="0" fontId="75" fillId="0" borderId="3" xfId="0" applyFont="1" applyBorder="1" applyAlignment="1">
      <alignment horizontal="center" vertical="center" wrapText="1"/>
    </xf>
    <xf numFmtId="0" fontId="40" fillId="0" borderId="24" xfId="0" applyFont="1" applyBorder="1" applyAlignment="1">
      <alignment horizontal="center" vertical="center"/>
    </xf>
    <xf numFmtId="0" fontId="51" fillId="0" borderId="24" xfId="3" applyFont="1" applyBorder="1" applyAlignment="1">
      <alignment horizontal="center" vertical="center" wrapText="1"/>
    </xf>
    <xf numFmtId="14" fontId="51" fillId="0" borderId="24" xfId="3" applyNumberFormat="1" applyFont="1" applyBorder="1" applyAlignment="1">
      <alignment horizontal="center" vertical="center" wrapText="1"/>
    </xf>
    <xf numFmtId="0" fontId="21" fillId="0" borderId="24" xfId="0" applyFont="1" applyBorder="1" applyAlignment="1">
      <alignment wrapText="1"/>
    </xf>
    <xf numFmtId="9" fontId="53" fillId="0" borderId="33" xfId="1" applyFont="1" applyFill="1" applyBorder="1" applyAlignment="1">
      <alignment horizontal="center" vertical="center" wrapText="1"/>
    </xf>
    <xf numFmtId="49" fontId="53" fillId="0" borderId="33" xfId="3" applyNumberFormat="1" applyFont="1" applyBorder="1" applyAlignment="1">
      <alignment horizontal="justify" vertical="center" wrapText="1"/>
    </xf>
    <xf numFmtId="0" fontId="53" fillId="0" borderId="23" xfId="3" applyFont="1"/>
    <xf numFmtId="14" fontId="0" fillId="0" borderId="24" xfId="0" applyNumberFormat="1" applyBorder="1" applyAlignment="1">
      <alignment horizontal="center" vertical="center"/>
    </xf>
    <xf numFmtId="0" fontId="0" fillId="0" borderId="24" xfId="0" applyBorder="1" applyAlignment="1">
      <alignment vertical="center" wrapText="1"/>
    </xf>
    <xf numFmtId="0" fontId="41" fillId="0" borderId="24" xfId="2" applyFont="1" applyBorder="1" applyAlignment="1">
      <alignment horizontal="left" vertical="center" wrapText="1"/>
    </xf>
    <xf numFmtId="0" fontId="41" fillId="0" borderId="35" xfId="2" applyFont="1" applyBorder="1" applyAlignment="1">
      <alignment horizontal="left" vertical="center" wrapText="1"/>
    </xf>
    <xf numFmtId="0" fontId="41" fillId="0" borderId="24" xfId="0" applyFont="1" applyBorder="1" applyAlignment="1">
      <alignment vertical="center" wrapText="1"/>
    </xf>
    <xf numFmtId="14" fontId="0" fillId="0" borderId="9" xfId="0" applyNumberFormat="1" applyBorder="1" applyAlignment="1">
      <alignment horizontal="center" vertical="center" wrapText="1"/>
    </xf>
    <xf numFmtId="0" fontId="0" fillId="0" borderId="9" xfId="0" applyBorder="1" applyAlignment="1">
      <alignment horizontal="center" vertical="center" wrapText="1"/>
    </xf>
    <xf numFmtId="1" fontId="0" fillId="0" borderId="1" xfId="0" applyNumberFormat="1" applyBorder="1" applyAlignment="1">
      <alignment horizontal="left" vertical="center" wrapText="1"/>
    </xf>
    <xf numFmtId="0" fontId="40" fillId="0" borderId="24" xfId="0" applyFont="1" applyBorder="1"/>
    <xf numFmtId="9" fontId="21" fillId="0" borderId="23" xfId="11" applyNumberFormat="1" applyFont="1" applyAlignment="1">
      <alignment horizontal="center" vertical="center" wrapText="1"/>
    </xf>
    <xf numFmtId="0" fontId="21" fillId="0" borderId="23" xfId="11" applyFont="1" applyAlignment="1">
      <alignment horizontal="center" vertical="center" wrapText="1"/>
    </xf>
    <xf numFmtId="0" fontId="21" fillId="0" borderId="23" xfId="11" applyFont="1" applyAlignment="1">
      <alignment wrapText="1"/>
    </xf>
    <xf numFmtId="0" fontId="67" fillId="0" borderId="23" xfId="11"/>
    <xf numFmtId="9" fontId="21" fillId="3" borderId="23" xfId="11" applyNumberFormat="1" applyFont="1" applyFill="1" applyAlignment="1">
      <alignment horizontal="center" vertical="center" wrapText="1"/>
    </xf>
    <xf numFmtId="0" fontId="21" fillId="3" borderId="23" xfId="11" applyFont="1" applyFill="1" applyAlignment="1">
      <alignment horizontal="center" vertical="center" wrapText="1"/>
    </xf>
    <xf numFmtId="0" fontId="21" fillId="3" borderId="23" xfId="11" applyFont="1" applyFill="1" applyAlignment="1">
      <alignment wrapText="1"/>
    </xf>
    <xf numFmtId="0" fontId="16" fillId="2" borderId="5" xfId="11" applyFont="1" applyFill="1" applyBorder="1" applyAlignment="1">
      <alignment vertical="center" wrapText="1"/>
    </xf>
    <xf numFmtId="0" fontId="16" fillId="2" borderId="6" xfId="11" applyFont="1" applyFill="1" applyBorder="1" applyAlignment="1">
      <alignment vertical="center" wrapText="1"/>
    </xf>
    <xf numFmtId="0" fontId="16" fillId="2" borderId="7" xfId="11" applyFont="1" applyFill="1" applyBorder="1" applyAlignment="1">
      <alignment vertical="center" wrapText="1"/>
    </xf>
    <xf numFmtId="0" fontId="16" fillId="2" borderId="1" xfId="11" applyFont="1" applyFill="1" applyBorder="1" applyAlignment="1">
      <alignment vertical="center" wrapText="1"/>
    </xf>
    <xf numFmtId="0" fontId="24" fillId="2" borderId="1" xfId="11" applyFont="1" applyFill="1" applyBorder="1" applyAlignment="1">
      <alignment vertical="center" wrapText="1"/>
    </xf>
    <xf numFmtId="0" fontId="16" fillId="5" borderId="1" xfId="11" applyFont="1" applyFill="1" applyBorder="1" applyAlignment="1">
      <alignment vertical="center" wrapText="1"/>
    </xf>
    <xf numFmtId="0" fontId="16" fillId="5" borderId="1" xfId="11" applyFont="1" applyFill="1" applyBorder="1" applyAlignment="1">
      <alignment horizontal="center" vertical="center" wrapText="1"/>
    </xf>
    <xf numFmtId="0" fontId="21" fillId="3" borderId="23" xfId="11" applyFont="1" applyFill="1" applyAlignment="1">
      <alignment horizontal="center" wrapText="1"/>
    </xf>
    <xf numFmtId="0" fontId="16" fillId="5" borderId="4" xfId="11" applyFont="1" applyFill="1" applyBorder="1" applyAlignment="1">
      <alignment horizontal="center" vertical="center" wrapText="1"/>
    </xf>
    <xf numFmtId="0" fontId="16" fillId="5" borderId="8" xfId="11" applyFont="1" applyFill="1" applyBorder="1" applyAlignment="1">
      <alignment horizontal="center" vertical="center" wrapText="1"/>
    </xf>
    <xf numFmtId="9" fontId="16" fillId="5" borderId="1" xfId="11" applyNumberFormat="1" applyFont="1" applyFill="1" applyBorder="1" applyAlignment="1">
      <alignment horizontal="center" vertical="center" wrapText="1"/>
    </xf>
    <xf numFmtId="0" fontId="16" fillId="5" borderId="9" xfId="11" applyFont="1" applyFill="1" applyBorder="1" applyAlignment="1">
      <alignment horizontal="center" vertical="center" wrapText="1"/>
    </xf>
    <xf numFmtId="0" fontId="16" fillId="5" borderId="10" xfId="11" applyFont="1" applyFill="1" applyBorder="1" applyAlignment="1">
      <alignment horizontal="center" vertical="center" wrapText="1"/>
    </xf>
    <xf numFmtId="0" fontId="16" fillId="5" borderId="5" xfId="11" applyFont="1" applyFill="1" applyBorder="1" applyAlignment="1">
      <alignment horizontal="center" vertical="center" wrapText="1"/>
    </xf>
    <xf numFmtId="0" fontId="29" fillId="21" borderId="1" xfId="11" applyFont="1" applyFill="1" applyBorder="1" applyAlignment="1">
      <alignment horizontal="center" vertical="center" wrapText="1"/>
    </xf>
    <xf numFmtId="167" fontId="21" fillId="0" borderId="1" xfId="11" applyNumberFormat="1" applyFont="1" applyBorder="1" applyAlignment="1">
      <alignment horizontal="center" vertical="center" wrapText="1"/>
    </xf>
    <xf numFmtId="3" fontId="21" fillId="0" borderId="1" xfId="11" applyNumberFormat="1" applyFont="1" applyBorder="1" applyAlignment="1">
      <alignment horizontal="center" vertical="center" wrapText="1"/>
    </xf>
    <xf numFmtId="0" fontId="21" fillId="0" borderId="1" xfId="11" applyFont="1" applyBorder="1" applyAlignment="1">
      <alignment horizontal="left" vertical="center" wrapText="1"/>
    </xf>
    <xf numFmtId="49" fontId="21" fillId="0" borderId="1" xfId="11" applyNumberFormat="1" applyFont="1" applyBorder="1" applyAlignment="1">
      <alignment horizontal="center" vertical="center" wrapText="1"/>
    </xf>
    <xf numFmtId="14" fontId="21" fillId="0" borderId="9" xfId="11" applyNumberFormat="1" applyFont="1" applyBorder="1" applyAlignment="1">
      <alignment vertical="center" wrapText="1"/>
    </xf>
    <xf numFmtId="0" fontId="21" fillId="0" borderId="1" xfId="11" applyFont="1" applyBorder="1" applyAlignment="1">
      <alignment horizontal="center" vertical="center" wrapText="1"/>
    </xf>
    <xf numFmtId="9" fontId="21" fillId="0" borderId="1" xfId="11" applyNumberFormat="1" applyFont="1" applyBorder="1" applyAlignment="1">
      <alignment horizontal="center" vertical="center" wrapText="1"/>
    </xf>
    <xf numFmtId="0" fontId="32" fillId="0" borderId="1" xfId="11" applyFont="1" applyBorder="1" applyAlignment="1">
      <alignment horizontal="left" vertical="center" wrapText="1"/>
    </xf>
    <xf numFmtId="9" fontId="41" fillId="24" borderId="10" xfId="11" applyNumberFormat="1" applyFont="1" applyFill="1" applyBorder="1" applyAlignment="1">
      <alignment horizontal="center" vertical="center" wrapText="1"/>
    </xf>
    <xf numFmtId="0" fontId="29" fillId="0" borderId="1" xfId="11" applyFont="1" applyBorder="1" applyAlignment="1">
      <alignment horizontal="left" vertical="center" wrapText="1"/>
    </xf>
    <xf numFmtId="49" fontId="21" fillId="0" borderId="9" xfId="11" applyNumberFormat="1" applyFont="1" applyBorder="1" applyAlignment="1">
      <alignment horizontal="center" vertical="center" wrapText="1"/>
    </xf>
    <xf numFmtId="167" fontId="34" fillId="0" borderId="4" xfId="11" applyNumberFormat="1" applyFont="1" applyBorder="1" applyAlignment="1">
      <alignment horizontal="center" vertical="center" wrapText="1"/>
    </xf>
    <xf numFmtId="3" fontId="34" fillId="0" borderId="4" xfId="11" applyNumberFormat="1" applyFont="1" applyBorder="1" applyAlignment="1">
      <alignment horizontal="center" vertical="center" wrapText="1"/>
    </xf>
    <xf numFmtId="49" fontId="34" fillId="0" borderId="4" xfId="11" applyNumberFormat="1" applyFont="1" applyBorder="1" applyAlignment="1">
      <alignment horizontal="center" vertical="center" wrapText="1"/>
    </xf>
    <xf numFmtId="0" fontId="67" fillId="0" borderId="4" xfId="11" applyBorder="1" applyAlignment="1">
      <alignment horizontal="center" vertical="center" wrapText="1"/>
    </xf>
    <xf numFmtId="0" fontId="34" fillId="0" borderId="1" xfId="11" applyFont="1" applyBorder="1" applyAlignment="1">
      <alignment horizontal="left" vertical="center" wrapText="1"/>
    </xf>
    <xf numFmtId="9" fontId="67" fillId="0" borderId="1" xfId="11" applyNumberFormat="1" applyBorder="1" applyAlignment="1">
      <alignment horizontal="center" vertical="center" wrapText="1"/>
    </xf>
    <xf numFmtId="169" fontId="35" fillId="0" borderId="23" xfId="11" applyNumberFormat="1" applyFont="1" applyAlignment="1">
      <alignment horizontal="center" vertical="center" wrapText="1"/>
    </xf>
    <xf numFmtId="0" fontId="67" fillId="0" borderId="23" xfId="11" applyAlignment="1">
      <alignment horizontal="center" vertical="center" wrapText="1"/>
    </xf>
    <xf numFmtId="9" fontId="67" fillId="0" borderId="23" xfId="11" applyNumberFormat="1" applyAlignment="1">
      <alignment horizontal="center" vertical="center" wrapText="1"/>
    </xf>
    <xf numFmtId="0" fontId="67" fillId="0" borderId="23" xfId="11" applyAlignment="1">
      <alignment horizontal="left" vertical="center" wrapText="1"/>
    </xf>
    <xf numFmtId="0" fontId="19" fillId="0" borderId="23" xfId="11" applyFont="1" applyAlignment="1">
      <alignment horizontal="center" vertical="center" wrapText="1"/>
    </xf>
    <xf numFmtId="167" fontId="34" fillId="0" borderId="10" xfId="11" applyNumberFormat="1" applyFont="1" applyBorder="1" applyAlignment="1">
      <alignment horizontal="center" vertical="center" wrapText="1"/>
    </xf>
    <xf numFmtId="3" fontId="34" fillId="0" borderId="10" xfId="11" applyNumberFormat="1" applyFont="1" applyBorder="1" applyAlignment="1">
      <alignment horizontal="center" vertical="center" wrapText="1"/>
    </xf>
    <xf numFmtId="49" fontId="34" fillId="0" borderId="10" xfId="11" applyNumberFormat="1" applyFont="1" applyBorder="1" applyAlignment="1">
      <alignment horizontal="center" vertical="center" wrapText="1"/>
    </xf>
    <xf numFmtId="167" fontId="34" fillId="0" borderId="9" xfId="11" applyNumberFormat="1" applyFont="1" applyBorder="1" applyAlignment="1">
      <alignment horizontal="center" vertical="center" wrapText="1"/>
    </xf>
    <xf numFmtId="3" fontId="34" fillId="0" borderId="9" xfId="11" applyNumberFormat="1" applyFont="1" applyBorder="1" applyAlignment="1">
      <alignment horizontal="center" vertical="center" wrapText="1"/>
    </xf>
    <xf numFmtId="49" fontId="34" fillId="0" borderId="9" xfId="11" applyNumberFormat="1" applyFont="1" applyBorder="1" applyAlignment="1">
      <alignment horizontal="center" vertical="center" wrapText="1"/>
    </xf>
    <xf numFmtId="0" fontId="67" fillId="0" borderId="9" xfId="11" applyBorder="1" applyAlignment="1">
      <alignment horizontal="center" vertical="center" wrapText="1"/>
    </xf>
    <xf numFmtId="167" fontId="34" fillId="0" borderId="1" xfId="11" applyNumberFormat="1" applyFont="1" applyBorder="1" applyAlignment="1">
      <alignment horizontal="center" vertical="center" wrapText="1"/>
    </xf>
    <xf numFmtId="49" fontId="26" fillId="0" borderId="9" xfId="11" applyNumberFormat="1" applyFont="1" applyBorder="1" applyAlignment="1">
      <alignment horizontal="left" vertical="center" wrapText="1"/>
    </xf>
    <xf numFmtId="49" fontId="26" fillId="0" borderId="9" xfId="11" applyNumberFormat="1" applyFont="1" applyBorder="1" applyAlignment="1">
      <alignment horizontal="center" vertical="center" wrapText="1"/>
    </xf>
    <xf numFmtId="9" fontId="34" fillId="0" borderId="9" xfId="11" applyNumberFormat="1" applyFont="1" applyBorder="1" applyAlignment="1">
      <alignment horizontal="center" vertical="center" wrapText="1"/>
    </xf>
    <xf numFmtId="49" fontId="34" fillId="0" borderId="9" xfId="11" applyNumberFormat="1" applyFont="1" applyBorder="1" applyAlignment="1">
      <alignment horizontal="left" vertical="center" wrapText="1"/>
    </xf>
    <xf numFmtId="0" fontId="21" fillId="0" borderId="4" xfId="11" applyFont="1" applyBorder="1" applyAlignment="1">
      <alignment horizontal="center" vertical="center" wrapText="1"/>
    </xf>
    <xf numFmtId="49" fontId="26" fillId="0" borderId="4" xfId="11" applyNumberFormat="1" applyFont="1" applyBorder="1" applyAlignment="1">
      <alignment horizontal="center" vertical="center" wrapText="1"/>
    </xf>
    <xf numFmtId="0" fontId="21" fillId="0" borderId="9" xfId="11" applyFont="1" applyBorder="1" applyAlignment="1">
      <alignment horizontal="center" vertical="center" wrapText="1"/>
    </xf>
    <xf numFmtId="0" fontId="21" fillId="0" borderId="10" xfId="11" applyFont="1" applyBorder="1" applyAlignment="1">
      <alignment horizontal="center" vertical="center" wrapText="1"/>
    </xf>
    <xf numFmtId="49" fontId="26" fillId="0" borderId="10" xfId="11" applyNumberFormat="1" applyFont="1" applyBorder="1" applyAlignment="1">
      <alignment horizontal="center" vertical="center" wrapText="1"/>
    </xf>
    <xf numFmtId="167" fontId="34" fillId="3" borderId="4" xfId="11" applyNumberFormat="1" applyFont="1" applyFill="1" applyBorder="1" applyAlignment="1">
      <alignment horizontal="center" vertical="center" wrapText="1"/>
    </xf>
    <xf numFmtId="3" fontId="34" fillId="3" borderId="4" xfId="11" applyNumberFormat="1" applyFont="1" applyFill="1" applyBorder="1" applyAlignment="1">
      <alignment horizontal="center" vertical="center" wrapText="1"/>
    </xf>
    <xf numFmtId="0" fontId="21" fillId="3" borderId="4" xfId="11" applyFont="1" applyFill="1" applyBorder="1" applyAlignment="1">
      <alignment horizontal="center" vertical="center" wrapText="1"/>
    </xf>
    <xf numFmtId="49" fontId="26" fillId="0" borderId="1" xfId="11" applyNumberFormat="1" applyFont="1" applyBorder="1" applyAlignment="1">
      <alignment horizontal="left" vertical="center" wrapText="1"/>
    </xf>
    <xf numFmtId="167" fontId="34" fillId="3" borderId="10" xfId="11" applyNumberFormat="1" applyFont="1" applyFill="1" applyBorder="1" applyAlignment="1">
      <alignment horizontal="center" vertical="center" wrapText="1"/>
    </xf>
    <xf numFmtId="3" fontId="34" fillId="3" borderId="10" xfId="11" applyNumberFormat="1" applyFont="1" applyFill="1" applyBorder="1" applyAlignment="1">
      <alignment horizontal="center" vertical="center" wrapText="1"/>
    </xf>
    <xf numFmtId="0" fontId="21" fillId="3" borderId="10" xfId="11" applyFont="1" applyFill="1" applyBorder="1" applyAlignment="1">
      <alignment horizontal="center" vertical="center" wrapText="1"/>
    </xf>
    <xf numFmtId="0" fontId="21" fillId="3" borderId="1" xfId="11" applyFont="1" applyFill="1" applyBorder="1" applyAlignment="1">
      <alignment horizontal="left" vertical="center" wrapText="1"/>
    </xf>
    <xf numFmtId="0" fontId="34" fillId="3" borderId="1" xfId="11" applyFont="1" applyFill="1" applyBorder="1" applyAlignment="1">
      <alignment horizontal="left" vertical="center" wrapText="1"/>
    </xf>
    <xf numFmtId="9" fontId="67" fillId="3" borderId="1" xfId="11" applyNumberFormat="1" applyFill="1" applyBorder="1" applyAlignment="1">
      <alignment horizontal="center" vertical="center" wrapText="1"/>
    </xf>
    <xf numFmtId="0" fontId="67" fillId="3" borderId="23" xfId="11" applyFill="1" applyAlignment="1">
      <alignment horizontal="center" vertical="center" wrapText="1"/>
    </xf>
    <xf numFmtId="9" fontId="67" fillId="3" borderId="23" xfId="11" applyNumberFormat="1" applyFill="1" applyAlignment="1">
      <alignment horizontal="center" vertical="center" wrapText="1"/>
    </xf>
    <xf numFmtId="0" fontId="67" fillId="3" borderId="23" xfId="11" applyFill="1" applyAlignment="1">
      <alignment horizontal="left" vertical="center" wrapText="1"/>
    </xf>
    <xf numFmtId="167" fontId="34" fillId="3" borderId="9" xfId="11" applyNumberFormat="1" applyFont="1" applyFill="1" applyBorder="1" applyAlignment="1">
      <alignment horizontal="center" vertical="center" wrapText="1"/>
    </xf>
    <xf numFmtId="3" fontId="34" fillId="3" borderId="9" xfId="11" applyNumberFormat="1" applyFont="1" applyFill="1" applyBorder="1" applyAlignment="1">
      <alignment horizontal="center" vertical="center" wrapText="1"/>
    </xf>
    <xf numFmtId="0" fontId="21" fillId="3" borderId="9" xfId="11" applyFont="1" applyFill="1" applyBorder="1" applyAlignment="1">
      <alignment horizontal="center" vertical="center" wrapText="1"/>
    </xf>
    <xf numFmtId="167" fontId="34" fillId="3" borderId="1" xfId="11" applyNumberFormat="1" applyFont="1" applyFill="1" applyBorder="1" applyAlignment="1">
      <alignment horizontal="center" vertical="center" wrapText="1"/>
    </xf>
    <xf numFmtId="3" fontId="34" fillId="3" borderId="1" xfId="11" applyNumberFormat="1" applyFont="1" applyFill="1" applyBorder="1" applyAlignment="1">
      <alignment horizontal="center" vertical="center" wrapText="1"/>
    </xf>
    <xf numFmtId="0" fontId="26" fillId="0" borderId="10" xfId="11" applyFont="1" applyBorder="1" applyAlignment="1">
      <alignment horizontal="left" vertical="center" wrapText="1"/>
    </xf>
    <xf numFmtId="0" fontId="26" fillId="0" borderId="4" xfId="11" applyFont="1" applyBorder="1" applyAlignment="1">
      <alignment horizontal="left" vertical="center" wrapText="1"/>
    </xf>
    <xf numFmtId="0" fontId="26" fillId="0" borderId="1" xfId="11" applyFont="1" applyBorder="1" applyAlignment="1">
      <alignment horizontal="left" vertical="center" wrapText="1"/>
    </xf>
    <xf numFmtId="0" fontId="26" fillId="0" borderId="1" xfId="11" applyFont="1" applyBorder="1" applyAlignment="1">
      <alignment vertical="center" wrapText="1"/>
    </xf>
    <xf numFmtId="167" fontId="21" fillId="3" borderId="9" xfId="11" applyNumberFormat="1" applyFont="1" applyFill="1" applyBorder="1" applyAlignment="1">
      <alignment horizontal="center" vertical="center" wrapText="1"/>
    </xf>
    <xf numFmtId="3" fontId="21" fillId="3" borderId="9" xfId="11" applyNumberFormat="1" applyFont="1" applyFill="1" applyBorder="1" applyAlignment="1">
      <alignment horizontal="center" vertical="center" wrapText="1"/>
    </xf>
    <xf numFmtId="0" fontId="21" fillId="3" borderId="9" xfId="11" applyFont="1" applyFill="1" applyBorder="1" applyAlignment="1">
      <alignment horizontal="left" vertical="center" wrapText="1"/>
    </xf>
    <xf numFmtId="0" fontId="21" fillId="3" borderId="1" xfId="11" applyFont="1" applyFill="1" applyBorder="1" applyAlignment="1">
      <alignment wrapText="1"/>
    </xf>
    <xf numFmtId="9" fontId="21" fillId="3" borderId="1" xfId="11" applyNumberFormat="1" applyFont="1" applyFill="1" applyBorder="1" applyAlignment="1">
      <alignment horizontal="center" vertical="center" wrapText="1"/>
    </xf>
    <xf numFmtId="167" fontId="21" fillId="3" borderId="23" xfId="11" applyNumberFormat="1" applyFont="1" applyFill="1" applyAlignment="1">
      <alignment horizontal="center" vertical="center" wrapText="1"/>
    </xf>
    <xf numFmtId="3" fontId="21" fillId="3" borderId="23" xfId="11" applyNumberFormat="1" applyFont="1" applyFill="1" applyAlignment="1">
      <alignment horizontal="center" vertical="center" wrapText="1"/>
    </xf>
    <xf numFmtId="0" fontId="21" fillId="3" borderId="23" xfId="11" applyFont="1" applyFill="1" applyAlignment="1">
      <alignment horizontal="left" vertical="center" wrapText="1"/>
    </xf>
    <xf numFmtId="0" fontId="16" fillId="3" borderId="23" xfId="11" applyFont="1" applyFill="1" applyAlignment="1">
      <alignment horizontal="center" vertical="center" wrapText="1"/>
    </xf>
    <xf numFmtId="9" fontId="16" fillId="3" borderId="23" xfId="11" applyNumberFormat="1" applyFont="1" applyFill="1" applyAlignment="1">
      <alignment wrapText="1"/>
    </xf>
    <xf numFmtId="9" fontId="21" fillId="3" borderId="23" xfId="11" applyNumberFormat="1" applyFont="1" applyFill="1" applyAlignment="1">
      <alignment wrapText="1"/>
    </xf>
    <xf numFmtId="0" fontId="21" fillId="3" borderId="1" xfId="11" applyFont="1" applyFill="1" applyBorder="1" applyAlignment="1">
      <alignment vertical="center" wrapText="1"/>
    </xf>
    <xf numFmtId="0" fontId="21" fillId="3" borderId="1" xfId="11" applyFont="1" applyFill="1" applyBorder="1" applyAlignment="1">
      <alignment horizontal="center" vertical="center" wrapText="1"/>
    </xf>
    <xf numFmtId="0" fontId="16" fillId="3" borderId="11" xfId="11" applyFont="1" applyFill="1" applyBorder="1" applyAlignment="1">
      <alignment horizontal="center" vertical="center" wrapText="1"/>
    </xf>
    <xf numFmtId="9" fontId="21" fillId="3" borderId="1" xfId="11" applyNumberFormat="1" applyFont="1" applyFill="1" applyBorder="1" applyAlignment="1">
      <alignment horizontal="center" wrapText="1"/>
    </xf>
    <xf numFmtId="9" fontId="21" fillId="3" borderId="1" xfId="11" applyNumberFormat="1" applyFont="1" applyFill="1" applyBorder="1" applyAlignment="1">
      <alignment wrapText="1"/>
    </xf>
    <xf numFmtId="0" fontId="16" fillId="15" borderId="11" xfId="11" applyFont="1" applyFill="1" applyBorder="1" applyAlignment="1">
      <alignment horizontal="center" vertical="center" wrapText="1"/>
    </xf>
    <xf numFmtId="0" fontId="16" fillId="15" borderId="18" xfId="11" applyFont="1" applyFill="1" applyBorder="1" applyAlignment="1">
      <alignment horizontal="center" vertical="center" wrapText="1"/>
    </xf>
    <xf numFmtId="0" fontId="21" fillId="15" borderId="19" xfId="11" applyFont="1" applyFill="1" applyBorder="1" applyAlignment="1">
      <alignment horizontal="center" vertical="center" wrapText="1"/>
    </xf>
    <xf numFmtId="0" fontId="21" fillId="3" borderId="23" xfId="11" applyFont="1" applyFill="1" applyAlignment="1">
      <alignment vertical="center" wrapText="1"/>
    </xf>
    <xf numFmtId="0" fontId="16" fillId="3" borderId="23" xfId="11" applyFont="1" applyFill="1" applyAlignment="1">
      <alignment vertical="center" wrapText="1"/>
    </xf>
    <xf numFmtId="0" fontId="21" fillId="0" borderId="23" xfId="11" applyFont="1"/>
    <xf numFmtId="0" fontId="0" fillId="2" borderId="1" xfId="14" applyFont="1" applyFill="1" applyBorder="1" applyAlignment="1">
      <alignment horizontal="left" vertical="center"/>
    </xf>
    <xf numFmtId="1" fontId="18" fillId="0" borderId="1" xfId="14" applyNumberFormat="1" applyFont="1" applyBorder="1" applyAlignment="1">
      <alignment horizontal="left" vertical="center"/>
    </xf>
    <xf numFmtId="0" fontId="0" fillId="0" borderId="23" xfId="14" applyFont="1"/>
    <xf numFmtId="1" fontId="0" fillId="0" borderId="1" xfId="14" applyNumberFormat="1" applyFont="1" applyBorder="1" applyAlignment="1">
      <alignment horizontal="left" vertical="center"/>
    </xf>
    <xf numFmtId="0" fontId="0" fillId="2" borderId="4" xfId="14" applyFont="1" applyFill="1" applyBorder="1" applyAlignment="1">
      <alignment horizontal="left" vertical="center"/>
    </xf>
    <xf numFmtId="1" fontId="67" fillId="0" borderId="1" xfId="14" applyNumberFormat="1" applyFont="1" applyBorder="1" applyAlignment="1">
      <alignment horizontal="left" vertical="center" wrapText="1"/>
    </xf>
    <xf numFmtId="0" fontId="0" fillId="2" borderId="4" xfId="14" applyFont="1" applyFill="1" applyBorder="1" applyAlignment="1">
      <alignment horizontal="left" vertical="center" wrapText="1"/>
    </xf>
    <xf numFmtId="49" fontId="0" fillId="0" borderId="1" xfId="14" applyNumberFormat="1" applyFont="1" applyBorder="1" applyAlignment="1">
      <alignment horizontal="left" vertical="center" wrapText="1"/>
    </xf>
    <xf numFmtId="0" fontId="0" fillId="2" borderId="1" xfId="14" applyFont="1" applyFill="1" applyBorder="1" applyAlignment="1">
      <alignment horizontal="left" vertical="center" wrapText="1"/>
    </xf>
    <xf numFmtId="14" fontId="0" fillId="0" borderId="1" xfId="14" applyNumberFormat="1" applyFont="1" applyBorder="1" applyAlignment="1">
      <alignment horizontal="left" vertical="center"/>
    </xf>
    <xf numFmtId="14" fontId="0" fillId="0" borderId="4" xfId="14" applyNumberFormat="1" applyFont="1" applyBorder="1" applyAlignment="1">
      <alignment horizontal="left" vertical="center"/>
    </xf>
    <xf numFmtId="14" fontId="0" fillId="0" borderId="4" xfId="14" applyNumberFormat="1" applyFont="1" applyBorder="1" applyAlignment="1">
      <alignment horizontal="left" vertical="center" wrapText="1"/>
    </xf>
    <xf numFmtId="0" fontId="0" fillId="2" borderId="1" xfId="14" applyFont="1" applyFill="1" applyBorder="1" applyAlignment="1">
      <alignment horizontal="center" vertical="center"/>
    </xf>
    <xf numFmtId="14" fontId="30" fillId="3" borderId="4" xfId="14" applyNumberFormat="1" applyFont="1" applyFill="1" applyBorder="1" applyAlignment="1">
      <alignment horizontal="center" vertical="center" wrapText="1"/>
    </xf>
    <xf numFmtId="0" fontId="30" fillId="3" borderId="4" xfId="14" applyFont="1" applyFill="1" applyBorder="1" applyAlignment="1">
      <alignment horizontal="left" vertical="center" wrapText="1"/>
    </xf>
    <xf numFmtId="0" fontId="30" fillId="3" borderId="4" xfId="14" applyFont="1" applyFill="1" applyBorder="1" applyAlignment="1">
      <alignment horizontal="center" vertical="center" wrapText="1"/>
    </xf>
    <xf numFmtId="0" fontId="0" fillId="0" borderId="1" xfId="14" applyFont="1" applyBorder="1" applyAlignment="1">
      <alignment vertical="center"/>
    </xf>
    <xf numFmtId="14" fontId="0" fillId="26" borderId="4" xfId="14" applyNumberFormat="1" applyFont="1" applyFill="1" applyBorder="1" applyAlignment="1">
      <alignment horizontal="center" vertical="center" wrapText="1"/>
    </xf>
    <xf numFmtId="0" fontId="30" fillId="27" borderId="4" xfId="14" applyFont="1" applyFill="1" applyBorder="1" applyAlignment="1">
      <alignment horizontal="left" wrapText="1"/>
    </xf>
    <xf numFmtId="0" fontId="30" fillId="25" borderId="1" xfId="14" applyFont="1" applyFill="1" applyBorder="1" applyAlignment="1">
      <alignment horizontal="center" vertical="center" wrapText="1"/>
    </xf>
    <xf numFmtId="0" fontId="0" fillId="25" borderId="1" xfId="14" applyFont="1" applyFill="1" applyBorder="1" applyAlignment="1">
      <alignment vertical="center"/>
    </xf>
    <xf numFmtId="0" fontId="78" fillId="0" borderId="1" xfId="14" applyBorder="1" applyAlignment="1">
      <alignment vertical="center" wrapText="1"/>
    </xf>
    <xf numFmtId="14" fontId="0" fillId="0" borderId="1" xfId="14" applyNumberFormat="1" applyFont="1" applyBorder="1" applyAlignment="1">
      <alignment horizontal="center" vertical="center"/>
    </xf>
    <xf numFmtId="0" fontId="0" fillId="0" borderId="1" xfId="14" applyFont="1" applyBorder="1" applyAlignment="1">
      <alignment horizontal="center" vertical="center" wrapText="1"/>
    </xf>
    <xf numFmtId="0" fontId="0" fillId="0" borderId="1" xfId="14" applyFont="1" applyBorder="1"/>
    <xf numFmtId="0" fontId="0" fillId="0" borderId="1" xfId="14" applyFont="1" applyBorder="1" applyAlignment="1">
      <alignment vertical="center" wrapText="1"/>
    </xf>
    <xf numFmtId="49" fontId="26" fillId="0" borderId="9" xfId="14" applyNumberFormat="1" applyFont="1" applyBorder="1" applyAlignment="1">
      <alignment horizontal="left" vertical="center" wrapText="1"/>
    </xf>
    <xf numFmtId="49" fontId="26" fillId="0" borderId="4" xfId="14" applyNumberFormat="1" applyFont="1" applyBorder="1" applyAlignment="1">
      <alignment horizontal="center" vertical="center" wrapText="1"/>
    </xf>
    <xf numFmtId="167" fontId="34" fillId="0" borderId="1" xfId="14" applyNumberFormat="1" applyFont="1" applyBorder="1" applyAlignment="1">
      <alignment horizontal="center" vertical="center" wrapText="1"/>
    </xf>
    <xf numFmtId="0" fontId="78" fillId="0" borderId="1" xfId="14" applyBorder="1" applyAlignment="1">
      <alignment horizontal="center" vertical="center" wrapText="1"/>
    </xf>
    <xf numFmtId="14" fontId="0" fillId="29" borderId="1" xfId="14" applyNumberFormat="1" applyFont="1" applyFill="1" applyBorder="1" applyAlignment="1">
      <alignment horizontal="center" vertical="center"/>
    </xf>
    <xf numFmtId="0" fontId="0" fillId="29" borderId="1" xfId="14" applyFont="1" applyFill="1" applyBorder="1" applyAlignment="1">
      <alignment vertical="center" wrapText="1"/>
    </xf>
    <xf numFmtId="0" fontId="0" fillId="29" borderId="1" xfId="14" applyFont="1" applyFill="1" applyBorder="1" applyAlignment="1">
      <alignment vertical="center"/>
    </xf>
    <xf numFmtId="14" fontId="78" fillId="0" borderId="1" xfId="14" applyNumberFormat="1" applyBorder="1" applyAlignment="1">
      <alignment horizontal="center" vertical="center"/>
    </xf>
    <xf numFmtId="0" fontId="21" fillId="0" borderId="4" xfId="14" applyFont="1" applyBorder="1" applyAlignment="1">
      <alignment horizontal="left" vertical="center" wrapText="1"/>
    </xf>
    <xf numFmtId="49" fontId="26" fillId="0" borderId="9" xfId="14" applyNumberFormat="1" applyFont="1" applyBorder="1" applyAlignment="1">
      <alignment horizontal="center" vertical="center" wrapText="1"/>
    </xf>
    <xf numFmtId="0" fontId="78" fillId="0" borderId="1" xfId="14" applyBorder="1" applyAlignment="1">
      <alignment vertical="center"/>
    </xf>
    <xf numFmtId="0" fontId="30" fillId="27" borderId="4" xfId="14" applyFont="1" applyFill="1" applyBorder="1" applyAlignment="1">
      <alignment horizontal="left" vertical="center" wrapText="1"/>
    </xf>
    <xf numFmtId="0" fontId="0" fillId="29" borderId="1" xfId="14" applyFont="1" applyFill="1" applyBorder="1" applyAlignment="1">
      <alignment horizontal="center" vertical="center" wrapText="1"/>
    </xf>
    <xf numFmtId="0" fontId="0" fillId="29" borderId="1" xfId="14" applyFont="1" applyFill="1" applyBorder="1"/>
    <xf numFmtId="0" fontId="50" fillId="0" borderId="24" xfId="0" applyFont="1" applyBorder="1" applyAlignment="1">
      <alignment horizontal="center" vertical="center" wrapText="1"/>
    </xf>
    <xf numFmtId="0" fontId="21" fillId="0" borderId="24" xfId="0" applyFont="1" applyBorder="1" applyAlignment="1">
      <alignment horizontal="left" vertical="center" wrapText="1"/>
    </xf>
    <xf numFmtId="0" fontId="21" fillId="0" borderId="24" xfId="0" applyFont="1" applyBorder="1" applyAlignment="1">
      <alignment horizontal="justify" vertical="center" wrapText="1"/>
    </xf>
    <xf numFmtId="0" fontId="34" fillId="0" borderId="24" xfId="0" applyFont="1" applyBorder="1" applyAlignment="1">
      <alignment horizontal="left" vertical="center" wrapText="1"/>
    </xf>
    <xf numFmtId="0" fontId="51" fillId="0" borderId="24" xfId="0" applyFont="1" applyBorder="1" applyAlignment="1">
      <alignment horizontal="left" vertical="center" wrapText="1"/>
    </xf>
    <xf numFmtId="0" fontId="50" fillId="0" borderId="27" xfId="0" applyFont="1" applyBorder="1" applyAlignment="1">
      <alignment horizontal="center" vertical="center" wrapText="1"/>
    </xf>
    <xf numFmtId="1" fontId="21" fillId="0" borderId="7" xfId="0" applyNumberFormat="1" applyFont="1" applyBorder="1" applyAlignment="1">
      <alignment horizontal="center" vertical="center"/>
    </xf>
    <xf numFmtId="3" fontId="34" fillId="0" borderId="27" xfId="0" applyNumberFormat="1" applyFont="1" applyBorder="1" applyAlignment="1">
      <alignment horizontal="center" vertical="center" wrapText="1"/>
    </xf>
    <xf numFmtId="1" fontId="21" fillId="0" borderId="27" xfId="0" applyNumberFormat="1" applyFont="1" applyBorder="1" applyAlignment="1">
      <alignment horizontal="center" vertical="center"/>
    </xf>
    <xf numFmtId="0" fontId="21" fillId="0" borderId="1" xfId="11" applyFont="1" applyBorder="1" applyAlignment="1">
      <alignment wrapText="1"/>
    </xf>
    <xf numFmtId="0" fontId="21" fillId="31" borderId="1" xfId="11" applyFont="1" applyFill="1" applyBorder="1" applyAlignment="1">
      <alignment horizontal="center" vertical="center" wrapText="1"/>
    </xf>
    <xf numFmtId="0" fontId="34" fillId="32" borderId="4" xfId="11" applyFont="1" applyFill="1" applyBorder="1" applyAlignment="1">
      <alignment horizontal="center" vertical="center" wrapText="1"/>
    </xf>
    <xf numFmtId="0" fontId="34" fillId="32" borderId="9" xfId="11" applyFont="1" applyFill="1" applyBorder="1" applyAlignment="1">
      <alignment horizontal="center" vertical="center" wrapText="1"/>
    </xf>
    <xf numFmtId="0" fontId="34" fillId="32" borderId="10" xfId="11" applyFont="1" applyFill="1" applyBorder="1" applyAlignment="1">
      <alignment horizontal="center" vertical="center" wrapText="1"/>
    </xf>
    <xf numFmtId="0" fontId="34" fillId="33" borderId="1" xfId="11" applyFont="1" applyFill="1" applyBorder="1" applyAlignment="1">
      <alignment horizontal="center" vertical="center" wrapText="1"/>
    </xf>
    <xf numFmtId="0" fontId="34" fillId="33" borderId="4" xfId="11" applyFont="1" applyFill="1" applyBorder="1" applyAlignment="1">
      <alignment horizontal="center" vertical="center" wrapText="1"/>
    </xf>
    <xf numFmtId="0" fontId="34" fillId="33" borderId="10" xfId="11" applyFont="1" applyFill="1" applyBorder="1" applyAlignment="1">
      <alignment horizontal="center" vertical="center" wrapText="1"/>
    </xf>
    <xf numFmtId="0" fontId="34" fillId="33" borderId="9" xfId="11" applyFont="1" applyFill="1" applyBorder="1" applyAlignment="1">
      <alignment horizontal="center" vertical="center" wrapText="1"/>
    </xf>
    <xf numFmtId="0" fontId="0" fillId="0" borderId="0" xfId="0" applyAlignment="1">
      <alignment vertical="center"/>
    </xf>
    <xf numFmtId="0" fontId="0" fillId="0" borderId="24" xfId="0" applyBorder="1" applyAlignment="1">
      <alignment horizontal="left" vertical="center"/>
    </xf>
    <xf numFmtId="0" fontId="0" fillId="25" borderId="24" xfId="0" applyFill="1" applyBorder="1" applyAlignment="1">
      <alignment horizontal="center" vertical="center"/>
    </xf>
    <xf numFmtId="0" fontId="18" fillId="25" borderId="24" xfId="0" applyFont="1" applyFill="1" applyBorder="1" applyAlignment="1">
      <alignment horizontal="center" vertical="center"/>
    </xf>
    <xf numFmtId="9" fontId="18" fillId="25" borderId="24" xfId="1" applyFont="1" applyFill="1" applyBorder="1" applyAlignment="1">
      <alignment horizontal="center" vertical="center"/>
    </xf>
    <xf numFmtId="0" fontId="25" fillId="34" borderId="24" xfId="0" applyFont="1" applyFill="1" applyBorder="1" applyAlignment="1">
      <alignment horizontal="center" vertical="center"/>
    </xf>
    <xf numFmtId="0" fontId="71" fillId="35" borderId="24" xfId="0" applyFont="1" applyFill="1" applyBorder="1" applyAlignment="1">
      <alignment horizontal="center" vertical="center"/>
    </xf>
    <xf numFmtId="0" fontId="71" fillId="35" borderId="24" xfId="0" applyFont="1" applyFill="1" applyBorder="1" applyAlignment="1">
      <alignment horizontal="center" vertical="center" wrapText="1"/>
    </xf>
    <xf numFmtId="0" fontId="40" fillId="35" borderId="24" xfId="0" applyFont="1" applyFill="1" applyBorder="1" applyAlignment="1">
      <alignment vertical="center"/>
    </xf>
    <xf numFmtId="0" fontId="40" fillId="35" borderId="24" xfId="0" applyFont="1" applyFill="1" applyBorder="1" applyAlignment="1">
      <alignment horizontal="center" vertical="center"/>
    </xf>
    <xf numFmtId="0" fontId="0" fillId="25" borderId="24" xfId="0" applyFill="1" applyBorder="1" applyAlignment="1">
      <alignment vertical="center"/>
    </xf>
    <xf numFmtId="0" fontId="0" fillId="25" borderId="24" xfId="0" applyFill="1" applyBorder="1" applyAlignment="1">
      <alignment horizontal="center" vertical="center" wrapText="1"/>
    </xf>
    <xf numFmtId="0" fontId="18" fillId="25" borderId="24" xfId="0" applyFont="1" applyFill="1" applyBorder="1" applyAlignment="1">
      <alignment horizontal="center" vertical="center" wrapText="1"/>
    </xf>
    <xf numFmtId="0" fontId="18" fillId="25" borderId="0" xfId="0" applyFont="1" applyFill="1" applyAlignment="1">
      <alignment horizontal="center" vertical="center"/>
    </xf>
    <xf numFmtId="0" fontId="0" fillId="34" borderId="24" xfId="0" applyFill="1" applyBorder="1" applyAlignment="1">
      <alignment horizontal="center"/>
    </xf>
    <xf numFmtId="0" fontId="18" fillId="35" borderId="24" xfId="0" applyFont="1" applyFill="1" applyBorder="1" applyAlignment="1">
      <alignment horizontal="center" vertical="center"/>
    </xf>
    <xf numFmtId="0" fontId="0" fillId="2" borderId="4" xfId="0" applyFill="1" applyBorder="1" applyAlignment="1">
      <alignment horizontal="center" vertical="center" wrapText="1"/>
    </xf>
    <xf numFmtId="0" fontId="0" fillId="2" borderId="4" xfId="0" applyFill="1" applyBorder="1" applyAlignment="1">
      <alignment horizontal="left" vertical="center" wrapText="1"/>
    </xf>
    <xf numFmtId="14" fontId="0" fillId="29" borderId="1" xfId="6" applyNumberFormat="1" applyFont="1" applyFill="1" applyBorder="1" applyAlignment="1">
      <alignment horizontal="center" vertical="center"/>
    </xf>
    <xf numFmtId="0" fontId="0" fillId="29" borderId="1" xfId="6" applyFont="1" applyFill="1" applyBorder="1" applyAlignment="1">
      <alignment vertical="center" wrapText="1"/>
    </xf>
    <xf numFmtId="0" fontId="0" fillId="29" borderId="1" xfId="6" applyFont="1" applyFill="1" applyBorder="1"/>
    <xf numFmtId="0" fontId="51" fillId="36" borderId="24" xfId="3" applyFont="1" applyFill="1" applyBorder="1" applyAlignment="1">
      <alignment horizontal="left" vertical="center" wrapText="1"/>
    </xf>
    <xf numFmtId="174" fontId="51" fillId="36" borderId="24" xfId="3" applyNumberFormat="1" applyFont="1" applyFill="1" applyBorder="1" applyAlignment="1">
      <alignment horizontal="center" vertical="center" wrapText="1"/>
    </xf>
    <xf numFmtId="0" fontId="51" fillId="36" borderId="24" xfId="3" applyFont="1" applyFill="1" applyBorder="1" applyAlignment="1">
      <alignment horizontal="center" vertical="center" wrapText="1"/>
    </xf>
    <xf numFmtId="174" fontId="51" fillId="36" borderId="24" xfId="15" applyNumberFormat="1" applyFont="1" applyFill="1" applyBorder="1" applyAlignment="1" applyProtection="1">
      <alignment horizontal="center" vertical="center" wrapText="1"/>
      <protection locked="0"/>
    </xf>
    <xf numFmtId="0" fontId="51" fillId="36" borderId="31" xfId="3" applyFont="1" applyFill="1" applyBorder="1" applyAlignment="1">
      <alignment vertical="center" wrapText="1"/>
    </xf>
    <xf numFmtId="14" fontId="0" fillId="0" borderId="1" xfId="16" applyNumberFormat="1" applyFont="1" applyBorder="1" applyAlignment="1">
      <alignment horizontal="center" vertical="center"/>
    </xf>
    <xf numFmtId="0" fontId="67" fillId="0" borderId="1" xfId="16" applyFont="1" applyBorder="1" applyAlignment="1">
      <alignment horizontal="justify" vertical="justify" wrapText="1"/>
    </xf>
    <xf numFmtId="14" fontId="0" fillId="0" borderId="1" xfId="25" applyNumberFormat="1" applyFont="1" applyBorder="1" applyAlignment="1">
      <alignment horizontal="center"/>
    </xf>
    <xf numFmtId="0" fontId="67" fillId="0" borderId="1" xfId="25" applyFont="1" applyBorder="1"/>
    <xf numFmtId="0" fontId="67" fillId="0" borderId="1" xfId="25" applyFont="1" applyBorder="1" applyAlignment="1">
      <alignment horizontal="justify" vertical="justify"/>
    </xf>
    <xf numFmtId="0" fontId="0" fillId="0" borderId="1" xfId="14" applyFont="1" applyBorder="1" applyAlignment="1">
      <alignment wrapText="1"/>
    </xf>
    <xf numFmtId="14" fontId="0" fillId="0" borderId="1" xfId="31" applyNumberFormat="1" applyFont="1" applyBorder="1" applyAlignment="1">
      <alignment horizontal="center" vertical="center"/>
    </xf>
    <xf numFmtId="0" fontId="0" fillId="0" borderId="1" xfId="31" applyFont="1" applyBorder="1" applyAlignment="1">
      <alignment wrapText="1"/>
    </xf>
    <xf numFmtId="14" fontId="0" fillId="0" borderId="1" xfId="19" applyNumberFormat="1" applyFont="1" applyBorder="1" applyAlignment="1">
      <alignment horizontal="center" vertical="center"/>
    </xf>
    <xf numFmtId="0" fontId="0" fillId="0" borderId="1" xfId="19" applyFont="1" applyBorder="1" applyAlignment="1">
      <alignment wrapText="1"/>
    </xf>
    <xf numFmtId="173" fontId="30" fillId="0" borderId="1" xfId="0" applyNumberFormat="1" applyFont="1" applyBorder="1" applyAlignment="1">
      <alignment horizontal="center" vertical="center"/>
    </xf>
    <xf numFmtId="0" fontId="67" fillId="0" borderId="1" xfId="14" applyFont="1" applyBorder="1" applyAlignment="1">
      <alignment wrapText="1"/>
    </xf>
    <xf numFmtId="0" fontId="0" fillId="0" borderId="1" xfId="32" applyFont="1" applyBorder="1" applyAlignment="1">
      <alignment horizontal="center" vertical="center" wrapText="1"/>
    </xf>
    <xf numFmtId="0" fontId="0" fillId="0" borderId="1" xfId="33" applyFont="1" applyBorder="1" applyAlignment="1">
      <alignment wrapText="1"/>
    </xf>
    <xf numFmtId="0" fontId="0" fillId="0" borderId="1" xfId="33" applyFont="1" applyBorder="1" applyAlignment="1">
      <alignment horizontal="center" vertical="center" wrapText="1"/>
    </xf>
    <xf numFmtId="0" fontId="67" fillId="0" borderId="1" xfId="19" applyFont="1" applyBorder="1" applyAlignment="1">
      <alignment vertical="center" wrapText="1"/>
    </xf>
    <xf numFmtId="0" fontId="67" fillId="0" borderId="1" xfId="35" applyFont="1" applyBorder="1" applyAlignment="1">
      <alignment vertical="center" wrapText="1"/>
    </xf>
    <xf numFmtId="0" fontId="0" fillId="0" borderId="1" xfId="36" applyFont="1" applyBorder="1" applyAlignment="1">
      <alignment vertical="center" wrapText="1"/>
    </xf>
    <xf numFmtId="0" fontId="0" fillId="0" borderId="1" xfId="36" applyFont="1" applyBorder="1" applyAlignment="1">
      <alignment horizontal="center" vertical="center" wrapText="1"/>
    </xf>
    <xf numFmtId="49" fontId="26" fillId="0" borderId="24" xfId="14" applyNumberFormat="1" applyFont="1" applyBorder="1" applyAlignment="1">
      <alignment horizontal="left" vertical="center" wrapText="1"/>
    </xf>
    <xf numFmtId="49" fontId="26" fillId="0" borderId="4" xfId="14" applyNumberFormat="1" applyFont="1" applyBorder="1" applyAlignment="1">
      <alignment horizontal="left" vertical="center" wrapText="1"/>
    </xf>
    <xf numFmtId="167" fontId="34" fillId="0" borderId="1" xfId="14" applyNumberFormat="1" applyFont="1" applyBorder="1" applyAlignment="1">
      <alignment horizontal="left" vertical="center" wrapText="1"/>
    </xf>
    <xf numFmtId="0" fontId="0" fillId="29" borderId="0" xfId="0" applyFill="1"/>
    <xf numFmtId="14" fontId="30" fillId="29" borderId="1" xfId="0" applyNumberFormat="1" applyFont="1" applyFill="1" applyBorder="1" applyAlignment="1">
      <alignment horizontal="center" vertical="center"/>
    </xf>
    <xf numFmtId="0" fontId="67" fillId="0" borderId="1" xfId="0" applyFont="1" applyBorder="1" applyAlignment="1">
      <alignment horizontal="left" vertical="center" wrapText="1"/>
    </xf>
    <xf numFmtId="0" fontId="67" fillId="36" borderId="1" xfId="0" applyFont="1" applyFill="1" applyBorder="1" applyAlignment="1">
      <alignment vertical="center" wrapText="1"/>
    </xf>
    <xf numFmtId="0" fontId="0" fillId="29" borderId="23" xfId="14" applyFont="1" applyFill="1"/>
    <xf numFmtId="0" fontId="67" fillId="29" borderId="1" xfId="0" applyFont="1" applyFill="1" applyBorder="1" applyAlignment="1">
      <alignment vertical="center" wrapText="1"/>
    </xf>
    <xf numFmtId="14" fontId="0" fillId="0" borderId="41" xfId="14" applyNumberFormat="1" applyFont="1" applyBorder="1" applyAlignment="1">
      <alignment horizontal="left" vertical="center"/>
    </xf>
    <xf numFmtId="0" fontId="0" fillId="0" borderId="24" xfId="0" applyBorder="1" applyAlignment="1">
      <alignment horizontal="left" vertical="center" wrapText="1"/>
    </xf>
    <xf numFmtId="0" fontId="21" fillId="36" borderId="24" xfId="11" applyFont="1" applyFill="1" applyBorder="1" applyAlignment="1">
      <alignment horizontal="left" vertical="center" wrapText="1"/>
    </xf>
    <xf numFmtId="0" fontId="11" fillId="0" borderId="0" xfId="0" applyFont="1"/>
    <xf numFmtId="0" fontId="53" fillId="0" borderId="33" xfId="3" applyFont="1" applyBorder="1" applyAlignment="1">
      <alignment horizontal="left" vertical="center" wrapText="1"/>
    </xf>
    <xf numFmtId="174" fontId="53" fillId="0" borderId="24" xfId="4" applyNumberFormat="1" applyFont="1" applyBorder="1" applyAlignment="1" applyProtection="1">
      <alignment horizontal="center" vertical="center" wrapText="1"/>
      <protection locked="0"/>
    </xf>
    <xf numFmtId="174" fontId="53" fillId="37" borderId="24" xfId="4" applyNumberFormat="1" applyFont="1" applyFill="1" applyBorder="1" applyAlignment="1" applyProtection="1">
      <alignment horizontal="center" vertical="center" wrapText="1"/>
      <protection locked="0"/>
    </xf>
    <xf numFmtId="1" fontId="67" fillId="0" borderId="1" xfId="0" applyNumberFormat="1" applyFont="1" applyBorder="1" applyAlignment="1">
      <alignment horizontal="left" vertical="center" wrapText="1"/>
    </xf>
    <xf numFmtId="1" fontId="67" fillId="0" borderId="1" xfId="0" applyNumberFormat="1" applyFont="1" applyBorder="1" applyAlignment="1">
      <alignment horizontal="left" vertical="center"/>
    </xf>
    <xf numFmtId="0" fontId="67" fillId="0" borderId="9" xfId="0" applyFont="1" applyBorder="1" applyAlignment="1">
      <alignment horizontal="center" vertical="center" wrapText="1"/>
    </xf>
    <xf numFmtId="0" fontId="67" fillId="29" borderId="1" xfId="0" applyFont="1" applyFill="1" applyBorder="1" applyAlignment="1">
      <alignment vertical="center"/>
    </xf>
    <xf numFmtId="14" fontId="0" fillId="0" borderId="1" xfId="37" applyNumberFormat="1" applyFont="1" applyBorder="1" applyAlignment="1">
      <alignment horizontal="center" vertical="center"/>
    </xf>
    <xf numFmtId="0" fontId="0" fillId="0" borderId="1" xfId="37" applyFont="1" applyBorder="1" applyAlignment="1">
      <alignment vertical="center"/>
    </xf>
    <xf numFmtId="0" fontId="67" fillId="0" borderId="1" xfId="37" applyFont="1" applyBorder="1" applyAlignment="1">
      <alignment vertical="center" wrapText="1"/>
    </xf>
    <xf numFmtId="0" fontId="0" fillId="0" borderId="23" xfId="37" applyFont="1"/>
    <xf numFmtId="0" fontId="0" fillId="0" borderId="23" xfId="41" applyFont="1"/>
    <xf numFmtId="0" fontId="0" fillId="0" borderId="1" xfId="41" applyFont="1" applyBorder="1" applyAlignment="1">
      <alignment vertical="center"/>
    </xf>
    <xf numFmtId="14" fontId="30" fillId="0" borderId="1" xfId="41" applyNumberFormat="1" applyFont="1" applyBorder="1" applyAlignment="1">
      <alignment horizontal="center" vertical="center"/>
    </xf>
    <xf numFmtId="0" fontId="0" fillId="0" borderId="1" xfId="41" applyFont="1" applyBorder="1" applyAlignment="1">
      <alignment horizontal="left" vertical="center" wrapText="1"/>
    </xf>
    <xf numFmtId="0" fontId="0" fillId="0" borderId="23" xfId="44" applyFont="1"/>
    <xf numFmtId="0" fontId="0" fillId="0" borderId="1" xfId="44" applyFont="1" applyBorder="1" applyAlignment="1">
      <alignment vertical="center"/>
    </xf>
    <xf numFmtId="14" fontId="30" fillId="0" borderId="1" xfId="44" applyNumberFormat="1" applyFont="1" applyBorder="1" applyAlignment="1">
      <alignment horizontal="center" vertical="center"/>
    </xf>
    <xf numFmtId="0" fontId="0" fillId="0" borderId="1" xfId="44" applyFont="1" applyBorder="1" applyAlignment="1">
      <alignment horizontal="left" vertical="center" wrapText="1"/>
    </xf>
    <xf numFmtId="0" fontId="0" fillId="0" borderId="1" xfId="62" applyFont="1" applyBorder="1"/>
    <xf numFmtId="14" fontId="0" fillId="0" borderId="1" xfId="62" applyNumberFormat="1" applyFont="1" applyBorder="1" applyAlignment="1">
      <alignment horizontal="center" vertical="center"/>
    </xf>
    <xf numFmtId="0" fontId="0" fillId="0" borderId="24" xfId="62" applyFont="1" applyBorder="1" applyAlignment="1">
      <alignment horizontal="center" vertical="center" wrapText="1"/>
    </xf>
    <xf numFmtId="0" fontId="0" fillId="0" borderId="23" xfId="63" applyFont="1"/>
    <xf numFmtId="0" fontId="0" fillId="0" borderId="4" xfId="63" applyFont="1" applyBorder="1"/>
    <xf numFmtId="0" fontId="67" fillId="0" borderId="24" xfId="63" applyFont="1" applyBorder="1" applyAlignment="1">
      <alignment horizontal="left" vertical="center" wrapText="1"/>
    </xf>
    <xf numFmtId="0" fontId="0" fillId="0" borderId="24" xfId="63" applyFont="1" applyBorder="1"/>
    <xf numFmtId="0" fontId="67" fillId="36" borderId="24" xfId="63" applyFont="1" applyFill="1" applyBorder="1" applyAlignment="1">
      <alignment vertical="center" wrapText="1"/>
    </xf>
    <xf numFmtId="0" fontId="0" fillId="0" borderId="3" xfId="63" applyFont="1" applyBorder="1"/>
    <xf numFmtId="0" fontId="0" fillId="0" borderId="27" xfId="63" applyFont="1" applyBorder="1"/>
    <xf numFmtId="0" fontId="67" fillId="0" borderId="32" xfId="63" applyFont="1" applyBorder="1" applyAlignment="1">
      <alignment horizontal="left" vertical="center" wrapText="1"/>
    </xf>
    <xf numFmtId="0" fontId="67" fillId="0" borderId="27" xfId="63" applyFont="1" applyBorder="1" applyAlignment="1">
      <alignment horizontal="left" vertical="center" wrapText="1"/>
    </xf>
    <xf numFmtId="0" fontId="17" fillId="0" borderId="1" xfId="14" applyFont="1" applyBorder="1" applyAlignment="1">
      <alignment horizontal="left" vertical="top" wrapText="1"/>
    </xf>
    <xf numFmtId="0" fontId="67" fillId="0" borderId="1" xfId="14" applyFont="1" applyBorder="1" applyAlignment="1">
      <alignment horizontal="center" vertical="center"/>
    </xf>
    <xf numFmtId="0" fontId="67" fillId="0" borderId="1" xfId="14" applyFont="1" applyBorder="1" applyAlignment="1">
      <alignment horizontal="center" vertical="center" wrapText="1"/>
    </xf>
    <xf numFmtId="0" fontId="0" fillId="0" borderId="23" xfId="96" applyFont="1"/>
    <xf numFmtId="0" fontId="0" fillId="0" borderId="1" xfId="96" applyFont="1" applyBorder="1" applyAlignment="1">
      <alignment horizontal="center" vertical="center" wrapText="1"/>
    </xf>
    <xf numFmtId="0" fontId="0" fillId="0" borderId="1" xfId="96" applyFont="1" applyBorder="1"/>
    <xf numFmtId="14" fontId="0" fillId="0" borderId="1" xfId="96" applyNumberFormat="1" applyFont="1" applyBorder="1" applyAlignment="1">
      <alignment horizontal="center" vertical="center"/>
    </xf>
    <xf numFmtId="0" fontId="0" fillId="0" borderId="23" xfId="102" applyFont="1"/>
    <xf numFmtId="0" fontId="0" fillId="0" borderId="1" xfId="102" applyFont="1" applyBorder="1"/>
    <xf numFmtId="14" fontId="0" fillId="0" borderId="1" xfId="102" applyNumberFormat="1" applyFont="1" applyBorder="1" applyAlignment="1">
      <alignment horizontal="center" vertical="center"/>
    </xf>
    <xf numFmtId="0" fontId="0" fillId="0" borderId="1" xfId="102" applyFont="1" applyBorder="1" applyAlignment="1">
      <alignment horizontal="left" vertical="top" wrapText="1"/>
    </xf>
    <xf numFmtId="0" fontId="67" fillId="0" borderId="1" xfId="102" applyFont="1" applyBorder="1" applyAlignment="1">
      <alignment horizontal="center" vertical="center"/>
    </xf>
    <xf numFmtId="9" fontId="53" fillId="0" borderId="33" xfId="5" applyFont="1" applyFill="1" applyBorder="1" applyAlignment="1">
      <alignment horizontal="center" vertical="center" wrapText="1"/>
    </xf>
    <xf numFmtId="2" fontId="53" fillId="0" borderId="33" xfId="3" applyNumberFormat="1" applyFont="1" applyBorder="1" applyAlignment="1">
      <alignment horizontal="center" vertical="center"/>
    </xf>
    <xf numFmtId="174" fontId="53" fillId="37" borderId="24" xfId="106" applyNumberFormat="1" applyFont="1" applyFill="1" applyBorder="1" applyAlignment="1" applyProtection="1">
      <alignment horizontal="center" vertical="center" wrapText="1"/>
      <protection locked="0"/>
    </xf>
    <xf numFmtId="0" fontId="53" fillId="0" borderId="33" xfId="3" applyFont="1" applyBorder="1" applyAlignment="1">
      <alignment horizontal="justify" vertical="center" wrapText="1"/>
    </xf>
    <xf numFmtId="9" fontId="53" fillId="0" borderId="33" xfId="5" applyFont="1" applyFill="1" applyBorder="1" applyAlignment="1">
      <alignment horizontal="justify" vertical="center" wrapText="1"/>
    </xf>
    <xf numFmtId="0" fontId="53" fillId="0" borderId="33" xfId="3" applyFont="1" applyBorder="1" applyAlignment="1">
      <alignment horizontal="center" vertical="center" wrapText="1"/>
    </xf>
    <xf numFmtId="0" fontId="72" fillId="0" borderId="42" xfId="3" applyBorder="1"/>
    <xf numFmtId="0" fontId="72" fillId="0" borderId="43" xfId="3" applyBorder="1"/>
    <xf numFmtId="0" fontId="51" fillId="0" borderId="43" xfId="3" applyFont="1" applyBorder="1"/>
    <xf numFmtId="0" fontId="51" fillId="0" borderId="32" xfId="3" applyFont="1" applyBorder="1"/>
    <xf numFmtId="0" fontId="72" fillId="0" borderId="28" xfId="3" applyBorder="1"/>
    <xf numFmtId="0" fontId="72" fillId="0" borderId="23" xfId="3"/>
    <xf numFmtId="0" fontId="51" fillId="0" borderId="23" xfId="3" applyFont="1"/>
    <xf numFmtId="0" fontId="51" fillId="0" borderId="34" xfId="3" applyFont="1" applyBorder="1"/>
    <xf numFmtId="0" fontId="72" fillId="0" borderId="34" xfId="3" applyBorder="1"/>
    <xf numFmtId="175" fontId="0" fillId="0" borderId="24" xfId="10" applyNumberFormat="1" applyFont="1" applyBorder="1" applyAlignment="1">
      <alignment horizontal="center" vertical="center"/>
    </xf>
    <xf numFmtId="0" fontId="0" fillId="0" borderId="31" xfId="0" applyBorder="1" applyAlignment="1">
      <alignment horizontal="center" vertical="center"/>
    </xf>
    <xf numFmtId="175" fontId="0" fillId="0" borderId="31" xfId="10" applyNumberFormat="1" applyFont="1" applyBorder="1" applyAlignment="1">
      <alignment horizontal="center" vertical="center"/>
    </xf>
    <xf numFmtId="175" fontId="0" fillId="0" borderId="24" xfId="0" applyNumberFormat="1" applyBorder="1" applyAlignment="1">
      <alignment horizontal="center" vertical="center"/>
    </xf>
    <xf numFmtId="175" fontId="18" fillId="34" borderId="24" xfId="10" applyNumberFormat="1" applyFont="1" applyFill="1" applyBorder="1" applyAlignment="1">
      <alignment horizontal="center" vertical="center"/>
    </xf>
    <xf numFmtId="0" fontId="0" fillId="0" borderId="24" xfId="1" applyNumberFormat="1" applyFont="1" applyBorder="1" applyAlignment="1">
      <alignment horizontal="center" vertical="center"/>
    </xf>
    <xf numFmtId="0" fontId="30" fillId="29" borderId="1" xfId="0" applyFont="1" applyFill="1" applyBorder="1" applyAlignment="1">
      <alignment vertical="center"/>
    </xf>
    <xf numFmtId="173" fontId="30" fillId="29" borderId="1" xfId="0" applyNumberFormat="1" applyFont="1" applyFill="1" applyBorder="1" applyAlignment="1">
      <alignment horizontal="center" vertical="center"/>
    </xf>
    <xf numFmtId="14" fontId="81" fillId="0" borderId="9" xfId="0" applyNumberFormat="1" applyFont="1" applyBorder="1" applyAlignment="1">
      <alignment horizontal="center" vertical="center" wrapText="1"/>
    </xf>
    <xf numFmtId="0" fontId="81" fillId="0" borderId="9" xfId="0" applyFont="1" applyBorder="1" applyAlignment="1">
      <alignment horizontal="center" vertical="center" wrapText="1"/>
    </xf>
    <xf numFmtId="0" fontId="81" fillId="0" borderId="1" xfId="0" applyFont="1" applyBorder="1" applyAlignment="1">
      <alignment vertical="center"/>
    </xf>
    <xf numFmtId="14" fontId="40" fillId="29" borderId="1" xfId="0" applyNumberFormat="1" applyFont="1" applyFill="1" applyBorder="1" applyAlignment="1">
      <alignment horizontal="center" vertical="center"/>
    </xf>
    <xf numFmtId="0" fontId="40" fillId="29" borderId="1" xfId="0" applyFont="1" applyFill="1" applyBorder="1" applyAlignment="1">
      <alignment vertical="center" wrapText="1"/>
    </xf>
    <xf numFmtId="0" fontId="40" fillId="29" borderId="1" xfId="0" applyFont="1" applyFill="1" applyBorder="1" applyAlignment="1">
      <alignment vertical="center"/>
    </xf>
    <xf numFmtId="174" fontId="72" fillId="36" borderId="24" xfId="15" applyNumberFormat="1" applyFont="1" applyFill="1" applyBorder="1" applyAlignment="1" applyProtection="1">
      <alignment horizontal="center" vertical="center" wrapText="1"/>
      <protection locked="0"/>
    </xf>
    <xf numFmtId="174" fontId="72" fillId="36" borderId="24" xfId="3" applyNumberFormat="1" applyFill="1" applyBorder="1" applyAlignment="1">
      <alignment horizontal="center" vertical="center" wrapText="1"/>
    </xf>
    <xf numFmtId="0" fontId="72" fillId="36" borderId="24" xfId="3" applyFill="1" applyBorder="1" applyAlignment="1">
      <alignment horizontal="center" vertical="center" wrapText="1"/>
    </xf>
    <xf numFmtId="0" fontId="72" fillId="36" borderId="24" xfId="3" applyFill="1" applyBorder="1" applyAlignment="1">
      <alignment horizontal="left" vertical="center" wrapText="1"/>
    </xf>
    <xf numFmtId="0" fontId="67" fillId="29" borderId="1" xfId="0" applyFont="1" applyFill="1" applyBorder="1"/>
    <xf numFmtId="0" fontId="67" fillId="29" borderId="1" xfId="14" applyFont="1" applyFill="1" applyBorder="1" applyAlignment="1">
      <alignment vertical="center" wrapText="1"/>
    </xf>
    <xf numFmtId="0" fontId="67" fillId="29" borderId="1" xfId="14" applyFont="1" applyFill="1" applyBorder="1" applyAlignment="1">
      <alignment horizontal="center" vertical="center" wrapText="1"/>
    </xf>
    <xf numFmtId="14" fontId="0" fillId="29" borderId="1" xfId="0" applyNumberFormat="1" applyFill="1" applyBorder="1" applyAlignment="1">
      <alignment horizontal="center" vertical="center" wrapText="1"/>
    </xf>
    <xf numFmtId="0" fontId="0" fillId="29" borderId="0" xfId="0" applyFill="1" applyAlignment="1">
      <alignment horizontal="center" vertical="center" wrapText="1"/>
    </xf>
    <xf numFmtId="0" fontId="67" fillId="29" borderId="1" xfId="0" applyFont="1" applyFill="1" applyBorder="1" applyAlignment="1">
      <alignment horizontal="center" vertical="center" wrapText="1"/>
    </xf>
    <xf numFmtId="14" fontId="0" fillId="29" borderId="5" xfId="107" applyNumberFormat="1" applyFont="1" applyFill="1" applyBorder="1" applyAlignment="1">
      <alignment horizontal="center" vertical="center"/>
    </xf>
    <xf numFmtId="0" fontId="0" fillId="23" borderId="24" xfId="0" applyFill="1" applyBorder="1" applyAlignment="1">
      <alignment horizontal="center" vertical="center" wrapText="1"/>
    </xf>
    <xf numFmtId="0" fontId="18" fillId="0" borderId="24" xfId="0" applyFont="1" applyBorder="1" applyAlignment="1">
      <alignment horizontal="center" vertical="center" wrapText="1"/>
    </xf>
    <xf numFmtId="0" fontId="0" fillId="0" borderId="24" xfId="107" applyFont="1" applyBorder="1" applyAlignment="1">
      <alignment vertical="center"/>
    </xf>
    <xf numFmtId="0" fontId="0" fillId="29" borderId="9" xfId="107" applyFont="1" applyFill="1" applyBorder="1" applyAlignment="1">
      <alignment vertical="center"/>
    </xf>
    <xf numFmtId="0" fontId="0" fillId="2" borderId="4" xfId="107" applyFont="1" applyFill="1" applyBorder="1" applyAlignment="1">
      <alignment horizontal="center" vertical="center"/>
    </xf>
    <xf numFmtId="0" fontId="0" fillId="39" borderId="24" xfId="0" applyFill="1" applyBorder="1" applyAlignment="1">
      <alignment horizontal="center" vertical="center" wrapText="1"/>
    </xf>
    <xf numFmtId="0" fontId="0" fillId="38" borderId="24" xfId="0" applyFill="1" applyBorder="1" applyAlignment="1">
      <alignment horizontal="center" vertical="center" wrapText="1"/>
    </xf>
    <xf numFmtId="0" fontId="0" fillId="0" borderId="23" xfId="107" applyFont="1"/>
    <xf numFmtId="0" fontId="0" fillId="2" borderId="4" xfId="107" applyFont="1" applyFill="1" applyBorder="1" applyAlignment="1">
      <alignment horizontal="center" vertical="center" wrapText="1"/>
    </xf>
    <xf numFmtId="0" fontId="0" fillId="2" borderId="1" xfId="107" applyFont="1" applyFill="1" applyBorder="1" applyAlignment="1">
      <alignment horizontal="left" vertical="center"/>
    </xf>
    <xf numFmtId="1" fontId="0" fillId="0" borderId="1" xfId="107" applyNumberFormat="1" applyFont="1" applyBorder="1" applyAlignment="1">
      <alignment horizontal="left" vertical="center"/>
    </xf>
    <xf numFmtId="0" fontId="0" fillId="2" borderId="1" xfId="107" applyFont="1" applyFill="1" applyBorder="1" applyAlignment="1">
      <alignment horizontal="left" vertical="center" wrapText="1"/>
    </xf>
    <xf numFmtId="0" fontId="0" fillId="2" borderId="4" xfId="107" applyFont="1" applyFill="1" applyBorder="1" applyAlignment="1">
      <alignment horizontal="left" vertical="center" wrapText="1"/>
    </xf>
    <xf numFmtId="0" fontId="16" fillId="28" borderId="1" xfId="107" applyFont="1" applyFill="1" applyBorder="1" applyAlignment="1">
      <alignment horizontal="left" vertical="center" wrapText="1"/>
    </xf>
    <xf numFmtId="0" fontId="0" fillId="29" borderId="23" xfId="107" applyFont="1" applyFill="1"/>
    <xf numFmtId="174" fontId="53" fillId="37" borderId="24" xfId="194" applyNumberFormat="1" applyFont="1" applyFill="1" applyBorder="1" applyAlignment="1" applyProtection="1">
      <alignment horizontal="center" vertical="center" wrapText="1"/>
      <protection locked="0"/>
    </xf>
    <xf numFmtId="0" fontId="52" fillId="0" borderId="33" xfId="3" applyFont="1" applyBorder="1" applyAlignment="1">
      <alignment horizontal="justify" vertical="center" wrapText="1"/>
    </xf>
    <xf numFmtId="0" fontId="52" fillId="0" borderId="23" xfId="3" applyFont="1" applyAlignment="1">
      <alignment horizontal="justify" vertical="center" wrapText="1"/>
    </xf>
    <xf numFmtId="1" fontId="0" fillId="0" borderId="23" xfId="107" applyNumberFormat="1" applyFont="1" applyAlignment="1">
      <alignment horizontal="left" vertical="center"/>
    </xf>
    <xf numFmtId="49" fontId="53" fillId="0" borderId="23" xfId="3" applyNumberFormat="1" applyFont="1" applyAlignment="1">
      <alignment horizontal="justify" vertical="center" wrapText="1"/>
    </xf>
    <xf numFmtId="174" fontId="53" fillId="37" borderId="23" xfId="194" applyNumberFormat="1" applyFont="1" applyFill="1" applyAlignment="1" applyProtection="1">
      <alignment horizontal="center" vertical="center" wrapText="1"/>
      <protection locked="0"/>
    </xf>
    <xf numFmtId="0" fontId="67" fillId="29" borderId="7" xfId="107" applyFont="1" applyFill="1" applyBorder="1" applyAlignment="1">
      <alignment horizontal="center" vertical="center" wrapText="1"/>
    </xf>
    <xf numFmtId="14" fontId="40" fillId="0" borderId="9" xfId="0" applyNumberFormat="1" applyFont="1" applyBorder="1" applyAlignment="1">
      <alignment horizontal="center" vertical="center" wrapText="1"/>
    </xf>
    <xf numFmtId="0" fontId="40" fillId="0" borderId="9" xfId="0" applyFont="1" applyBorder="1" applyAlignment="1">
      <alignment horizontal="left" vertical="center" wrapText="1"/>
    </xf>
    <xf numFmtId="0" fontId="40" fillId="0" borderId="9" xfId="0" applyFont="1" applyBorder="1" applyAlignment="1">
      <alignment horizontal="center" vertical="center" wrapText="1"/>
    </xf>
    <xf numFmtId="0" fontId="0" fillId="2" borderId="19" xfId="0" applyFill="1" applyBorder="1" applyAlignment="1">
      <alignment horizontal="center" vertical="center"/>
    </xf>
    <xf numFmtId="0" fontId="40" fillId="0" borderId="33" xfId="0" applyFont="1" applyBorder="1" applyAlignment="1">
      <alignment vertical="center" wrapText="1"/>
    </xf>
    <xf numFmtId="0" fontId="40" fillId="0" borderId="33" xfId="0" applyFont="1" applyBorder="1" applyAlignment="1">
      <alignment horizontal="center" vertical="center" wrapText="1"/>
    </xf>
    <xf numFmtId="0" fontId="0" fillId="0" borderId="7" xfId="0" applyBorder="1" applyAlignment="1">
      <alignment vertical="center"/>
    </xf>
    <xf numFmtId="0" fontId="0" fillId="2" borderId="24" xfId="0" applyFill="1" applyBorder="1" applyAlignment="1">
      <alignment horizontal="center" vertical="center"/>
    </xf>
    <xf numFmtId="0" fontId="67" fillId="29" borderId="0" xfId="0" applyFont="1" applyFill="1" applyAlignment="1">
      <alignment wrapText="1"/>
    </xf>
    <xf numFmtId="14" fontId="67" fillId="29" borderId="1" xfId="76" applyNumberFormat="1" applyFill="1" applyBorder="1" applyAlignment="1">
      <alignment horizontal="center" vertical="center"/>
    </xf>
    <xf numFmtId="0" fontId="67" fillId="29" borderId="1" xfId="76" applyFill="1" applyBorder="1" applyAlignment="1">
      <alignment vertical="center" wrapText="1"/>
    </xf>
    <xf numFmtId="0" fontId="67" fillId="29" borderId="1" xfId="76" applyFill="1" applyBorder="1" applyAlignment="1">
      <alignment vertical="center"/>
    </xf>
    <xf numFmtId="0" fontId="67" fillId="29" borderId="23" xfId="76" applyFill="1"/>
    <xf numFmtId="0" fontId="0" fillId="29" borderId="24" xfId="0" applyFill="1" applyBorder="1" applyAlignment="1">
      <alignment horizontal="center" vertical="center"/>
    </xf>
    <xf numFmtId="0" fontId="0" fillId="38" borderId="24" xfId="0" applyFill="1" applyBorder="1" applyAlignment="1">
      <alignment horizontal="center" vertical="center"/>
    </xf>
    <xf numFmtId="0" fontId="0" fillId="40" borderId="24" xfId="0" applyFill="1" applyBorder="1" applyAlignment="1">
      <alignment horizontal="center" vertical="center"/>
    </xf>
    <xf numFmtId="0" fontId="52" fillId="36" borderId="24" xfId="3" applyFont="1" applyFill="1" applyBorder="1" applyAlignment="1">
      <alignment horizontal="center" vertical="center" wrapText="1"/>
    </xf>
    <xf numFmtId="49" fontId="53" fillId="36" borderId="24" xfId="3" applyNumberFormat="1" applyFont="1" applyFill="1" applyBorder="1" applyAlignment="1">
      <alignment horizontal="center" vertical="center" wrapText="1"/>
    </xf>
    <xf numFmtId="0" fontId="52" fillId="0" borderId="24" xfId="3" applyFont="1" applyBorder="1" applyAlignment="1">
      <alignment horizontal="center" vertical="center" wrapText="1"/>
    </xf>
    <xf numFmtId="0" fontId="53" fillId="0" borderId="24" xfId="3" applyFont="1" applyBorder="1" applyAlignment="1">
      <alignment horizontal="center" vertical="center" wrapText="1"/>
    </xf>
    <xf numFmtId="0" fontId="34" fillId="0" borderId="24" xfId="11" applyFont="1" applyBorder="1" applyAlignment="1">
      <alignment horizontal="left" vertical="center" wrapText="1"/>
    </xf>
    <xf numFmtId="0" fontId="53" fillId="36" borderId="24" xfId="3" applyFont="1" applyFill="1" applyBorder="1" applyAlignment="1">
      <alignment horizontal="left" vertical="center" wrapText="1"/>
    </xf>
    <xf numFmtId="174" fontId="53" fillId="36" borderId="24" xfId="3" applyNumberFormat="1" applyFont="1" applyFill="1" applyBorder="1" applyAlignment="1">
      <alignment horizontal="center" vertical="center" wrapText="1"/>
    </xf>
    <xf numFmtId="0" fontId="53" fillId="36" borderId="24" xfId="3" applyFont="1" applyFill="1" applyBorder="1" applyAlignment="1">
      <alignment horizontal="center" vertical="center" wrapText="1"/>
    </xf>
    <xf numFmtId="0" fontId="53" fillId="0" borderId="24" xfId="3" applyFont="1" applyBorder="1"/>
    <xf numFmtId="174" fontId="53" fillId="36" borderId="24" xfId="15" applyNumberFormat="1" applyFont="1" applyFill="1" applyBorder="1" applyAlignment="1" applyProtection="1">
      <alignment horizontal="center" vertical="center" wrapText="1"/>
      <protection locked="0"/>
    </xf>
    <xf numFmtId="0" fontId="34" fillId="36" borderId="24" xfId="11" applyFont="1" applyFill="1" applyBorder="1" applyAlignment="1">
      <alignment horizontal="center" vertical="center" wrapText="1"/>
    </xf>
    <xf numFmtId="0" fontId="88" fillId="0" borderId="23" xfId="11" applyFont="1"/>
    <xf numFmtId="0" fontId="89" fillId="0" borderId="23" xfId="11" applyFont="1"/>
    <xf numFmtId="0" fontId="88" fillId="0" borderId="23" xfId="11" applyFont="1" applyAlignment="1">
      <alignment horizontal="center"/>
    </xf>
    <xf numFmtId="0" fontId="89" fillId="0" borderId="23" xfId="12" applyFont="1"/>
    <xf numFmtId="0" fontId="52" fillId="0" borderId="24" xfId="3" applyFont="1" applyBorder="1" applyAlignment="1">
      <alignment vertical="center"/>
    </xf>
    <xf numFmtId="0" fontId="89" fillId="36" borderId="23" xfId="12" applyFont="1" applyFill="1"/>
    <xf numFmtId="9" fontId="53" fillId="36" borderId="24" xfId="5" applyFont="1" applyFill="1" applyBorder="1" applyAlignment="1">
      <alignment horizontal="center" vertical="center" wrapText="1"/>
    </xf>
    <xf numFmtId="167" fontId="34" fillId="36" borderId="24" xfId="11" applyNumberFormat="1" applyFont="1" applyFill="1" applyBorder="1" applyAlignment="1">
      <alignment horizontal="center" vertical="center" wrapText="1"/>
    </xf>
    <xf numFmtId="3" fontId="34" fillId="36" borderId="24" xfId="11" applyNumberFormat="1" applyFont="1" applyFill="1" applyBorder="1" applyAlignment="1">
      <alignment horizontal="center" vertical="center" wrapText="1"/>
    </xf>
    <xf numFmtId="3" fontId="34" fillId="30" borderId="24" xfId="11" applyNumberFormat="1" applyFont="1" applyFill="1" applyBorder="1" applyAlignment="1">
      <alignment horizontal="center" vertical="center" wrapText="1"/>
    </xf>
    <xf numFmtId="49" fontId="34" fillId="0" borderId="24" xfId="11" applyNumberFormat="1" applyFont="1" applyBorder="1" applyAlignment="1">
      <alignment horizontal="center" vertical="center" wrapText="1"/>
    </xf>
    <xf numFmtId="49" fontId="53" fillId="0" borderId="24" xfId="3" applyNumberFormat="1" applyFont="1" applyBorder="1" applyAlignment="1">
      <alignment horizontal="center" vertical="center" wrapText="1"/>
    </xf>
    <xf numFmtId="9" fontId="52" fillId="0" borderId="24" xfId="3" applyNumberFormat="1" applyFont="1" applyBorder="1" applyAlignment="1">
      <alignment horizontal="center" vertical="center" wrapText="1"/>
    </xf>
    <xf numFmtId="0" fontId="67" fillId="0" borderId="1" xfId="14" applyFont="1" applyBorder="1" applyAlignment="1">
      <alignment vertical="center" wrapText="1"/>
    </xf>
    <xf numFmtId="0" fontId="67" fillId="0" borderId="1" xfId="32" applyFont="1" applyBorder="1" applyAlignment="1">
      <alignment vertical="center" wrapText="1"/>
    </xf>
    <xf numFmtId="14" fontId="34" fillId="0" borderId="24" xfId="11" applyNumberFormat="1" applyFont="1" applyBorder="1" applyAlignment="1">
      <alignment horizontal="center" vertical="center" wrapText="1"/>
    </xf>
    <xf numFmtId="0" fontId="52" fillId="0" borderId="24" xfId="3" applyFont="1" applyBorder="1" applyAlignment="1">
      <alignment horizontal="center" vertical="center"/>
    </xf>
    <xf numFmtId="167" fontId="34" fillId="0" borderId="24" xfId="11" applyNumberFormat="1" applyFont="1" applyBorder="1" applyAlignment="1">
      <alignment horizontal="center" vertical="center" wrapText="1"/>
    </xf>
    <xf numFmtId="0" fontId="34" fillId="0" borderId="24" xfId="11" applyFont="1" applyBorder="1" applyAlignment="1">
      <alignment horizontal="center" vertical="center" wrapText="1"/>
    </xf>
    <xf numFmtId="0" fontId="52" fillId="25" borderId="24" xfId="3" applyFont="1" applyFill="1" applyBorder="1" applyAlignment="1">
      <alignment horizontal="center" vertical="center" wrapText="1"/>
    </xf>
    <xf numFmtId="0" fontId="52" fillId="25" borderId="33" xfId="3" applyFont="1" applyFill="1" applyBorder="1" applyAlignment="1">
      <alignment vertical="center"/>
    </xf>
    <xf numFmtId="0" fontId="52" fillId="25" borderId="33" xfId="3" applyFont="1" applyFill="1" applyBorder="1" applyAlignment="1">
      <alignment horizontal="center" vertical="center" wrapText="1"/>
    </xf>
    <xf numFmtId="0" fontId="67" fillId="0" borderId="1" xfId="0" applyFont="1" applyBorder="1" applyAlignment="1">
      <alignment horizontal="left" vertical="top" wrapText="1"/>
    </xf>
    <xf numFmtId="0" fontId="67" fillId="0" borderId="24" xfId="62" applyFont="1" applyBorder="1" applyAlignment="1">
      <alignment vertical="center" wrapText="1"/>
    </xf>
    <xf numFmtId="0" fontId="67" fillId="0" borderId="1" xfId="41" applyFont="1" applyBorder="1" applyAlignment="1">
      <alignment vertical="center" wrapText="1"/>
    </xf>
    <xf numFmtId="0" fontId="67" fillId="0" borderId="1" xfId="44" applyFont="1" applyBorder="1" applyAlignment="1">
      <alignment vertical="center" wrapText="1"/>
    </xf>
    <xf numFmtId="14" fontId="34" fillId="0" borderId="24" xfId="11" applyNumberFormat="1" applyFont="1" applyBorder="1" applyAlignment="1">
      <alignment horizontal="center" vertical="center"/>
    </xf>
    <xf numFmtId="49" fontId="34" fillId="0" borderId="24" xfId="11" applyNumberFormat="1" applyFont="1" applyBorder="1" applyAlignment="1">
      <alignment horizontal="left" vertical="center" wrapText="1"/>
    </xf>
    <xf numFmtId="0" fontId="34" fillId="33" borderId="24" xfId="11" applyFont="1" applyFill="1" applyBorder="1" applyAlignment="1">
      <alignment horizontal="center" vertical="center" wrapText="1"/>
    </xf>
    <xf numFmtId="167" fontId="34" fillId="3" borderId="24" xfId="11" applyNumberFormat="1" applyFont="1" applyFill="1" applyBorder="1" applyAlignment="1">
      <alignment horizontal="center" vertical="center" wrapText="1"/>
    </xf>
    <xf numFmtId="3" fontId="61" fillId="3" borderId="24" xfId="11" applyNumberFormat="1" applyFont="1" applyFill="1" applyBorder="1" applyAlignment="1">
      <alignment horizontal="center" vertical="center" wrapText="1"/>
    </xf>
    <xf numFmtId="0" fontId="34" fillId="0" borderId="24" xfId="11" applyFont="1" applyBorder="1" applyAlignment="1">
      <alignment vertical="center" wrapText="1"/>
    </xf>
    <xf numFmtId="0" fontId="52" fillId="29" borderId="24" xfId="3" applyFont="1" applyFill="1" applyBorder="1" applyAlignment="1">
      <alignment horizontal="center" vertical="center" wrapText="1"/>
    </xf>
    <xf numFmtId="14" fontId="52" fillId="0" borderId="24" xfId="3" applyNumberFormat="1" applyFont="1" applyBorder="1" applyAlignment="1">
      <alignment horizontal="center" vertical="center" wrapText="1"/>
    </xf>
    <xf numFmtId="0" fontId="53" fillId="0" borderId="24" xfId="3" applyFont="1" applyBorder="1" applyAlignment="1">
      <alignment vertical="center" wrapText="1"/>
    </xf>
    <xf numFmtId="0" fontId="53" fillId="0" borderId="24" xfId="3" applyFont="1" applyBorder="1" applyAlignment="1">
      <alignment horizontal="left" vertical="center" wrapText="1"/>
    </xf>
    <xf numFmtId="9" fontId="52" fillId="36" borderId="24" xfId="3" applyNumberFormat="1" applyFont="1" applyFill="1" applyBorder="1" applyAlignment="1">
      <alignment horizontal="center" vertical="center" wrapText="1"/>
    </xf>
    <xf numFmtId="49" fontId="53" fillId="0" borderId="24" xfId="3" applyNumberFormat="1" applyFont="1" applyBorder="1" applyAlignment="1">
      <alignment horizontal="justify" vertical="center" wrapText="1"/>
    </xf>
    <xf numFmtId="0" fontId="52" fillId="38" borderId="24" xfId="3" applyFont="1" applyFill="1" applyBorder="1" applyAlignment="1">
      <alignment horizontal="center" vertical="center" wrapText="1"/>
    </xf>
    <xf numFmtId="0" fontId="53" fillId="0" borderId="33" xfId="3" applyFont="1" applyBorder="1" applyAlignment="1">
      <alignment horizontal="center" vertical="center"/>
    </xf>
    <xf numFmtId="0" fontId="67" fillId="0" borderId="24" xfId="107" applyFont="1" applyBorder="1" applyAlignment="1">
      <alignment horizontal="center" vertical="center" wrapText="1"/>
    </xf>
    <xf numFmtId="0" fontId="0" fillId="0" borderId="24" xfId="107" applyFont="1" applyBorder="1" applyAlignment="1">
      <alignment horizontal="center" vertical="center" wrapText="1"/>
    </xf>
    <xf numFmtId="14" fontId="17" fillId="0" borderId="1" xfId="0" applyNumberFormat="1" applyFont="1" applyBorder="1" applyAlignment="1">
      <alignment horizontal="left" vertical="center"/>
    </xf>
    <xf numFmtId="14" fontId="0" fillId="29" borderId="4" xfId="6" applyNumberFormat="1" applyFont="1" applyFill="1" applyBorder="1" applyAlignment="1">
      <alignment horizontal="center" vertical="center"/>
    </xf>
    <xf numFmtId="0" fontId="67" fillId="29" borderId="4" xfId="6" applyFont="1" applyFill="1" applyBorder="1" applyAlignment="1">
      <alignment vertical="center" wrapText="1"/>
    </xf>
    <xf numFmtId="0" fontId="67" fillId="29" borderId="4" xfId="6" applyFont="1" applyFill="1" applyBorder="1" applyAlignment="1">
      <alignment horizontal="center" vertical="center" wrapText="1"/>
    </xf>
    <xf numFmtId="0" fontId="0" fillId="29" borderId="4" xfId="6" applyFont="1" applyFill="1" applyBorder="1"/>
    <xf numFmtId="0" fontId="40" fillId="0" borderId="23" xfId="0" applyFont="1" applyBorder="1" applyAlignment="1">
      <alignment horizontal="center" vertical="center" wrapText="1"/>
    </xf>
    <xf numFmtId="0" fontId="0" fillId="0" borderId="23" xfId="0" applyBorder="1" applyAlignment="1">
      <alignment horizontal="center" vertical="center" wrapText="1"/>
    </xf>
    <xf numFmtId="0" fontId="0" fillId="0" borderId="23" xfId="62" applyFont="1" applyAlignment="1">
      <alignment horizontal="center" vertical="center" wrapText="1"/>
    </xf>
    <xf numFmtId="0" fontId="67" fillId="0" borderId="23" xfId="63" applyFont="1" applyAlignment="1">
      <alignment horizontal="left" vertical="center" wrapText="1"/>
    </xf>
    <xf numFmtId="0" fontId="30" fillId="0" borderId="9" xfId="0" applyFont="1" applyBorder="1" applyAlignment="1">
      <alignment horizontal="center" vertical="center" wrapText="1"/>
    </xf>
    <xf numFmtId="0" fontId="67" fillId="29" borderId="4" xfId="0" applyFont="1" applyFill="1" applyBorder="1" applyAlignment="1">
      <alignment vertical="center" wrapText="1"/>
    </xf>
    <xf numFmtId="0" fontId="30" fillId="0" borderId="24" xfId="0" applyFont="1" applyBorder="1" applyAlignment="1">
      <alignment horizontal="center" vertical="center" wrapText="1"/>
    </xf>
    <xf numFmtId="0" fontId="67" fillId="29" borderId="10" xfId="0" applyFont="1" applyFill="1" applyBorder="1" applyAlignment="1">
      <alignment horizontal="center" vertical="center" wrapText="1"/>
    </xf>
    <xf numFmtId="0" fontId="30" fillId="0" borderId="25" xfId="0" applyFont="1" applyBorder="1" applyAlignment="1">
      <alignment vertical="center" wrapText="1"/>
    </xf>
    <xf numFmtId="0" fontId="30" fillId="0" borderId="5" xfId="0" applyFont="1" applyBorder="1" applyAlignment="1">
      <alignment vertical="center" wrapText="1"/>
    </xf>
    <xf numFmtId="0" fontId="30" fillId="0" borderId="31" xfId="0" applyFont="1" applyBorder="1" applyAlignment="1">
      <alignment horizontal="center" vertical="center" wrapText="1"/>
    </xf>
    <xf numFmtId="0" fontId="30" fillId="0" borderId="35" xfId="0" applyFont="1" applyBorder="1" applyAlignment="1">
      <alignment horizontal="center" vertical="center" wrapText="1"/>
    </xf>
    <xf numFmtId="0" fontId="91" fillId="0" borderId="24" xfId="0" applyFont="1" applyBorder="1" applyAlignment="1">
      <alignment horizontal="center" vertical="center" wrapText="1"/>
    </xf>
    <xf numFmtId="0" fontId="30" fillId="0" borderId="1" xfId="0" applyFont="1" applyBorder="1" applyAlignment="1">
      <alignment horizontal="center" vertical="center" wrapText="1"/>
    </xf>
    <xf numFmtId="14" fontId="30" fillId="0" borderId="1" xfId="0" applyNumberFormat="1" applyFont="1" applyBorder="1" applyAlignment="1">
      <alignment horizontal="center" vertical="center"/>
    </xf>
    <xf numFmtId="0" fontId="30" fillId="0" borderId="1" xfId="0" applyFont="1" applyBorder="1" applyAlignment="1">
      <alignment vertical="top" wrapText="1"/>
    </xf>
    <xf numFmtId="0" fontId="30" fillId="0" borderId="23" xfId="0" applyFont="1" applyBorder="1"/>
    <xf numFmtId="14" fontId="0" fillId="29" borderId="4" xfId="14" applyNumberFormat="1" applyFont="1" applyFill="1" applyBorder="1" applyAlignment="1">
      <alignment horizontal="center" vertical="center"/>
    </xf>
    <xf numFmtId="0" fontId="67" fillId="29" borderId="4" xfId="14" applyFont="1" applyFill="1" applyBorder="1" applyAlignment="1">
      <alignment vertical="center" wrapText="1"/>
    </xf>
    <xf numFmtId="0" fontId="91" fillId="0" borderId="25" xfId="0" applyFont="1" applyBorder="1" applyAlignment="1">
      <alignment vertical="center" wrapText="1"/>
    </xf>
    <xf numFmtId="0" fontId="67" fillId="29" borderId="4" xfId="14" applyFont="1" applyFill="1" applyBorder="1" applyAlignment="1">
      <alignment horizontal="center" vertical="center" wrapText="1"/>
    </xf>
    <xf numFmtId="0" fontId="30" fillId="0" borderId="24" xfId="0" applyFont="1" applyBorder="1" applyAlignment="1">
      <alignment vertical="center" wrapText="1"/>
    </xf>
    <xf numFmtId="0" fontId="30" fillId="0" borderId="9" xfId="0" applyFont="1" applyBorder="1" applyAlignment="1">
      <alignment horizontal="left" vertical="center" wrapText="1"/>
    </xf>
    <xf numFmtId="0" fontId="67" fillId="29" borderId="4" xfId="0" applyFont="1" applyFill="1" applyBorder="1" applyAlignment="1">
      <alignment horizontal="center" vertical="center" wrapText="1"/>
    </xf>
    <xf numFmtId="0" fontId="30" fillId="0" borderId="24" xfId="0" applyFont="1" applyBorder="1" applyAlignment="1">
      <alignment horizontal="left" vertical="center" wrapText="1"/>
    </xf>
    <xf numFmtId="0" fontId="67" fillId="0" borderId="47" xfId="0" applyFont="1" applyBorder="1" applyAlignment="1">
      <alignment horizontal="left" vertical="center" wrapText="1"/>
    </xf>
    <xf numFmtId="0" fontId="67" fillId="22" borderId="24" xfId="0" applyFont="1" applyFill="1" applyBorder="1" applyAlignment="1">
      <alignment horizontal="center" vertical="center"/>
    </xf>
    <xf numFmtId="3" fontId="61" fillId="0" borderId="24" xfId="11" applyNumberFormat="1" applyFont="1" applyBorder="1" applyAlignment="1">
      <alignment horizontal="center" vertical="center" wrapText="1"/>
    </xf>
    <xf numFmtId="0" fontId="34" fillId="3" borderId="24" xfId="11" applyFont="1" applyFill="1" applyBorder="1" applyAlignment="1">
      <alignment horizontal="center" vertical="center" wrapText="1"/>
    </xf>
    <xf numFmtId="0" fontId="40" fillId="36" borderId="24" xfId="0" applyFont="1" applyFill="1" applyBorder="1" applyAlignment="1">
      <alignment horizontal="center" vertical="center"/>
    </xf>
    <xf numFmtId="174" fontId="51" fillId="37" borderId="24" xfId="4" applyNumberFormat="1" applyFont="1" applyFill="1" applyBorder="1" applyAlignment="1" applyProtection="1">
      <alignment horizontal="center" vertical="center" wrapText="1"/>
      <protection locked="0"/>
    </xf>
    <xf numFmtId="0" fontId="51" fillId="0" borderId="33" xfId="3" applyFont="1" applyBorder="1" applyAlignment="1">
      <alignment horizontal="center" vertical="center" wrapText="1"/>
    </xf>
    <xf numFmtId="49" fontId="51" fillId="0" borderId="33" xfId="3" applyNumberFormat="1" applyFont="1" applyBorder="1" applyAlignment="1">
      <alignment horizontal="justify" vertical="center" wrapText="1"/>
    </xf>
    <xf numFmtId="0" fontId="21" fillId="3" borderId="24" xfId="0" applyFont="1" applyFill="1" applyBorder="1" applyAlignment="1">
      <alignment horizontal="center" vertical="center" wrapText="1"/>
    </xf>
    <xf numFmtId="49" fontId="51" fillId="0" borderId="31" xfId="3" applyNumberFormat="1" applyFont="1" applyBorder="1" applyAlignment="1">
      <alignment horizontal="center" vertical="center" wrapText="1"/>
    </xf>
    <xf numFmtId="0" fontId="21" fillId="0" borderId="33" xfId="3" applyFont="1" applyBorder="1" applyAlignment="1">
      <alignment horizontal="center" vertical="center" wrapText="1"/>
    </xf>
    <xf numFmtId="49" fontId="51" fillId="0" borderId="24" xfId="3" applyNumberFormat="1" applyFont="1" applyBorder="1" applyAlignment="1">
      <alignment horizontal="center" vertical="center" wrapText="1"/>
    </xf>
    <xf numFmtId="0" fontId="51" fillId="0" borderId="26" xfId="3" applyFont="1" applyBorder="1" applyAlignment="1">
      <alignment horizontal="center" vertical="center" wrapText="1"/>
    </xf>
    <xf numFmtId="0" fontId="51" fillId="0" borderId="30" xfId="3" applyFont="1" applyBorder="1" applyAlignment="1">
      <alignment horizontal="center" vertical="center" wrapText="1"/>
    </xf>
    <xf numFmtId="9" fontId="53" fillId="0" borderId="30" xfId="1" applyFont="1" applyFill="1" applyBorder="1" applyAlignment="1">
      <alignment horizontal="center" vertical="center" wrapText="1"/>
    </xf>
    <xf numFmtId="49" fontId="53" fillId="0" borderId="44" xfId="3" applyNumberFormat="1" applyFont="1" applyBorder="1" applyAlignment="1">
      <alignment horizontal="justify" vertical="center" wrapText="1"/>
    </xf>
    <xf numFmtId="174" fontId="51" fillId="36" borderId="26" xfId="4" applyNumberFormat="1" applyFont="1" applyFill="1" applyBorder="1" applyAlignment="1" applyProtection="1">
      <alignment horizontal="center" vertical="center" wrapText="1"/>
      <protection locked="0"/>
    </xf>
    <xf numFmtId="1" fontId="51" fillId="36" borderId="30" xfId="3" applyNumberFormat="1" applyFont="1" applyFill="1" applyBorder="1" applyAlignment="1">
      <alignment horizontal="center" vertical="center"/>
    </xf>
    <xf numFmtId="49" fontId="51" fillId="36" borderId="30" xfId="3" applyNumberFormat="1" applyFont="1" applyFill="1" applyBorder="1" applyAlignment="1">
      <alignment horizontal="justify" vertical="center" wrapText="1"/>
    </xf>
    <xf numFmtId="49" fontId="51" fillId="36" borderId="30" xfId="3" applyNumberFormat="1" applyFont="1" applyFill="1" applyBorder="1" applyAlignment="1">
      <alignment horizontal="center" vertical="center" wrapText="1"/>
    </xf>
    <xf numFmtId="0" fontId="21" fillId="36" borderId="43" xfId="3" applyFont="1" applyFill="1" applyBorder="1" applyAlignment="1">
      <alignment horizontal="center" vertical="center" wrapText="1"/>
    </xf>
    <xf numFmtId="174" fontId="51" fillId="36" borderId="43" xfId="4" applyNumberFormat="1" applyFont="1" applyFill="1" applyBorder="1" applyAlignment="1" applyProtection="1">
      <alignment horizontal="center" vertical="center" wrapText="1"/>
      <protection locked="0"/>
    </xf>
    <xf numFmtId="49" fontId="51" fillId="36" borderId="26" xfId="3" applyNumberFormat="1" applyFont="1" applyFill="1" applyBorder="1" applyAlignment="1">
      <alignment horizontal="center" vertical="center" wrapText="1"/>
    </xf>
    <xf numFmtId="1" fontId="18" fillId="0" borderId="1" xfId="0" applyNumberFormat="1" applyFont="1" applyBorder="1" applyAlignment="1">
      <alignment horizontal="left" vertical="center" wrapText="1"/>
    </xf>
    <xf numFmtId="174" fontId="92" fillId="37" borderId="24" xfId="4" applyNumberFormat="1" applyFont="1" applyFill="1" applyBorder="1" applyAlignment="1" applyProtection="1">
      <alignment horizontal="center" vertical="center" wrapText="1"/>
      <protection locked="0"/>
    </xf>
    <xf numFmtId="14" fontId="67" fillId="0" borderId="1" xfId="0" applyNumberFormat="1" applyFont="1" applyBorder="1" applyAlignment="1">
      <alignment horizontal="center" vertical="center" wrapText="1"/>
    </xf>
    <xf numFmtId="0" fontId="92" fillId="0" borderId="33" xfId="3" applyFont="1" applyBorder="1" applyAlignment="1">
      <alignment horizontal="center" vertical="center" wrapText="1"/>
    </xf>
    <xf numFmtId="1" fontId="67" fillId="0" borderId="24" xfId="0" applyNumberFormat="1" applyFont="1" applyBorder="1" applyAlignment="1">
      <alignment horizontal="left" vertical="center" wrapText="1"/>
    </xf>
    <xf numFmtId="0" fontId="16" fillId="28" borderId="11" xfId="0" applyFont="1" applyFill="1" applyBorder="1" applyAlignment="1">
      <alignment horizontal="left" vertical="center" wrapText="1"/>
    </xf>
    <xf numFmtId="1" fontId="0" fillId="0" borderId="4" xfId="0" applyNumberFormat="1" applyBorder="1" applyAlignment="1">
      <alignment horizontal="left" vertical="center"/>
    </xf>
    <xf numFmtId="0" fontId="0" fillId="2" borderId="8" xfId="0" applyFill="1" applyBorder="1" applyAlignment="1">
      <alignment horizontal="center" vertical="center" wrapText="1"/>
    </xf>
    <xf numFmtId="1" fontId="18" fillId="0" borderId="24" xfId="0" applyNumberFormat="1" applyFont="1" applyBorder="1" applyAlignment="1">
      <alignment horizontal="left" vertical="center" wrapText="1"/>
    </xf>
    <xf numFmtId="0" fontId="0" fillId="45" borderId="24" xfId="0" applyFill="1" applyBorder="1" applyAlignment="1">
      <alignment horizontal="center" vertical="center"/>
    </xf>
    <xf numFmtId="0" fontId="21" fillId="0" borderId="24" xfId="3" applyFont="1" applyBorder="1" applyAlignment="1">
      <alignment horizontal="center" vertical="center" wrapText="1"/>
    </xf>
    <xf numFmtId="0" fontId="61" fillId="32" borderId="24" xfId="11" applyFont="1" applyFill="1" applyBorder="1" applyAlignment="1">
      <alignment horizontal="center" vertical="center" wrapText="1"/>
    </xf>
    <xf numFmtId="0" fontId="61" fillId="33" borderId="24" xfId="11" applyFont="1" applyFill="1" applyBorder="1" applyAlignment="1">
      <alignment horizontal="center" vertical="center" wrapText="1"/>
    </xf>
    <xf numFmtId="9" fontId="0" fillId="0" borderId="0" xfId="0" applyNumberFormat="1"/>
    <xf numFmtId="49" fontId="50" fillId="0" borderId="33" xfId="3" applyNumberFormat="1" applyFont="1" applyBorder="1" applyAlignment="1">
      <alignment horizontal="center" vertical="center" wrapText="1"/>
    </xf>
    <xf numFmtId="174" fontId="51" fillId="37" borderId="31" xfId="4" applyNumberFormat="1" applyFont="1" applyFill="1" applyBorder="1" applyAlignment="1" applyProtection="1">
      <alignment horizontal="center" vertical="center" wrapText="1"/>
      <protection locked="0"/>
    </xf>
    <xf numFmtId="1" fontId="51" fillId="0" borderId="33" xfId="3" applyNumberFormat="1" applyFont="1" applyBorder="1" applyAlignment="1">
      <alignment horizontal="center" vertical="center"/>
    </xf>
    <xf numFmtId="49" fontId="51" fillId="0" borderId="33" xfId="3" applyNumberFormat="1" applyFont="1" applyBorder="1" applyAlignment="1">
      <alignment horizontal="center" vertical="center" wrapText="1"/>
    </xf>
    <xf numFmtId="0" fontId="50" fillId="45" borderId="33" xfId="3" applyFont="1" applyFill="1" applyBorder="1" applyAlignment="1">
      <alignment horizontal="center" vertical="center" wrapText="1"/>
    </xf>
    <xf numFmtId="9" fontId="52" fillId="0" borderId="33" xfId="3" applyNumberFormat="1" applyFont="1" applyBorder="1" applyAlignment="1">
      <alignment horizontal="center" vertical="center" wrapText="1"/>
    </xf>
    <xf numFmtId="0" fontId="50" fillId="45" borderId="31" xfId="3" applyFont="1" applyFill="1" applyBorder="1" applyAlignment="1">
      <alignment horizontal="center" vertical="center" wrapText="1"/>
    </xf>
    <xf numFmtId="1" fontId="51" fillId="0" borderId="31" xfId="3" applyNumberFormat="1" applyFont="1" applyBorder="1" applyAlignment="1">
      <alignment horizontal="center" vertical="center"/>
    </xf>
    <xf numFmtId="1" fontId="51" fillId="0" borderId="24" xfId="3" applyNumberFormat="1" applyFont="1" applyBorder="1" applyAlignment="1">
      <alignment horizontal="center" vertical="center"/>
    </xf>
    <xf numFmtId="0" fontId="51" fillId="36" borderId="33" xfId="3" applyFont="1" applyFill="1" applyBorder="1" applyAlignment="1">
      <alignment horizontal="center" vertical="center" wrapText="1"/>
    </xf>
    <xf numFmtId="174" fontId="51" fillId="36" borderId="24" xfId="4" applyNumberFormat="1" applyFont="1" applyFill="1" applyBorder="1" applyAlignment="1" applyProtection="1">
      <alignment horizontal="center" vertical="center" wrapText="1"/>
      <protection locked="0"/>
    </xf>
    <xf numFmtId="1" fontId="51" fillId="36" borderId="33" xfId="3" applyNumberFormat="1" applyFont="1" applyFill="1" applyBorder="1" applyAlignment="1">
      <alignment horizontal="center" vertical="center"/>
    </xf>
    <xf numFmtId="49" fontId="51" fillId="36" borderId="33" xfId="3" applyNumberFormat="1" applyFont="1" applyFill="1" applyBorder="1" applyAlignment="1">
      <alignment horizontal="justify" vertical="center" wrapText="1"/>
    </xf>
    <xf numFmtId="49" fontId="51" fillId="36" borderId="33" xfId="3" applyNumberFormat="1" applyFont="1" applyFill="1" applyBorder="1" applyAlignment="1">
      <alignment horizontal="center" vertical="center" wrapText="1"/>
    </xf>
    <xf numFmtId="14" fontId="51" fillId="36" borderId="24" xfId="3" applyNumberFormat="1" applyFont="1" applyFill="1" applyBorder="1" applyAlignment="1">
      <alignment horizontal="center" vertical="center" wrapText="1"/>
    </xf>
    <xf numFmtId="174" fontId="51" fillId="36" borderId="31" xfId="4" applyNumberFormat="1" applyFont="1" applyFill="1" applyBorder="1" applyAlignment="1" applyProtection="1">
      <alignment horizontal="center" vertical="center" wrapText="1"/>
      <protection locked="0"/>
    </xf>
    <xf numFmtId="0" fontId="51" fillId="36" borderId="31" xfId="3" applyFont="1" applyFill="1" applyBorder="1" applyAlignment="1">
      <alignment horizontal="center" vertical="center" wrapText="1"/>
    </xf>
    <xf numFmtId="174" fontId="51" fillId="36" borderId="33" xfId="4" applyNumberFormat="1" applyFont="1" applyFill="1" applyBorder="1" applyAlignment="1" applyProtection="1">
      <alignment horizontal="center" vertical="center" wrapText="1"/>
      <protection locked="0"/>
    </xf>
    <xf numFmtId="49" fontId="51" fillId="36" borderId="31" xfId="3" applyNumberFormat="1" applyFont="1" applyFill="1" applyBorder="1" applyAlignment="1">
      <alignment horizontal="center" vertical="center" wrapText="1"/>
    </xf>
    <xf numFmtId="0" fontId="21" fillId="36" borderId="33" xfId="3" applyFont="1" applyFill="1" applyBorder="1" applyAlignment="1">
      <alignment horizontal="center" vertical="center" wrapText="1"/>
    </xf>
    <xf numFmtId="0" fontId="21" fillId="36" borderId="31" xfId="3" applyFont="1" applyFill="1" applyBorder="1" applyAlignment="1">
      <alignment horizontal="center" vertical="center" wrapText="1"/>
    </xf>
    <xf numFmtId="14" fontId="51" fillId="36" borderId="24" xfId="4" applyNumberFormat="1" applyFont="1" applyFill="1" applyBorder="1" applyAlignment="1" applyProtection="1">
      <alignment horizontal="center" vertical="center" wrapText="1"/>
      <protection locked="0"/>
    </xf>
    <xf numFmtId="49" fontId="51" fillId="36" borderId="24" xfId="3" applyNumberFormat="1" applyFont="1" applyFill="1" applyBorder="1" applyAlignment="1">
      <alignment horizontal="center" vertical="center" wrapText="1"/>
    </xf>
    <xf numFmtId="0" fontId="92" fillId="36" borderId="33" xfId="3" applyFont="1" applyFill="1" applyBorder="1" applyAlignment="1">
      <alignment horizontal="center" vertical="center" wrapText="1"/>
    </xf>
    <xf numFmtId="14" fontId="53" fillId="0" borderId="24" xfId="11" applyNumberFormat="1" applyFont="1" applyBorder="1" applyAlignment="1">
      <alignment horizontal="center" vertical="center" wrapText="1"/>
    </xf>
    <xf numFmtId="14" fontId="53" fillId="0" borderId="24" xfId="11" applyNumberFormat="1" applyFont="1" applyBorder="1" applyAlignment="1">
      <alignment horizontal="center" vertical="center"/>
    </xf>
    <xf numFmtId="167" fontId="53" fillId="0" borderId="24" xfId="11" applyNumberFormat="1" applyFont="1" applyBorder="1" applyAlignment="1">
      <alignment horizontal="center" vertical="center" wrapText="1"/>
    </xf>
    <xf numFmtId="49" fontId="53" fillId="0" borderId="24" xfId="11" applyNumberFormat="1" applyFont="1" applyBorder="1" applyAlignment="1">
      <alignment horizontal="center" vertical="center" wrapText="1"/>
    </xf>
    <xf numFmtId="0" fontId="94" fillId="45" borderId="0" xfId="0" applyFont="1" applyFill="1" applyAlignment="1">
      <alignment horizontal="center" vertical="center" wrapText="1"/>
    </xf>
    <xf numFmtId="9" fontId="0" fillId="0" borderId="9" xfId="0" applyNumberFormat="1" applyBorder="1" applyAlignment="1">
      <alignment horizontal="center" vertical="center" wrapText="1"/>
    </xf>
    <xf numFmtId="14" fontId="30" fillId="0" borderId="9" xfId="0" applyNumberFormat="1" applyFont="1" applyBorder="1" applyAlignment="1">
      <alignment horizontal="center" vertical="center" wrapText="1"/>
    </xf>
    <xf numFmtId="0" fontId="0" fillId="0" borderId="48" xfId="0" applyBorder="1"/>
    <xf numFmtId="14" fontId="0" fillId="0" borderId="48" xfId="0" applyNumberFormat="1" applyBorder="1" applyAlignment="1">
      <alignment horizontal="center" vertical="center"/>
    </xf>
    <xf numFmtId="0" fontId="0" fillId="0" borderId="48" xfId="0" applyBorder="1" applyAlignment="1">
      <alignment vertical="center" wrapText="1"/>
    </xf>
    <xf numFmtId="0" fontId="0" fillId="0" borderId="48" xfId="0" applyBorder="1" applyAlignment="1">
      <alignment horizontal="center" vertical="center"/>
    </xf>
    <xf numFmtId="9" fontId="18" fillId="0" borderId="9" xfId="0" applyNumberFormat="1" applyFont="1" applyBorder="1" applyAlignment="1">
      <alignment horizontal="center" vertical="center" wrapText="1"/>
    </xf>
    <xf numFmtId="9" fontId="18" fillId="0" borderId="1" xfId="0" applyNumberFormat="1" applyFont="1" applyBorder="1" applyAlignment="1">
      <alignment horizontal="center" vertical="center"/>
    </xf>
    <xf numFmtId="9" fontId="52" fillId="0" borderId="33" xfId="5" applyFont="1" applyFill="1" applyBorder="1" applyAlignment="1">
      <alignment horizontal="center" vertical="center" wrapText="1"/>
    </xf>
    <xf numFmtId="49" fontId="26" fillId="0" borderId="24" xfId="67" applyNumberFormat="1" applyFont="1" applyBorder="1" applyAlignment="1">
      <alignment horizontal="left" vertical="center" wrapText="1"/>
    </xf>
    <xf numFmtId="0" fontId="0" fillId="0" borderId="3" xfId="67" applyFont="1" applyBorder="1"/>
    <xf numFmtId="0" fontId="0" fillId="0" borderId="4" xfId="67" applyFont="1" applyBorder="1"/>
    <xf numFmtId="0" fontId="0" fillId="0" borderId="23" xfId="67" applyFont="1"/>
    <xf numFmtId="14" fontId="0" fillId="0" borderId="1" xfId="67" applyNumberFormat="1" applyFont="1" applyBorder="1" applyAlignment="1">
      <alignment horizontal="center" vertical="center"/>
    </xf>
    <xf numFmtId="0" fontId="18" fillId="0" borderId="1" xfId="67" applyFont="1" applyBorder="1" applyAlignment="1">
      <alignment vertical="center" wrapText="1"/>
    </xf>
    <xf numFmtId="0" fontId="67" fillId="0" borderId="11" xfId="67" applyBorder="1" applyAlignment="1">
      <alignment vertical="top" wrapText="1"/>
    </xf>
    <xf numFmtId="0" fontId="0" fillId="0" borderId="24" xfId="67" applyFont="1" applyBorder="1"/>
    <xf numFmtId="0" fontId="67" fillId="0" borderId="1" xfId="67" applyBorder="1" applyAlignment="1">
      <alignment vertical="center" wrapText="1"/>
    </xf>
    <xf numFmtId="0" fontId="0" fillId="0" borderId="1" xfId="67" applyFont="1" applyBorder="1"/>
    <xf numFmtId="0" fontId="67" fillId="0" borderId="1" xfId="67" applyBorder="1" applyAlignment="1">
      <alignment vertical="top" wrapText="1"/>
    </xf>
    <xf numFmtId="0" fontId="67" fillId="0" borderId="24" xfId="67" applyBorder="1" applyAlignment="1">
      <alignment vertical="center" wrapText="1"/>
    </xf>
    <xf numFmtId="0" fontId="67" fillId="0" borderId="24" xfId="67" applyBorder="1" applyAlignment="1">
      <alignment wrapText="1"/>
    </xf>
    <xf numFmtId="0" fontId="67" fillId="0" borderId="24" xfId="0" applyFont="1" applyBorder="1" applyAlignment="1">
      <alignment vertical="top" wrapText="1"/>
    </xf>
    <xf numFmtId="0" fontId="67" fillId="0" borderId="24" xfId="0" applyFont="1" applyBorder="1" applyAlignment="1">
      <alignment vertical="center"/>
    </xf>
    <xf numFmtId="0" fontId="53" fillId="0" borderId="1" xfId="0" applyFont="1" applyBorder="1" applyAlignment="1">
      <alignment horizontal="left" vertical="top" wrapText="1"/>
    </xf>
    <xf numFmtId="14" fontId="0" fillId="0" borderId="1" xfId="229" applyNumberFormat="1" applyFont="1" applyBorder="1" applyAlignment="1">
      <alignment horizontal="center" vertical="center"/>
    </xf>
    <xf numFmtId="0" fontId="0" fillId="11" borderId="23" xfId="0" applyFill="1" applyBorder="1"/>
    <xf numFmtId="0" fontId="30" fillId="0" borderId="1" xfId="0" applyFont="1" applyBorder="1" applyAlignment="1">
      <alignment vertical="justify" wrapText="1"/>
    </xf>
    <xf numFmtId="14" fontId="30" fillId="0" borderId="1" xfId="233" applyNumberFormat="1" applyFont="1" applyBorder="1" applyAlignment="1">
      <alignment horizontal="center" vertical="center"/>
    </xf>
    <xf numFmtId="0" fontId="30" fillId="0" borderId="1" xfId="0" applyFont="1" applyBorder="1" applyAlignment="1">
      <alignment horizontal="left" vertical="center" wrapText="1"/>
    </xf>
    <xf numFmtId="9" fontId="53" fillId="0" borderId="24" xfId="3" applyNumberFormat="1" applyFont="1" applyBorder="1" applyAlignment="1">
      <alignment horizontal="center" vertical="center" wrapText="1"/>
    </xf>
    <xf numFmtId="0" fontId="93" fillId="0" borderId="23" xfId="712"/>
    <xf numFmtId="0" fontId="93" fillId="0" borderId="1" xfId="712" applyBorder="1" applyAlignment="1">
      <alignment vertical="center" wrapText="1"/>
    </xf>
    <xf numFmtId="0" fontId="30" fillId="0" borderId="1" xfId="712" applyFont="1" applyBorder="1" applyAlignment="1">
      <alignment vertical="center"/>
    </xf>
    <xf numFmtId="0" fontId="30" fillId="0" borderId="1" xfId="712" applyFont="1" applyBorder="1" applyAlignment="1">
      <alignment vertical="center" wrapText="1"/>
    </xf>
    <xf numFmtId="0" fontId="93" fillId="0" borderId="1" xfId="712" applyBorder="1" applyAlignment="1">
      <alignment vertical="center"/>
    </xf>
    <xf numFmtId="14" fontId="30" fillId="0" borderId="1" xfId="712" applyNumberFormat="1" applyFont="1" applyBorder="1" applyAlignment="1">
      <alignment horizontal="center" vertical="center"/>
    </xf>
    <xf numFmtId="0" fontId="0" fillId="2" borderId="8" xfId="14" applyFont="1" applyFill="1" applyBorder="1" applyAlignment="1">
      <alignment horizontal="left" vertical="center" wrapText="1"/>
    </xf>
    <xf numFmtId="0" fontId="50" fillId="25" borderId="24" xfId="3" applyFont="1" applyFill="1" applyBorder="1" applyAlignment="1">
      <alignment horizontal="center" vertical="center" wrapText="1"/>
    </xf>
    <xf numFmtId="0" fontId="50" fillId="25" borderId="33" xfId="3" applyFont="1" applyFill="1" applyBorder="1" applyAlignment="1">
      <alignment vertical="center"/>
    </xf>
    <xf numFmtId="0" fontId="50" fillId="25" borderId="33" xfId="3" applyFont="1" applyFill="1" applyBorder="1" applyAlignment="1">
      <alignment horizontal="center" vertical="center" wrapText="1"/>
    </xf>
    <xf numFmtId="0" fontId="58" fillId="21" borderId="24" xfId="11" applyFont="1" applyFill="1" applyBorder="1" applyAlignment="1">
      <alignment horizontal="center" vertical="center" wrapText="1"/>
    </xf>
    <xf numFmtId="167" fontId="21" fillId="0" borderId="24" xfId="11" applyNumberFormat="1" applyFont="1" applyBorder="1" applyAlignment="1">
      <alignment horizontal="center" vertical="center" wrapText="1"/>
    </xf>
    <xf numFmtId="3" fontId="21" fillId="0" borderId="24" xfId="11" applyNumberFormat="1" applyFont="1" applyBorder="1" applyAlignment="1">
      <alignment horizontal="center" vertical="center" wrapText="1"/>
    </xf>
    <xf numFmtId="0" fontId="29" fillId="0" borderId="24" xfId="11" applyFont="1" applyBorder="1" applyAlignment="1">
      <alignment horizontal="center" vertical="center" wrapText="1"/>
    </xf>
    <xf numFmtId="49" fontId="21" fillId="0" borderId="24" xfId="11" applyNumberFormat="1" applyFont="1" applyBorder="1" applyAlignment="1">
      <alignment horizontal="center" vertical="center" wrapText="1"/>
    </xf>
    <xf numFmtId="0" fontId="21" fillId="0" borderId="24" xfId="11" applyFont="1" applyBorder="1" applyAlignment="1">
      <alignment horizontal="left" vertical="center" wrapText="1"/>
    </xf>
    <xf numFmtId="14" fontId="21" fillId="0" borderId="24" xfId="11" applyNumberFormat="1" applyFont="1" applyBorder="1" applyAlignment="1">
      <alignment horizontal="center" vertical="center" wrapText="1"/>
    </xf>
    <xf numFmtId="0" fontId="21" fillId="0" borderId="24" xfId="11" applyFont="1" applyBorder="1" applyAlignment="1">
      <alignment horizontal="center" vertical="center" wrapText="1"/>
    </xf>
    <xf numFmtId="14" fontId="51" fillId="0" borderId="24" xfId="11" applyNumberFormat="1" applyFont="1" applyBorder="1" applyAlignment="1">
      <alignment horizontal="center" vertical="center" wrapText="1"/>
    </xf>
    <xf numFmtId="0" fontId="51" fillId="0" borderId="24" xfId="11" applyFont="1" applyBorder="1" applyAlignment="1">
      <alignment horizontal="center" vertical="center" wrapText="1"/>
    </xf>
    <xf numFmtId="9" fontId="51" fillId="0" borderId="24" xfId="3" applyNumberFormat="1" applyFont="1" applyBorder="1" applyAlignment="1">
      <alignment horizontal="center" vertical="center" wrapText="1"/>
    </xf>
    <xf numFmtId="0" fontId="58" fillId="46" borderId="33" xfId="0" applyFont="1" applyFill="1" applyBorder="1" applyAlignment="1">
      <alignment vertical="center" wrapText="1"/>
    </xf>
    <xf numFmtId="14" fontId="29" fillId="0" borderId="33" xfId="0" applyNumberFormat="1" applyFont="1" applyBorder="1" applyAlignment="1">
      <alignment horizontal="center" vertical="center" wrapText="1"/>
    </xf>
    <xf numFmtId="0" fontId="29" fillId="0" borderId="33" xfId="0" applyFont="1" applyBorder="1" applyAlignment="1">
      <alignment horizontal="center" vertical="center" wrapText="1"/>
    </xf>
    <xf numFmtId="0" fontId="58" fillId="0" borderId="24" xfId="0" applyFont="1" applyBorder="1" applyAlignment="1">
      <alignment horizontal="center" wrapText="1"/>
    </xf>
    <xf numFmtId="0" fontId="21" fillId="47" borderId="33" xfId="3" applyFont="1" applyFill="1" applyBorder="1" applyAlignment="1">
      <alignment horizontal="center" vertical="center" wrapText="1"/>
    </xf>
    <xf numFmtId="14" fontId="51" fillId="0" borderId="24" xfId="11" applyNumberFormat="1" applyFont="1" applyBorder="1" applyAlignment="1">
      <alignment horizontal="center" vertical="center"/>
    </xf>
    <xf numFmtId="0" fontId="51" fillId="0" borderId="33" xfId="0" applyFont="1" applyBorder="1" applyAlignment="1">
      <alignment horizontal="center" vertical="center" wrapText="1"/>
    </xf>
    <xf numFmtId="0" fontId="21" fillId="36" borderId="0" xfId="0" applyFont="1" applyFill="1" applyAlignment="1">
      <alignment horizontal="center" vertical="center"/>
    </xf>
    <xf numFmtId="167" fontId="21" fillId="36" borderId="24" xfId="11" applyNumberFormat="1" applyFont="1" applyFill="1" applyBorder="1" applyAlignment="1">
      <alignment horizontal="center" vertical="center" wrapText="1"/>
    </xf>
    <xf numFmtId="49" fontId="21" fillId="36" borderId="24" xfId="11" applyNumberFormat="1" applyFont="1" applyFill="1" applyBorder="1" applyAlignment="1">
      <alignment horizontal="center" vertical="center" wrapText="1"/>
    </xf>
    <xf numFmtId="167" fontId="51" fillId="36" borderId="24" xfId="11" applyNumberFormat="1" applyFont="1" applyFill="1" applyBorder="1" applyAlignment="1">
      <alignment horizontal="center" vertical="center" wrapText="1"/>
    </xf>
    <xf numFmtId="49" fontId="51" fillId="0" borderId="24" xfId="11" applyNumberFormat="1" applyFont="1" applyBorder="1" applyAlignment="1">
      <alignment horizontal="center" vertical="center" wrapText="1"/>
    </xf>
    <xf numFmtId="49" fontId="21" fillId="36" borderId="24" xfId="11" applyNumberFormat="1" applyFont="1" applyFill="1" applyBorder="1" applyAlignment="1">
      <alignment horizontal="left" vertical="center" wrapText="1"/>
    </xf>
    <xf numFmtId="49" fontId="51" fillId="36" borderId="24" xfId="11" applyNumberFormat="1" applyFont="1" applyFill="1" applyBorder="1" applyAlignment="1">
      <alignment horizontal="center" vertical="center" wrapText="1"/>
    </xf>
    <xf numFmtId="0" fontId="21" fillId="36" borderId="0" xfId="0" applyFont="1" applyFill="1" applyAlignment="1">
      <alignment horizontal="justify" vertical="center"/>
    </xf>
    <xf numFmtId="167" fontId="21" fillId="3" borderId="24" xfId="11" applyNumberFormat="1" applyFont="1" applyFill="1" applyBorder="1" applyAlignment="1">
      <alignment horizontal="center" vertical="center" wrapText="1"/>
    </xf>
    <xf numFmtId="3" fontId="21" fillId="3" borderId="24" xfId="11" applyNumberFormat="1" applyFont="1" applyFill="1" applyBorder="1" applyAlignment="1">
      <alignment horizontal="center" vertical="center" wrapText="1"/>
    </xf>
    <xf numFmtId="0" fontId="21" fillId="3" borderId="24" xfId="11" applyFont="1" applyFill="1" applyBorder="1" applyAlignment="1">
      <alignment horizontal="center" vertical="center" wrapText="1"/>
    </xf>
    <xf numFmtId="0" fontId="21" fillId="36" borderId="0" xfId="0" applyFont="1" applyFill="1" applyAlignment="1">
      <alignment horizontal="center" vertical="center" wrapText="1"/>
    </xf>
    <xf numFmtId="0" fontId="21" fillId="36" borderId="24" xfId="11" applyFont="1" applyFill="1" applyBorder="1" applyAlignment="1">
      <alignment horizontal="center" vertical="center" wrapText="1"/>
    </xf>
    <xf numFmtId="0" fontId="51" fillId="0" borderId="24" xfId="3" applyFont="1" applyBorder="1" applyAlignment="1">
      <alignment horizontal="left" vertical="center" wrapText="1"/>
    </xf>
    <xf numFmtId="0" fontId="50" fillId="38" borderId="24" xfId="3" applyFont="1" applyFill="1" applyBorder="1" applyAlignment="1">
      <alignment horizontal="center" vertical="center" wrapText="1"/>
    </xf>
    <xf numFmtId="174" fontId="51" fillId="37" borderId="24" xfId="106" applyNumberFormat="1" applyFont="1" applyFill="1" applyBorder="1" applyAlignment="1" applyProtection="1">
      <alignment horizontal="center" vertical="center" wrapText="1"/>
      <protection locked="0"/>
    </xf>
    <xf numFmtId="174" fontId="51" fillId="36" borderId="24" xfId="106" applyNumberFormat="1" applyFont="1" applyFill="1" applyBorder="1" applyAlignment="1" applyProtection="1">
      <alignment horizontal="center" vertical="center" wrapText="1"/>
      <protection locked="0"/>
    </xf>
    <xf numFmtId="49" fontId="51" fillId="36" borderId="24" xfId="3" applyNumberFormat="1" applyFont="1" applyFill="1" applyBorder="1" applyAlignment="1">
      <alignment horizontal="justify" vertical="center" wrapText="1"/>
    </xf>
    <xf numFmtId="0" fontId="51" fillId="0" borderId="31" xfId="3" applyFont="1" applyBorder="1" applyAlignment="1">
      <alignment vertical="center" wrapText="1"/>
    </xf>
    <xf numFmtId="9" fontId="51" fillId="0" borderId="33" xfId="3" applyNumberFormat="1" applyFont="1" applyBorder="1" applyAlignment="1">
      <alignment horizontal="center" vertical="center" wrapText="1"/>
    </xf>
    <xf numFmtId="9" fontId="51" fillId="0" borderId="33" xfId="5" applyFont="1" applyFill="1" applyBorder="1" applyAlignment="1">
      <alignment horizontal="center" vertical="center" wrapText="1"/>
    </xf>
    <xf numFmtId="0" fontId="51" fillId="36" borderId="49" xfId="3" applyFont="1" applyFill="1" applyBorder="1" applyAlignment="1">
      <alignment horizontal="center" vertical="center" wrapText="1"/>
    </xf>
    <xf numFmtId="0" fontId="53" fillId="22" borderId="24" xfId="3" applyFont="1" applyFill="1" applyBorder="1" applyAlignment="1">
      <alignment horizontal="center" vertical="center" wrapText="1"/>
    </xf>
    <xf numFmtId="9" fontId="52" fillId="22" borderId="24" xfId="3" applyNumberFormat="1" applyFont="1" applyFill="1" applyBorder="1" applyAlignment="1">
      <alignment horizontal="center" vertical="center" wrapText="1"/>
    </xf>
    <xf numFmtId="0" fontId="52" fillId="22" borderId="23" xfId="3" applyFont="1" applyFill="1"/>
    <xf numFmtId="49" fontId="34" fillId="22" borderId="24" xfId="11" applyNumberFormat="1" applyFont="1" applyFill="1" applyBorder="1" applyAlignment="1">
      <alignment horizontal="left" vertical="center" wrapText="1"/>
    </xf>
    <xf numFmtId="167" fontId="34" fillId="22" borderId="24" xfId="11" applyNumberFormat="1" applyFont="1" applyFill="1" applyBorder="1" applyAlignment="1">
      <alignment horizontal="center" vertical="center" wrapText="1"/>
    </xf>
    <xf numFmtId="49" fontId="34" fillId="22" borderId="24" xfId="11" applyNumberFormat="1" applyFont="1" applyFill="1" applyBorder="1" applyAlignment="1">
      <alignment horizontal="center" vertical="center" wrapText="1"/>
    </xf>
    <xf numFmtId="0" fontId="52" fillId="22" borderId="23" xfId="3" applyFont="1" applyFill="1" applyAlignment="1">
      <alignment vertical="center"/>
    </xf>
    <xf numFmtId="0" fontId="52" fillId="22" borderId="23" xfId="3" applyFont="1" applyFill="1" applyAlignment="1">
      <alignment horizontal="center" vertical="center"/>
    </xf>
    <xf numFmtId="0" fontId="34" fillId="22" borderId="24" xfId="11" applyFont="1" applyFill="1" applyBorder="1" applyAlignment="1">
      <alignment horizontal="left" vertical="center" wrapText="1"/>
    </xf>
    <xf numFmtId="0" fontId="34" fillId="22" borderId="24" xfId="11" applyFont="1" applyFill="1" applyBorder="1" applyAlignment="1">
      <alignment horizontal="center" vertical="center" wrapText="1"/>
    </xf>
    <xf numFmtId="0" fontId="34" fillId="49" borderId="24" xfId="11" applyFont="1" applyFill="1" applyBorder="1" applyAlignment="1">
      <alignment horizontal="center" vertical="center" wrapText="1"/>
    </xf>
    <xf numFmtId="0" fontId="34" fillId="22" borderId="24" xfId="11" applyFont="1" applyFill="1" applyBorder="1" applyAlignment="1">
      <alignment vertical="center" wrapText="1"/>
    </xf>
    <xf numFmtId="0" fontId="53" fillId="22" borderId="24" xfId="3" applyFont="1" applyFill="1" applyBorder="1" applyAlignment="1">
      <alignment horizontal="left" vertical="center" wrapText="1"/>
    </xf>
    <xf numFmtId="174" fontId="53" fillId="22" borderId="24" xfId="3" applyNumberFormat="1" applyFont="1" applyFill="1" applyBorder="1" applyAlignment="1">
      <alignment horizontal="center" vertical="center" wrapText="1"/>
    </xf>
    <xf numFmtId="174" fontId="53" fillId="22" borderId="24" xfId="13" applyNumberFormat="1" applyFont="1" applyFill="1" applyBorder="1" applyAlignment="1" applyProtection="1">
      <alignment horizontal="center" vertical="center" wrapText="1"/>
      <protection locked="0"/>
    </xf>
    <xf numFmtId="0" fontId="53" fillId="22" borderId="23" xfId="3" applyFont="1" applyFill="1" applyAlignment="1">
      <alignment vertical="center"/>
    </xf>
    <xf numFmtId="174" fontId="53" fillId="22" borderId="24" xfId="15" applyNumberFormat="1" applyFont="1" applyFill="1" applyBorder="1" applyAlignment="1" applyProtection="1">
      <alignment horizontal="center" vertical="center" wrapText="1"/>
      <protection locked="0"/>
    </xf>
    <xf numFmtId="14" fontId="0" fillId="0" borderId="4" xfId="0" applyNumberFormat="1" applyBorder="1" applyAlignment="1">
      <alignment horizontal="center" vertical="center"/>
    </xf>
    <xf numFmtId="0" fontId="0" fillId="29" borderId="0" xfId="0" applyFill="1" applyAlignment="1">
      <alignment horizontal="center" vertical="center"/>
    </xf>
    <xf numFmtId="14" fontId="0" fillId="29" borderId="24" xfId="0" applyNumberFormat="1" applyFill="1" applyBorder="1" applyAlignment="1">
      <alignment horizontal="center" vertical="center"/>
    </xf>
    <xf numFmtId="0" fontId="67" fillId="0" borderId="24" xfId="0" applyFont="1" applyBorder="1" applyAlignment="1">
      <alignment wrapText="1"/>
    </xf>
    <xf numFmtId="9" fontId="0" fillId="0" borderId="24" xfId="0" applyNumberFormat="1" applyBorder="1" applyAlignment="1">
      <alignment horizontal="center" vertical="center"/>
    </xf>
    <xf numFmtId="0" fontId="67" fillId="0" borderId="4" xfId="0" applyFont="1" applyBorder="1" applyAlignment="1">
      <alignment horizontal="left" vertical="top" wrapText="1"/>
    </xf>
    <xf numFmtId="0" fontId="0" fillId="0" borderId="4" xfId="0" applyBorder="1"/>
    <xf numFmtId="14" fontId="67" fillId="0" borderId="4" xfId="0" applyNumberFormat="1" applyFont="1" applyBorder="1" applyAlignment="1">
      <alignment horizontal="left" vertical="center"/>
    </xf>
    <xf numFmtId="0" fontId="67" fillId="0" borderId="24" xfId="0" applyFont="1" applyBorder="1" applyAlignment="1">
      <alignment horizontal="center" wrapText="1"/>
    </xf>
    <xf numFmtId="0" fontId="0" fillId="0" borderId="25" xfId="0" applyBorder="1"/>
    <xf numFmtId="0" fontId="0" fillId="0" borderId="23" xfId="0" applyBorder="1"/>
    <xf numFmtId="0" fontId="0" fillId="0" borderId="27" xfId="0" applyBorder="1"/>
    <xf numFmtId="0" fontId="0" fillId="2" borderId="8" xfId="14" applyFont="1" applyFill="1" applyBorder="1" applyAlignment="1">
      <alignment horizontal="left" vertical="center"/>
    </xf>
    <xf numFmtId="1" fontId="0" fillId="0" borderId="4" xfId="14" applyNumberFormat="1" applyFont="1" applyBorder="1" applyAlignment="1">
      <alignment horizontal="left" vertical="center"/>
    </xf>
    <xf numFmtId="0" fontId="21" fillId="0" borderId="24" xfId="14" applyFont="1" applyBorder="1" applyAlignment="1">
      <alignment horizontal="left" vertical="center" wrapText="1"/>
    </xf>
    <xf numFmtId="14" fontId="0" fillId="0" borderId="24" xfId="14" applyNumberFormat="1" applyFont="1" applyBorder="1" applyAlignment="1">
      <alignment horizontal="left" vertical="center"/>
    </xf>
    <xf numFmtId="167" fontId="21" fillId="22" borderId="24" xfId="11" applyNumberFormat="1" applyFont="1" applyFill="1" applyBorder="1" applyAlignment="1">
      <alignment horizontal="center" vertical="center" wrapText="1"/>
    </xf>
    <xf numFmtId="3" fontId="21" fillId="22" borderId="24" xfId="11" applyNumberFormat="1" applyFont="1" applyFill="1" applyBorder="1" applyAlignment="1">
      <alignment horizontal="center" vertical="center" wrapText="1"/>
    </xf>
    <xf numFmtId="0" fontId="21" fillId="22" borderId="24" xfId="11" applyFont="1" applyFill="1" applyBorder="1" applyAlignment="1">
      <alignment horizontal="center" vertical="center" wrapText="1"/>
    </xf>
    <xf numFmtId="49" fontId="21" fillId="22" borderId="24" xfId="11" applyNumberFormat="1" applyFont="1" applyFill="1" applyBorder="1" applyAlignment="1">
      <alignment horizontal="center" vertical="center" wrapText="1"/>
    </xf>
    <xf numFmtId="49" fontId="21" fillId="22" borderId="24" xfId="11" applyNumberFormat="1" applyFont="1" applyFill="1" applyBorder="1" applyAlignment="1">
      <alignment horizontal="left" vertical="center" wrapText="1"/>
    </xf>
    <xf numFmtId="167" fontId="51" fillId="22" borderId="24" xfId="11" applyNumberFormat="1" applyFont="1" applyFill="1" applyBorder="1" applyAlignment="1">
      <alignment horizontal="center" vertical="center" wrapText="1"/>
    </xf>
    <xf numFmtId="49" fontId="51" fillId="22" borderId="24" xfId="11" applyNumberFormat="1" applyFont="1" applyFill="1" applyBorder="1" applyAlignment="1">
      <alignment horizontal="center" vertical="center" wrapText="1"/>
    </xf>
    <xf numFmtId="9" fontId="51" fillId="22" borderId="24" xfId="3" applyNumberFormat="1" applyFont="1" applyFill="1" applyBorder="1" applyAlignment="1">
      <alignment horizontal="center" vertical="center" wrapText="1"/>
    </xf>
    <xf numFmtId="0" fontId="51" fillId="22" borderId="24" xfId="3" applyFont="1" applyFill="1" applyBorder="1" applyAlignment="1">
      <alignment horizontal="center" vertical="center" wrapText="1"/>
    </xf>
    <xf numFmtId="0" fontId="72" fillId="36" borderId="31" xfId="3" applyFill="1" applyBorder="1" applyAlignment="1">
      <alignment vertical="center" wrapText="1"/>
    </xf>
    <xf numFmtId="0" fontId="67" fillId="29" borderId="45" xfId="0" applyFont="1" applyFill="1" applyBorder="1" applyAlignment="1">
      <alignment horizontal="center" vertical="center" wrapText="1"/>
    </xf>
    <xf numFmtId="0" fontId="30" fillId="0" borderId="26" xfId="0" applyFont="1" applyBorder="1" applyAlignment="1">
      <alignment vertical="center" wrapText="1"/>
    </xf>
    <xf numFmtId="14" fontId="0" fillId="36" borderId="24" xfId="0" applyNumberFormat="1" applyFill="1" applyBorder="1" applyAlignment="1">
      <alignment horizontal="center" vertical="center"/>
    </xf>
    <xf numFmtId="0" fontId="0" fillId="36" borderId="1" xfId="0" applyFill="1" applyBorder="1" applyAlignment="1">
      <alignment vertical="center"/>
    </xf>
    <xf numFmtId="0" fontId="0" fillId="36" borderId="0" xfId="0" applyFill="1"/>
    <xf numFmtId="14" fontId="30" fillId="36" borderId="1" xfId="0" applyNumberFormat="1" applyFont="1" applyFill="1" applyBorder="1" applyAlignment="1">
      <alignment horizontal="center" vertical="center"/>
    </xf>
    <xf numFmtId="0" fontId="0" fillId="36" borderId="1" xfId="0" applyFill="1" applyBorder="1" applyAlignment="1">
      <alignment vertical="center" wrapText="1"/>
    </xf>
    <xf numFmtId="0" fontId="0" fillId="36" borderId="1" xfId="0" applyFill="1" applyBorder="1" applyAlignment="1">
      <alignment horizontal="center" vertical="center" wrapText="1"/>
    </xf>
    <xf numFmtId="0" fontId="30" fillId="36" borderId="24" xfId="0" applyFont="1" applyFill="1" applyBorder="1" applyAlignment="1">
      <alignment horizontal="center" vertical="center" wrapText="1"/>
    </xf>
    <xf numFmtId="0" fontId="30" fillId="36" borderId="25" xfId="0" applyFont="1" applyFill="1" applyBorder="1" applyAlignment="1">
      <alignment vertical="center" wrapText="1"/>
    </xf>
    <xf numFmtId="0" fontId="30" fillId="36" borderId="9" xfId="0" applyFont="1" applyFill="1" applyBorder="1" applyAlignment="1">
      <alignment horizontal="center" vertical="center" wrapText="1"/>
    </xf>
    <xf numFmtId="0" fontId="30" fillId="36" borderId="5" xfId="0" applyFont="1" applyFill="1" applyBorder="1" applyAlignment="1">
      <alignment vertical="center" wrapText="1"/>
    </xf>
    <xf numFmtId="0" fontId="67" fillId="36" borderId="1" xfId="0" applyFont="1" applyFill="1" applyBorder="1" applyAlignment="1">
      <alignment horizontal="center" vertical="center" wrapText="1"/>
    </xf>
    <xf numFmtId="9" fontId="0" fillId="36" borderId="1" xfId="0" applyNumberFormat="1" applyFill="1" applyBorder="1" applyAlignment="1">
      <alignment horizontal="center" vertical="center" wrapText="1"/>
    </xf>
    <xf numFmtId="0" fontId="0" fillId="0" borderId="24" xfId="0" applyBorder="1" applyAlignment="1">
      <alignment wrapText="1"/>
    </xf>
    <xf numFmtId="0" fontId="0" fillId="29" borderId="24" xfId="0" applyFill="1" applyBorder="1" applyAlignment="1">
      <alignment horizontal="center" vertical="center" wrapText="1"/>
    </xf>
    <xf numFmtId="0" fontId="93" fillId="0" borderId="23" xfId="713"/>
    <xf numFmtId="0" fontId="93" fillId="0" borderId="1" xfId="713" applyBorder="1" applyAlignment="1">
      <alignment horizontal="center" vertical="center" wrapText="1"/>
    </xf>
    <xf numFmtId="0" fontId="93" fillId="0" borderId="1" xfId="713" applyBorder="1"/>
    <xf numFmtId="14" fontId="93" fillId="0" borderId="1" xfId="713" applyNumberFormat="1" applyBorder="1" applyAlignment="1">
      <alignment horizontal="center" vertical="center"/>
    </xf>
    <xf numFmtId="14" fontId="0" fillId="0" borderId="26" xfId="0" applyNumberFormat="1" applyBorder="1" applyAlignment="1">
      <alignment horizontal="center" wrapText="1"/>
    </xf>
    <xf numFmtId="0" fontId="0" fillId="0" borderId="19" xfId="0" applyBorder="1" applyAlignment="1">
      <alignment wrapText="1"/>
    </xf>
    <xf numFmtId="9" fontId="30" fillId="0" borderId="24" xfId="0" applyNumberFormat="1" applyFont="1" applyBorder="1" applyAlignment="1">
      <alignment horizontal="center" vertical="center" wrapText="1"/>
    </xf>
    <xf numFmtId="9" fontId="30" fillId="0" borderId="1" xfId="0" applyNumberFormat="1" applyFont="1" applyBorder="1" applyAlignment="1">
      <alignment horizontal="center" vertical="center" wrapText="1"/>
    </xf>
    <xf numFmtId="9" fontId="51" fillId="50" borderId="33" xfId="3" applyNumberFormat="1" applyFont="1" applyFill="1" applyBorder="1" applyAlignment="1">
      <alignment horizontal="center" vertical="center" wrapText="1"/>
    </xf>
    <xf numFmtId="0" fontId="51" fillId="0" borderId="32" xfId="3" applyFont="1" applyBorder="1" applyAlignment="1">
      <alignment vertical="center" wrapText="1"/>
    </xf>
    <xf numFmtId="9" fontId="51" fillId="50" borderId="24" xfId="3" applyNumberFormat="1" applyFont="1" applyFill="1" applyBorder="1" applyAlignment="1">
      <alignment horizontal="center" vertical="center" wrapText="1"/>
    </xf>
    <xf numFmtId="0" fontId="0" fillId="30" borderId="10" xfId="0" applyFill="1" applyBorder="1" applyAlignment="1">
      <alignment horizontal="center" vertical="center" wrapText="1"/>
    </xf>
    <xf numFmtId="0" fontId="0" fillId="29" borderId="4" xfId="0" applyFill="1" applyBorder="1" applyAlignment="1">
      <alignment vertical="center"/>
    </xf>
    <xf numFmtId="9" fontId="51" fillId="50" borderId="33" xfId="5" applyFont="1" applyFill="1" applyBorder="1" applyAlignment="1">
      <alignment horizontal="center" vertical="center" wrapText="1"/>
    </xf>
    <xf numFmtId="9" fontId="51" fillId="50" borderId="49" xfId="5" applyFont="1" applyFill="1" applyBorder="1" applyAlignment="1">
      <alignment horizontal="center" vertical="center" wrapText="1"/>
    </xf>
    <xf numFmtId="0" fontId="67" fillId="29" borderId="24" xfId="0" applyFont="1" applyFill="1" applyBorder="1" applyAlignment="1">
      <alignment horizontal="left" vertical="center"/>
    </xf>
    <xf numFmtId="0" fontId="67" fillId="29" borderId="24" xfId="0" applyFont="1" applyFill="1" applyBorder="1" applyAlignment="1">
      <alignment horizontal="center" vertical="center"/>
    </xf>
    <xf numFmtId="0" fontId="67" fillId="29" borderId="24" xfId="0" applyFont="1" applyFill="1" applyBorder="1" applyAlignment="1">
      <alignment horizontal="center" vertical="center" wrapText="1"/>
    </xf>
    <xf numFmtId="0" fontId="51" fillId="29" borderId="24" xfId="0" applyFont="1" applyFill="1" applyBorder="1" applyAlignment="1">
      <alignment horizontal="center" vertical="center" wrapText="1"/>
    </xf>
    <xf numFmtId="14" fontId="0" fillId="29" borderId="11" xfId="0" applyNumberFormat="1" applyFill="1" applyBorder="1" applyAlignment="1">
      <alignment horizontal="center" vertical="center"/>
    </xf>
    <xf numFmtId="0" fontId="0" fillId="29" borderId="19" xfId="0" applyFill="1" applyBorder="1" applyAlignment="1">
      <alignment horizontal="center" vertical="center" wrapText="1"/>
    </xf>
    <xf numFmtId="0" fontId="67" fillId="29" borderId="24" xfId="0" applyFont="1" applyFill="1" applyBorder="1" applyAlignment="1">
      <alignment vertical="center" wrapText="1"/>
    </xf>
    <xf numFmtId="174" fontId="51" fillId="51" borderId="33" xfId="4" applyNumberFormat="1" applyFont="1" applyFill="1" applyBorder="1" applyAlignment="1" applyProtection="1">
      <alignment horizontal="center" vertical="center" wrapText="1"/>
      <protection locked="0"/>
    </xf>
    <xf numFmtId="9" fontId="51" fillId="52" borderId="24" xfId="3" applyNumberFormat="1" applyFont="1" applyFill="1" applyBorder="1" applyAlignment="1">
      <alignment horizontal="center" vertical="center" wrapText="1"/>
    </xf>
    <xf numFmtId="14" fontId="0" fillId="0" borderId="31" xfId="0" applyNumberFormat="1" applyBorder="1" applyAlignment="1">
      <alignment horizontal="center" vertical="center"/>
    </xf>
    <xf numFmtId="0" fontId="67" fillId="0" borderId="31" xfId="107" applyFont="1" applyBorder="1" applyAlignment="1">
      <alignment wrapText="1"/>
    </xf>
    <xf numFmtId="0" fontId="0" fillId="0" borderId="31" xfId="107" applyFont="1" applyBorder="1"/>
    <xf numFmtId="0" fontId="0" fillId="29" borderId="24" xfId="107" applyFont="1" applyFill="1" applyBorder="1"/>
    <xf numFmtId="0" fontId="67" fillId="29" borderId="24" xfId="107" applyFont="1" applyFill="1" applyBorder="1" applyAlignment="1">
      <alignment wrapText="1"/>
    </xf>
    <xf numFmtId="0" fontId="0" fillId="29" borderId="24" xfId="0" applyFill="1" applyBorder="1"/>
    <xf numFmtId="14" fontId="0" fillId="29" borderId="24" xfId="107" applyNumberFormat="1" applyFont="1" applyFill="1" applyBorder="1" applyAlignment="1">
      <alignment horizontal="center" vertical="center"/>
    </xf>
    <xf numFmtId="174" fontId="51" fillId="53" borderId="33" xfId="4" applyNumberFormat="1" applyFont="1" applyFill="1" applyBorder="1" applyAlignment="1" applyProtection="1">
      <alignment horizontal="center" vertical="center" wrapText="1"/>
      <protection locked="0"/>
    </xf>
    <xf numFmtId="174" fontId="51" fillId="24" borderId="24" xfId="106" applyNumberFormat="1" applyFont="1" applyFill="1" applyBorder="1" applyAlignment="1" applyProtection="1">
      <alignment horizontal="center" vertical="center" wrapText="1"/>
      <protection locked="0"/>
    </xf>
    <xf numFmtId="174" fontId="51" fillId="24" borderId="31" xfId="4" applyNumberFormat="1" applyFont="1" applyFill="1" applyBorder="1" applyAlignment="1" applyProtection="1">
      <alignment horizontal="center" vertical="center" wrapText="1"/>
      <protection locked="0"/>
    </xf>
    <xf numFmtId="0" fontId="51" fillId="24" borderId="24" xfId="3" applyFont="1" applyFill="1" applyBorder="1" applyAlignment="1">
      <alignment horizontal="center" vertical="center" wrapText="1"/>
    </xf>
    <xf numFmtId="174" fontId="51" fillId="24" borderId="33" xfId="4" applyNumberFormat="1" applyFont="1" applyFill="1" applyBorder="1" applyAlignment="1" applyProtection="1">
      <alignment horizontal="center" vertical="center" wrapText="1"/>
      <protection locked="0"/>
    </xf>
    <xf numFmtId="174" fontId="51" fillId="53" borderId="24" xfId="4" applyNumberFormat="1" applyFont="1" applyFill="1" applyBorder="1" applyAlignment="1" applyProtection="1">
      <alignment horizontal="center" vertical="center" wrapText="1"/>
      <protection locked="0"/>
    </xf>
    <xf numFmtId="167" fontId="21" fillId="24" borderId="24" xfId="11" applyNumberFormat="1" applyFont="1" applyFill="1" applyBorder="1" applyAlignment="1">
      <alignment horizontal="center" vertical="center" wrapText="1"/>
    </xf>
    <xf numFmtId="14" fontId="29" fillId="24" borderId="33" xfId="0" applyNumberFormat="1" applyFont="1" applyFill="1" applyBorder="1" applyAlignment="1">
      <alignment horizontal="center" vertical="center" wrapText="1"/>
    </xf>
    <xf numFmtId="3" fontId="21" fillId="50" borderId="24" xfId="11" applyNumberFormat="1" applyFont="1" applyFill="1" applyBorder="1" applyAlignment="1">
      <alignment horizontal="center" vertical="center" wrapText="1"/>
    </xf>
    <xf numFmtId="1" fontId="51" fillId="50" borderId="31" xfId="3" applyNumberFormat="1" applyFont="1" applyFill="1" applyBorder="1" applyAlignment="1">
      <alignment horizontal="center" vertical="center"/>
    </xf>
    <xf numFmtId="1" fontId="51" fillId="50" borderId="33" xfId="3" applyNumberFormat="1" applyFont="1" applyFill="1" applyBorder="1" applyAlignment="1">
      <alignment horizontal="center" vertical="center"/>
    </xf>
    <xf numFmtId="0" fontId="51" fillId="52" borderId="24" xfId="3" applyFont="1" applyFill="1" applyBorder="1" applyAlignment="1">
      <alignment horizontal="center" vertical="center"/>
    </xf>
    <xf numFmtId="0" fontId="40" fillId="29" borderId="24" xfId="0" applyFont="1" applyFill="1" applyBorder="1" applyAlignment="1">
      <alignment vertical="center" wrapText="1"/>
    </xf>
    <xf numFmtId="0" fontId="40" fillId="29" borderId="24" xfId="0" applyFont="1" applyFill="1" applyBorder="1" applyAlignment="1">
      <alignment horizontal="center" vertical="top" wrapText="1"/>
    </xf>
    <xf numFmtId="14" fontId="0" fillId="29" borderId="0" xfId="0" applyNumberFormat="1" applyFill="1" applyAlignment="1">
      <alignment horizontal="center" vertical="center"/>
    </xf>
    <xf numFmtId="0" fontId="0" fillId="29" borderId="1" xfId="0" applyFill="1" applyBorder="1" applyAlignment="1">
      <alignment horizontal="center" vertical="center"/>
    </xf>
    <xf numFmtId="0" fontId="30" fillId="29" borderId="24" xfId="0" applyFont="1" applyFill="1" applyBorder="1" applyAlignment="1">
      <alignment horizontal="center" vertical="center" wrapText="1"/>
    </xf>
    <xf numFmtId="173" fontId="30" fillId="0" borderId="4" xfId="0" applyNumberFormat="1" applyFont="1" applyBorder="1" applyAlignment="1">
      <alignment horizontal="center" vertical="center"/>
    </xf>
    <xf numFmtId="0" fontId="30" fillId="0" borderId="4" xfId="0" applyFont="1" applyBorder="1" applyAlignment="1">
      <alignment horizontal="center" vertical="center" wrapText="1"/>
    </xf>
    <xf numFmtId="9" fontId="30" fillId="0" borderId="4" xfId="0" applyNumberFormat="1" applyFont="1" applyBorder="1" applyAlignment="1">
      <alignment horizontal="center" vertical="center" wrapText="1"/>
    </xf>
    <xf numFmtId="0" fontId="0" fillId="0" borderId="4" xfId="0" applyBorder="1" applyAlignment="1">
      <alignment vertical="center"/>
    </xf>
    <xf numFmtId="0" fontId="30" fillId="29" borderId="24" xfId="0" applyFont="1" applyFill="1" applyBorder="1" applyAlignment="1">
      <alignment vertical="center" wrapText="1"/>
    </xf>
    <xf numFmtId="0" fontId="30" fillId="0" borderId="9" xfId="0" applyFont="1" applyBorder="1" applyAlignment="1">
      <alignment vertical="center"/>
    </xf>
    <xf numFmtId="14" fontId="30" fillId="29" borderId="24" xfId="0" applyNumberFormat="1" applyFont="1" applyFill="1" applyBorder="1" applyAlignment="1">
      <alignment horizontal="center" vertical="center"/>
    </xf>
    <xf numFmtId="0" fontId="0" fillId="0" borderId="32" xfId="0" applyBorder="1" applyAlignment="1">
      <alignment horizontal="center" vertical="center" wrapText="1"/>
    </xf>
    <xf numFmtId="0" fontId="0" fillId="0" borderId="42" xfId="0" applyBorder="1" applyAlignment="1">
      <alignment horizontal="center" vertical="center" wrapText="1"/>
    </xf>
    <xf numFmtId="9" fontId="30" fillId="0" borderId="31" xfId="0" applyNumberFormat="1" applyFont="1" applyBorder="1" applyAlignment="1">
      <alignment vertical="center" wrapText="1"/>
    </xf>
    <xf numFmtId="0" fontId="30" fillId="0" borderId="31" xfId="0" applyFont="1" applyBorder="1" applyAlignment="1">
      <alignment vertical="center"/>
    </xf>
    <xf numFmtId="0" fontId="30" fillId="0" borderId="56" xfId="0" applyFont="1" applyBorder="1" applyAlignment="1">
      <alignment vertical="center"/>
    </xf>
    <xf numFmtId="0" fontId="0" fillId="0" borderId="9" xfId="0" applyBorder="1"/>
    <xf numFmtId="0" fontId="40" fillId="29" borderId="24" xfId="0" applyFont="1" applyFill="1" applyBorder="1" applyAlignment="1">
      <alignment horizontal="center" vertical="center"/>
    </xf>
    <xf numFmtId="14" fontId="40" fillId="29" borderId="24" xfId="0" applyNumberFormat="1" applyFont="1" applyFill="1" applyBorder="1" applyAlignment="1">
      <alignment horizontal="center" vertical="center"/>
    </xf>
    <xf numFmtId="0" fontId="16" fillId="5" borderId="4" xfId="0" applyFont="1" applyFill="1" applyBorder="1" applyAlignment="1">
      <alignment horizontal="center" vertical="center" wrapText="1"/>
    </xf>
    <xf numFmtId="0" fontId="30" fillId="0" borderId="4" xfId="0" applyFont="1" applyBorder="1"/>
    <xf numFmtId="14" fontId="0" fillId="0" borderId="9" xfId="0" applyNumberFormat="1" applyBorder="1" applyAlignment="1">
      <alignment horizontal="center" vertical="center"/>
    </xf>
    <xf numFmtId="0" fontId="16" fillId="5" borderId="4" xfId="0" applyFont="1" applyFill="1" applyBorder="1" applyAlignment="1">
      <alignment horizontal="center" vertical="center" wrapText="1"/>
    </xf>
    <xf numFmtId="9" fontId="16" fillId="5" borderId="4" xfId="0" applyNumberFormat="1" applyFont="1" applyFill="1" applyBorder="1" applyAlignment="1">
      <alignment horizontal="center" vertical="center" wrapText="1"/>
    </xf>
    <xf numFmtId="49" fontId="34" fillId="0" borderId="4" xfId="0" applyNumberFormat="1" applyFont="1" applyBorder="1" applyAlignment="1">
      <alignment horizontal="center" vertical="center" wrapText="1"/>
    </xf>
    <xf numFmtId="0" fontId="34" fillId="0" borderId="4" xfId="0" applyFont="1" applyBorder="1" applyAlignment="1">
      <alignment horizontal="left" vertical="center" wrapText="1"/>
    </xf>
    <xf numFmtId="0" fontId="34" fillId="0" borderId="4" xfId="0" applyFont="1" applyBorder="1" applyAlignment="1">
      <alignment horizontal="center" vertical="center" wrapText="1"/>
    </xf>
    <xf numFmtId="167" fontId="34" fillId="0" borderId="4" xfId="0" applyNumberFormat="1" applyFont="1" applyBorder="1" applyAlignment="1">
      <alignment horizontal="center" vertical="center" wrapText="1"/>
    </xf>
    <xf numFmtId="1" fontId="34" fillId="0" borderId="4" xfId="0" applyNumberFormat="1" applyFont="1" applyBorder="1" applyAlignment="1">
      <alignment horizontal="center" vertical="center" wrapText="1"/>
    </xf>
    <xf numFmtId="0" fontId="34" fillId="0" borderId="4" xfId="0" applyFont="1" applyBorder="1" applyAlignment="1">
      <alignment horizontal="left" vertical="top" wrapText="1"/>
    </xf>
    <xf numFmtId="49" fontId="26" fillId="0" borderId="4" xfId="0" applyNumberFormat="1" applyFont="1" applyBorder="1" applyAlignment="1">
      <alignment horizontal="left" vertical="top" wrapText="1"/>
    </xf>
    <xf numFmtId="0" fontId="21" fillId="0" borderId="0" xfId="0" applyFont="1" applyAlignment="1">
      <alignment horizontal="center" vertical="center" wrapText="1"/>
    </xf>
    <xf numFmtId="172" fontId="21" fillId="0" borderId="0" xfId="0" applyNumberFormat="1" applyFont="1" applyAlignment="1">
      <alignment horizontal="left" vertical="center" wrapText="1"/>
    </xf>
    <xf numFmtId="0" fontId="21" fillId="0" borderId="0" xfId="0" applyFont="1" applyAlignment="1">
      <alignment horizontal="left" vertical="center" wrapText="1"/>
    </xf>
    <xf numFmtId="0" fontId="43" fillId="16" borderId="20" xfId="0" applyFont="1" applyFill="1" applyBorder="1" applyAlignment="1">
      <alignment horizontal="center" vertical="center" wrapText="1"/>
    </xf>
    <xf numFmtId="9" fontId="51" fillId="0" borderId="31" xfId="3" applyNumberFormat="1" applyFont="1" applyBorder="1" applyAlignment="1">
      <alignment horizontal="center" vertical="center" wrapText="1"/>
    </xf>
    <xf numFmtId="9" fontId="51" fillId="0" borderId="33" xfId="3" applyNumberFormat="1" applyFont="1" applyBorder="1" applyAlignment="1">
      <alignment horizontal="center" vertical="center" wrapText="1"/>
    </xf>
    <xf numFmtId="0" fontId="51" fillId="0" borderId="31" xfId="3" applyFont="1" applyBorder="1" applyAlignment="1">
      <alignment horizontal="center" vertical="center" wrapText="1"/>
    </xf>
    <xf numFmtId="0" fontId="51" fillId="0" borderId="33" xfId="3" applyFont="1" applyBorder="1" applyAlignment="1">
      <alignment horizontal="center" vertical="center" wrapText="1"/>
    </xf>
    <xf numFmtId="0" fontId="50" fillId="25" borderId="25" xfId="0" applyFont="1" applyFill="1" applyBorder="1" applyAlignment="1">
      <alignment horizontal="justify" vertical="center"/>
    </xf>
    <xf numFmtId="0" fontId="50" fillId="25" borderId="26" xfId="0" applyFont="1" applyFill="1" applyBorder="1" applyAlignment="1">
      <alignment horizontal="justify" vertical="center"/>
    </xf>
    <xf numFmtId="0" fontId="50" fillId="25" borderId="27" xfId="0" applyFont="1" applyFill="1" applyBorder="1" applyAlignment="1">
      <alignment horizontal="justify" vertical="center"/>
    </xf>
    <xf numFmtId="0" fontId="50" fillId="25" borderId="42" xfId="3" applyFont="1" applyFill="1" applyBorder="1" applyAlignment="1">
      <alignment horizontal="center" vertical="center" wrapText="1"/>
    </xf>
    <xf numFmtId="0" fontId="50" fillId="25" borderId="43" xfId="3" applyFont="1" applyFill="1" applyBorder="1" applyAlignment="1">
      <alignment horizontal="center" vertical="center" wrapText="1"/>
    </xf>
    <xf numFmtId="0" fontId="50" fillId="25" borderId="32" xfId="3" applyFont="1" applyFill="1" applyBorder="1" applyAlignment="1">
      <alignment horizontal="center" vertical="center" wrapText="1"/>
    </xf>
    <xf numFmtId="0" fontId="50" fillId="25" borderId="29" xfId="3" applyFont="1" applyFill="1" applyBorder="1" applyAlignment="1">
      <alignment horizontal="center" vertical="center" wrapText="1"/>
    </xf>
    <xf numFmtId="0" fontId="50" fillId="25" borderId="30" xfId="3" applyFont="1" applyFill="1" applyBorder="1" applyAlignment="1">
      <alignment horizontal="center" vertical="center" wrapText="1"/>
    </xf>
    <xf numFmtId="0" fontId="50" fillId="25" borderId="44" xfId="3" applyFont="1" applyFill="1" applyBorder="1" applyAlignment="1">
      <alignment horizontal="center" vertical="center" wrapText="1"/>
    </xf>
    <xf numFmtId="0" fontId="51" fillId="25" borderId="24" xfId="3" applyFont="1" applyFill="1" applyBorder="1" applyAlignment="1">
      <alignment horizontal="center"/>
    </xf>
    <xf numFmtId="0" fontId="50" fillId="25" borderId="24" xfId="3" applyFont="1" applyFill="1" applyBorder="1" applyAlignment="1">
      <alignment horizontal="justify" vertical="center" wrapText="1"/>
    </xf>
    <xf numFmtId="0" fontId="51" fillId="25" borderId="24" xfId="3" applyFont="1" applyFill="1" applyBorder="1" applyAlignment="1">
      <alignment horizontal="left" vertical="center"/>
    </xf>
    <xf numFmtId="0" fontId="50" fillId="25" borderId="24" xfId="3" applyFont="1" applyFill="1" applyBorder="1" applyAlignment="1">
      <alignment horizontal="center" vertical="center" wrapText="1"/>
    </xf>
    <xf numFmtId="0" fontId="50" fillId="25" borderId="25" xfId="3" applyFont="1" applyFill="1" applyBorder="1" applyAlignment="1">
      <alignment horizontal="center" vertical="center"/>
    </xf>
    <xf numFmtId="0" fontId="50" fillId="25" borderId="27" xfId="3" applyFont="1" applyFill="1" applyBorder="1" applyAlignment="1">
      <alignment horizontal="center" vertical="center"/>
    </xf>
    <xf numFmtId="0" fontId="50" fillId="25" borderId="31" xfId="3" applyFont="1" applyFill="1" applyBorder="1" applyAlignment="1">
      <alignment horizontal="center" vertical="center" wrapText="1"/>
    </xf>
    <xf numFmtId="0" fontId="50" fillId="25" borderId="33" xfId="3" applyFont="1" applyFill="1" applyBorder="1" applyAlignment="1">
      <alignment horizontal="center" vertical="center" wrapText="1"/>
    </xf>
    <xf numFmtId="0" fontId="50" fillId="25" borderId="31" xfId="3" applyFont="1" applyFill="1" applyBorder="1" applyAlignment="1">
      <alignment horizontal="center" vertical="center"/>
    </xf>
    <xf numFmtId="0" fontId="50" fillId="25" borderId="33" xfId="3" applyFont="1" applyFill="1" applyBorder="1" applyAlignment="1">
      <alignment horizontal="center" vertical="center"/>
    </xf>
    <xf numFmtId="0" fontId="50" fillId="25" borderId="25" xfId="3" applyFont="1" applyFill="1" applyBorder="1" applyAlignment="1">
      <alignment horizontal="center" vertical="center" wrapText="1"/>
    </xf>
    <xf numFmtId="0" fontId="74" fillId="25" borderId="27" xfId="3" applyFont="1" applyFill="1" applyBorder="1" applyAlignment="1">
      <alignment horizontal="center" vertical="center" wrapText="1"/>
    </xf>
    <xf numFmtId="0" fontId="50" fillId="25" borderId="27" xfId="3" applyFont="1" applyFill="1" applyBorder="1" applyAlignment="1">
      <alignment horizontal="center" vertical="center" wrapText="1"/>
    </xf>
    <xf numFmtId="0" fontId="51" fillId="0" borderId="24" xfId="3" applyFont="1" applyBorder="1" applyAlignment="1">
      <alignment horizontal="center" vertical="center" wrapText="1"/>
    </xf>
    <xf numFmtId="167" fontId="21" fillId="0" borderId="24" xfId="11" applyNumberFormat="1" applyFont="1" applyBorder="1" applyAlignment="1">
      <alignment horizontal="center" vertical="center" wrapText="1"/>
    </xf>
    <xf numFmtId="3" fontId="21" fillId="0" borderId="24" xfId="11" applyNumberFormat="1" applyFont="1" applyBorder="1" applyAlignment="1">
      <alignment horizontal="center" vertical="center" wrapText="1"/>
    </xf>
    <xf numFmtId="0" fontId="29" fillId="0" borderId="24" xfId="11" applyFont="1" applyBorder="1" applyAlignment="1">
      <alignment horizontal="center" vertical="center" wrapText="1"/>
    </xf>
    <xf numFmtId="0" fontId="21" fillId="0" borderId="24" xfId="11" applyFont="1" applyBorder="1" applyAlignment="1">
      <alignment horizontal="center" vertical="center" wrapText="1"/>
    </xf>
    <xf numFmtId="0" fontId="21" fillId="0" borderId="31" xfId="11" applyFont="1" applyBorder="1" applyAlignment="1">
      <alignment horizontal="center" vertical="center" wrapText="1"/>
    </xf>
    <xf numFmtId="0" fontId="21" fillId="0" borderId="35" xfId="11" applyFont="1" applyBorder="1" applyAlignment="1">
      <alignment horizontal="center" vertical="center" wrapText="1"/>
    </xf>
    <xf numFmtId="0" fontId="21" fillId="0" borderId="33" xfId="11" applyFont="1" applyBorder="1" applyAlignment="1">
      <alignment horizontal="center" vertical="center" wrapText="1"/>
    </xf>
    <xf numFmtId="167" fontId="21" fillId="24" borderId="24" xfId="11" applyNumberFormat="1" applyFont="1" applyFill="1" applyBorder="1" applyAlignment="1">
      <alignment horizontal="center" vertical="center" wrapText="1"/>
    </xf>
    <xf numFmtId="167" fontId="51" fillId="0" borderId="24" xfId="11" applyNumberFormat="1" applyFont="1" applyBorder="1" applyAlignment="1">
      <alignment horizontal="center" vertical="center" wrapText="1"/>
    </xf>
    <xf numFmtId="0" fontId="51" fillId="0" borderId="24" xfId="11" applyFont="1" applyBorder="1" applyAlignment="1">
      <alignment horizontal="center" vertical="center" wrapText="1"/>
    </xf>
    <xf numFmtId="9" fontId="51" fillId="0" borderId="35" xfId="3" applyNumberFormat="1" applyFont="1" applyBorder="1" applyAlignment="1">
      <alignment horizontal="center" vertical="center" wrapText="1"/>
    </xf>
    <xf numFmtId="167" fontId="21" fillId="36" borderId="31" xfId="11" applyNumberFormat="1" applyFont="1" applyFill="1" applyBorder="1" applyAlignment="1">
      <alignment horizontal="center" vertical="center" wrapText="1"/>
    </xf>
    <xf numFmtId="167" fontId="21" fillId="36" borderId="33" xfId="11" applyNumberFormat="1" applyFont="1" applyFill="1" applyBorder="1" applyAlignment="1">
      <alignment horizontal="center" vertical="center" wrapText="1"/>
    </xf>
    <xf numFmtId="0" fontId="16" fillId="31" borderId="31" xfId="11" applyFont="1" applyFill="1" applyBorder="1" applyAlignment="1">
      <alignment horizontal="center" vertical="center" wrapText="1"/>
    </xf>
    <xf numFmtId="0" fontId="16" fillId="31" borderId="35" xfId="11" applyFont="1" applyFill="1" applyBorder="1" applyAlignment="1">
      <alignment horizontal="center" vertical="center" wrapText="1"/>
    </xf>
    <xf numFmtId="0" fontId="16" fillId="31" borderId="33" xfId="11" applyFont="1" applyFill="1" applyBorder="1" applyAlignment="1">
      <alignment horizontal="center" vertical="center" wrapText="1"/>
    </xf>
    <xf numFmtId="0" fontId="50" fillId="23" borderId="24" xfId="3" applyFont="1" applyFill="1" applyBorder="1" applyAlignment="1">
      <alignment horizontal="center" vertical="center" wrapText="1"/>
    </xf>
    <xf numFmtId="14" fontId="51" fillId="0" borderId="24" xfId="3" applyNumberFormat="1" applyFont="1" applyBorder="1" applyAlignment="1">
      <alignment horizontal="center" vertical="center" wrapText="1"/>
    </xf>
    <xf numFmtId="0" fontId="21" fillId="0" borderId="24" xfId="0" applyFont="1" applyBorder="1" applyAlignment="1">
      <alignment horizontal="center" vertical="center" wrapText="1"/>
    </xf>
    <xf numFmtId="49" fontId="51" fillId="0" borderId="24" xfId="3" applyNumberFormat="1" applyFont="1" applyBorder="1" applyAlignment="1">
      <alignment horizontal="center" vertical="center" wrapText="1"/>
    </xf>
    <xf numFmtId="14" fontId="51" fillId="36" borderId="24" xfId="3" applyNumberFormat="1" applyFont="1" applyFill="1" applyBorder="1" applyAlignment="1">
      <alignment horizontal="center" vertical="center" wrapText="1"/>
    </xf>
    <xf numFmtId="174" fontId="51" fillId="36" borderId="31" xfId="4" applyNumberFormat="1" applyFont="1" applyFill="1" applyBorder="1" applyAlignment="1" applyProtection="1">
      <alignment horizontal="center" vertical="center" wrapText="1"/>
      <protection locked="0"/>
    </xf>
    <xf numFmtId="174" fontId="51" fillId="36" borderId="35" xfId="4" applyNumberFormat="1" applyFont="1" applyFill="1" applyBorder="1" applyAlignment="1" applyProtection="1">
      <alignment horizontal="center" vertical="center" wrapText="1"/>
      <protection locked="0"/>
    </xf>
    <xf numFmtId="174" fontId="51" fillId="36" borderId="33" xfId="4" applyNumberFormat="1" applyFont="1" applyFill="1" applyBorder="1" applyAlignment="1" applyProtection="1">
      <alignment horizontal="center" vertical="center" wrapText="1"/>
      <protection locked="0"/>
    </xf>
    <xf numFmtId="174" fontId="51" fillId="51" borderId="31" xfId="4" applyNumberFormat="1" applyFont="1" applyFill="1" applyBorder="1" applyAlignment="1" applyProtection="1">
      <alignment horizontal="center" vertical="center" wrapText="1"/>
      <protection locked="0"/>
    </xf>
    <xf numFmtId="174" fontId="51" fillId="51" borderId="35" xfId="4" applyNumberFormat="1" applyFont="1" applyFill="1" applyBorder="1" applyAlignment="1" applyProtection="1">
      <alignment horizontal="center" vertical="center" wrapText="1"/>
      <protection locked="0"/>
    </xf>
    <xf numFmtId="174" fontId="51" fillId="51" borderId="33" xfId="4" applyNumberFormat="1" applyFont="1" applyFill="1" applyBorder="1" applyAlignment="1" applyProtection="1">
      <alignment horizontal="center" vertical="center" wrapText="1"/>
      <protection locked="0"/>
    </xf>
    <xf numFmtId="49" fontId="51" fillId="36" borderId="31" xfId="3" applyNumberFormat="1" applyFont="1" applyFill="1" applyBorder="1" applyAlignment="1">
      <alignment horizontal="center" vertical="center" wrapText="1"/>
    </xf>
    <xf numFmtId="49" fontId="51" fillId="36" borderId="35" xfId="3" applyNumberFormat="1" applyFont="1" applyFill="1" applyBorder="1" applyAlignment="1">
      <alignment horizontal="center" vertical="center" wrapText="1"/>
    </xf>
    <xf numFmtId="49" fontId="51" fillId="36" borderId="33" xfId="3" applyNumberFormat="1" applyFont="1" applyFill="1" applyBorder="1" applyAlignment="1">
      <alignment horizontal="center" vertical="center" wrapText="1"/>
    </xf>
    <xf numFmtId="49" fontId="51" fillId="0" borderId="31" xfId="3" applyNumberFormat="1" applyFont="1" applyBorder="1" applyAlignment="1">
      <alignment horizontal="center" vertical="center" wrapText="1"/>
    </xf>
    <xf numFmtId="49" fontId="51" fillId="0" borderId="35" xfId="3" applyNumberFormat="1" applyFont="1" applyBorder="1" applyAlignment="1">
      <alignment horizontal="center" vertical="center" wrapText="1"/>
    </xf>
    <xf numFmtId="49" fontId="51" fillId="0" borderId="33" xfId="3" applyNumberFormat="1" applyFont="1" applyBorder="1" applyAlignment="1">
      <alignment horizontal="center" vertical="center" wrapText="1"/>
    </xf>
    <xf numFmtId="0" fontId="51" fillId="36" borderId="31" xfId="3" applyFont="1" applyFill="1" applyBorder="1" applyAlignment="1">
      <alignment horizontal="left" vertical="center" wrapText="1"/>
    </xf>
    <xf numFmtId="0" fontId="51" fillId="36" borderId="35" xfId="3" applyFont="1" applyFill="1" applyBorder="1" applyAlignment="1">
      <alignment horizontal="left" vertical="center" wrapText="1"/>
    </xf>
    <xf numFmtId="0" fontId="51" fillId="36" borderId="33" xfId="3" applyFont="1" applyFill="1" applyBorder="1" applyAlignment="1">
      <alignment horizontal="left" vertical="center" wrapText="1"/>
    </xf>
    <xf numFmtId="0" fontId="51" fillId="36" borderId="31" xfId="3" applyFont="1" applyFill="1" applyBorder="1" applyAlignment="1">
      <alignment horizontal="center" vertical="center" wrapText="1"/>
    </xf>
    <xf numFmtId="0" fontId="51" fillId="36" borderId="33" xfId="3" applyFont="1" applyFill="1" applyBorder="1" applyAlignment="1">
      <alignment horizontal="center" vertical="center" wrapText="1"/>
    </xf>
    <xf numFmtId="49" fontId="51" fillId="0" borderId="31" xfId="11" applyNumberFormat="1" applyFont="1" applyBorder="1" applyAlignment="1">
      <alignment horizontal="center" vertical="center" wrapText="1"/>
    </xf>
    <xf numFmtId="49" fontId="51" fillId="0" borderId="33" xfId="11" applyNumberFormat="1" applyFont="1" applyBorder="1" applyAlignment="1">
      <alignment horizontal="center" vertical="center" wrapText="1"/>
    </xf>
    <xf numFmtId="0" fontId="50" fillId="48" borderId="31" xfId="0" applyFont="1" applyFill="1" applyBorder="1" applyAlignment="1">
      <alignment vertical="center" wrapText="1"/>
    </xf>
    <xf numFmtId="0" fontId="50" fillId="48" borderId="35" xfId="0" applyFont="1" applyFill="1" applyBorder="1" applyAlignment="1">
      <alignment vertical="center" wrapText="1"/>
    </xf>
    <xf numFmtId="14" fontId="51" fillId="0" borderId="31" xfId="3" applyNumberFormat="1" applyFont="1" applyBorder="1" applyAlignment="1">
      <alignment horizontal="center" vertical="center" wrapText="1"/>
    </xf>
    <xf numFmtId="14" fontId="51" fillId="0" borderId="35" xfId="3" applyNumberFormat="1" applyFont="1" applyBorder="1" applyAlignment="1">
      <alignment horizontal="center" vertical="center" wrapText="1"/>
    </xf>
    <xf numFmtId="14" fontId="51" fillId="0" borderId="33" xfId="3" applyNumberFormat="1" applyFont="1" applyBorder="1" applyAlignment="1">
      <alignment horizontal="center" vertical="center" wrapText="1"/>
    </xf>
    <xf numFmtId="0" fontId="51" fillId="0" borderId="31" xfId="3" applyFont="1" applyBorder="1" applyAlignment="1">
      <alignment horizontal="center" vertical="center"/>
    </xf>
    <xf numFmtId="0" fontId="51" fillId="0" borderId="35" xfId="3" applyFont="1" applyBorder="1" applyAlignment="1">
      <alignment horizontal="center" vertical="center"/>
    </xf>
    <xf numFmtId="0" fontId="51" fillId="0" borderId="33" xfId="3" applyFont="1" applyBorder="1" applyAlignment="1">
      <alignment horizontal="center" vertical="center"/>
    </xf>
    <xf numFmtId="0" fontId="16" fillId="32" borderId="31" xfId="11" applyFont="1" applyFill="1" applyBorder="1" applyAlignment="1">
      <alignment horizontal="center" vertical="center" wrapText="1"/>
    </xf>
    <xf numFmtId="0" fontId="16" fillId="32" borderId="35" xfId="11" applyFont="1" applyFill="1" applyBorder="1" applyAlignment="1">
      <alignment horizontal="center" vertical="center" wrapText="1"/>
    </xf>
    <xf numFmtId="0" fontId="16" fillId="32" borderId="33" xfId="11" applyFont="1" applyFill="1" applyBorder="1" applyAlignment="1">
      <alignment horizontal="center" vertical="center" wrapText="1"/>
    </xf>
    <xf numFmtId="49" fontId="51" fillId="0" borderId="35" xfId="11" applyNumberFormat="1" applyFont="1" applyBorder="1" applyAlignment="1">
      <alignment horizontal="center" vertical="center" wrapText="1"/>
    </xf>
    <xf numFmtId="3" fontId="21" fillId="0" borderId="31" xfId="11" applyNumberFormat="1" applyFont="1" applyBorder="1" applyAlignment="1">
      <alignment horizontal="center" vertical="center" wrapText="1"/>
    </xf>
    <xf numFmtId="3" fontId="21" fillId="0" borderId="33" xfId="11" applyNumberFormat="1" applyFont="1" applyBorder="1" applyAlignment="1">
      <alignment horizontal="center" vertical="center" wrapText="1"/>
    </xf>
    <xf numFmtId="49" fontId="21" fillId="0" borderId="24" xfId="11" applyNumberFormat="1" applyFont="1" applyBorder="1" applyAlignment="1">
      <alignment horizontal="center" vertical="center" wrapText="1"/>
    </xf>
    <xf numFmtId="49" fontId="21" fillId="36" borderId="31" xfId="11" applyNumberFormat="1" applyFont="1" applyFill="1" applyBorder="1" applyAlignment="1">
      <alignment horizontal="left" vertical="center" wrapText="1"/>
    </xf>
    <xf numFmtId="49" fontId="21" fillId="36" borderId="33" xfId="11" applyNumberFormat="1" applyFont="1" applyFill="1" applyBorder="1" applyAlignment="1">
      <alignment horizontal="left" vertical="center" wrapText="1"/>
    </xf>
    <xf numFmtId="1" fontId="51" fillId="0" borderId="31" xfId="3" applyNumberFormat="1" applyFont="1" applyBorder="1" applyAlignment="1">
      <alignment horizontal="center" vertical="center"/>
    </xf>
    <xf numFmtId="1" fontId="51" fillId="0" borderId="33" xfId="3" applyNumberFormat="1" applyFont="1" applyBorder="1" applyAlignment="1">
      <alignment horizontal="center" vertical="center"/>
    </xf>
    <xf numFmtId="167" fontId="21" fillId="24" borderId="31" xfId="11" applyNumberFormat="1" applyFont="1" applyFill="1" applyBorder="1" applyAlignment="1">
      <alignment horizontal="center" vertical="center" wrapText="1"/>
    </xf>
    <xf numFmtId="167" fontId="21" fillId="24" borderId="33" xfId="11" applyNumberFormat="1" applyFont="1" applyFill="1" applyBorder="1" applyAlignment="1">
      <alignment horizontal="center" vertical="center" wrapText="1"/>
    </xf>
    <xf numFmtId="49" fontId="21" fillId="36" borderId="24" xfId="11" applyNumberFormat="1" applyFont="1" applyFill="1" applyBorder="1" applyAlignment="1">
      <alignment horizontal="center" vertical="center" wrapText="1"/>
    </xf>
    <xf numFmtId="167" fontId="51" fillId="36" borderId="31" xfId="11" applyNumberFormat="1" applyFont="1" applyFill="1" applyBorder="1" applyAlignment="1">
      <alignment horizontal="center" vertical="center" wrapText="1"/>
    </xf>
    <xf numFmtId="167" fontId="51" fillId="36" borderId="33" xfId="11" applyNumberFormat="1" applyFont="1" applyFill="1" applyBorder="1" applyAlignment="1">
      <alignment horizontal="center" vertical="center" wrapText="1"/>
    </xf>
    <xf numFmtId="0" fontId="51" fillId="36" borderId="35" xfId="3" applyFont="1" applyFill="1" applyBorder="1" applyAlignment="1">
      <alignment horizontal="center" vertical="center" wrapText="1"/>
    </xf>
    <xf numFmtId="174" fontId="51" fillId="53" borderId="31" xfId="4" applyNumberFormat="1" applyFont="1" applyFill="1" applyBorder="1" applyAlignment="1" applyProtection="1">
      <alignment horizontal="center" vertical="center" wrapText="1"/>
      <protection locked="0"/>
    </xf>
    <xf numFmtId="174" fontId="51" fillId="53" borderId="35" xfId="4" applyNumberFormat="1" applyFont="1" applyFill="1" applyBorder="1" applyAlignment="1" applyProtection="1">
      <alignment horizontal="center" vertical="center" wrapText="1"/>
      <protection locked="0"/>
    </xf>
    <xf numFmtId="174" fontId="51" fillId="53" borderId="33" xfId="4" applyNumberFormat="1" applyFont="1" applyFill="1" applyBorder="1" applyAlignment="1" applyProtection="1">
      <alignment horizontal="center" vertical="center" wrapText="1"/>
      <protection locked="0"/>
    </xf>
    <xf numFmtId="0" fontId="51" fillId="36" borderId="24" xfId="3" applyFont="1" applyFill="1" applyBorder="1" applyAlignment="1">
      <alignment horizontal="left" vertical="center" wrapText="1"/>
    </xf>
    <xf numFmtId="0" fontId="51" fillId="36" borderId="24" xfId="3" applyFont="1" applyFill="1" applyBorder="1" applyAlignment="1">
      <alignment horizontal="center" vertical="center" wrapText="1"/>
    </xf>
    <xf numFmtId="9" fontId="51" fillId="50" borderId="33" xfId="5" applyFont="1" applyFill="1" applyBorder="1" applyAlignment="1">
      <alignment horizontal="center" vertical="center" wrapText="1"/>
    </xf>
    <xf numFmtId="9" fontId="51" fillId="50" borderId="24" xfId="5" applyFont="1" applyFill="1" applyBorder="1" applyAlignment="1">
      <alignment horizontal="center" vertical="center" wrapText="1"/>
    </xf>
    <xf numFmtId="0" fontId="51" fillId="0" borderId="25" xfId="3" applyFont="1" applyBorder="1" applyAlignment="1">
      <alignment horizontal="left" vertical="top" wrapText="1"/>
    </xf>
    <xf numFmtId="0" fontId="51" fillId="0" borderId="26" xfId="3" applyFont="1" applyBorder="1" applyAlignment="1">
      <alignment horizontal="left" vertical="top" wrapText="1"/>
    </xf>
    <xf numFmtId="0" fontId="51" fillId="0" borderId="27" xfId="3" applyFont="1" applyBorder="1" applyAlignment="1">
      <alignment horizontal="left" vertical="top" wrapText="1"/>
    </xf>
    <xf numFmtId="1" fontId="51" fillId="50" borderId="43" xfId="3" applyNumberFormat="1" applyFont="1" applyFill="1" applyBorder="1" applyAlignment="1">
      <alignment horizontal="center" vertical="center"/>
    </xf>
    <xf numFmtId="1" fontId="51" fillId="50" borderId="30" xfId="3" applyNumberFormat="1" applyFont="1" applyFill="1" applyBorder="1" applyAlignment="1">
      <alignment horizontal="center" vertical="center"/>
    </xf>
    <xf numFmtId="49" fontId="51" fillId="36" borderId="24" xfId="3" applyNumberFormat="1" applyFont="1" applyFill="1" applyBorder="1" applyAlignment="1">
      <alignment horizontal="center" vertical="center" wrapText="1"/>
    </xf>
    <xf numFmtId="0" fontId="21" fillId="36" borderId="24" xfId="3" applyFont="1" applyFill="1" applyBorder="1" applyAlignment="1">
      <alignment horizontal="center" vertical="center" wrapText="1"/>
    </xf>
    <xf numFmtId="14" fontId="51" fillId="36" borderId="24" xfId="4" applyNumberFormat="1" applyFont="1" applyFill="1" applyBorder="1" applyAlignment="1" applyProtection="1">
      <alignment horizontal="center" vertical="center" wrapText="1"/>
      <protection locked="0"/>
    </xf>
    <xf numFmtId="174" fontId="51" fillId="24" borderId="24" xfId="4" applyNumberFormat="1" applyFont="1" applyFill="1" applyBorder="1" applyAlignment="1" applyProtection="1">
      <alignment horizontal="center" vertical="center" wrapText="1"/>
      <protection locked="0"/>
    </xf>
    <xf numFmtId="174" fontId="51" fillId="36" borderId="24" xfId="4" applyNumberFormat="1" applyFont="1" applyFill="1" applyBorder="1" applyAlignment="1" applyProtection="1">
      <alignment horizontal="center" vertical="center" wrapText="1"/>
      <protection locked="0"/>
    </xf>
    <xf numFmtId="0" fontId="50" fillId="45" borderId="32" xfId="3" applyFont="1" applyFill="1" applyBorder="1" applyAlignment="1">
      <alignment horizontal="center" vertical="center" wrapText="1"/>
    </xf>
    <xf numFmtId="0" fontId="50" fillId="45" borderId="34" xfId="3" applyFont="1" applyFill="1" applyBorder="1" applyAlignment="1">
      <alignment horizontal="center" vertical="center" wrapText="1"/>
    </xf>
    <xf numFmtId="0" fontId="50" fillId="45" borderId="44" xfId="3" applyFont="1" applyFill="1" applyBorder="1" applyAlignment="1">
      <alignment horizontal="center" vertical="center" wrapText="1"/>
    </xf>
    <xf numFmtId="174" fontId="51" fillId="37" borderId="31" xfId="4" applyNumberFormat="1" applyFont="1" applyFill="1" applyBorder="1" applyAlignment="1" applyProtection="1">
      <alignment horizontal="center" vertical="center" wrapText="1"/>
      <protection locked="0"/>
    </xf>
    <xf numFmtId="174" fontId="51" fillId="37" borderId="35" xfId="4" applyNumberFormat="1" applyFont="1" applyFill="1" applyBorder="1" applyAlignment="1" applyProtection="1">
      <alignment horizontal="center" vertical="center" wrapText="1"/>
      <protection locked="0"/>
    </xf>
    <xf numFmtId="174" fontId="51" fillId="37" borderId="33" xfId="4" applyNumberFormat="1" applyFont="1" applyFill="1" applyBorder="1" applyAlignment="1" applyProtection="1">
      <alignment horizontal="center" vertical="center" wrapText="1"/>
      <protection locked="0"/>
    </xf>
    <xf numFmtId="0" fontId="51" fillId="0" borderId="35" xfId="3" applyFont="1" applyBorder="1" applyAlignment="1">
      <alignment horizontal="center" vertical="center" wrapText="1"/>
    </xf>
    <xf numFmtId="174" fontId="51" fillId="24" borderId="31" xfId="106" applyNumberFormat="1" applyFont="1" applyFill="1" applyBorder="1" applyAlignment="1" applyProtection="1">
      <alignment horizontal="center" vertical="center" wrapText="1"/>
      <protection locked="0"/>
    </xf>
    <xf numFmtId="174" fontId="51" fillId="24" borderId="33" xfId="106" applyNumberFormat="1" applyFont="1" applyFill="1" applyBorder="1" applyAlignment="1" applyProtection="1">
      <alignment horizontal="center" vertical="center" wrapText="1"/>
      <protection locked="0"/>
    </xf>
    <xf numFmtId="0" fontId="29" fillId="0" borderId="3" xfId="3" applyFont="1" applyBorder="1" applyAlignment="1">
      <alignment horizontal="center" vertical="center" wrapText="1"/>
    </xf>
    <xf numFmtId="0" fontId="51" fillId="0" borderId="7" xfId="3" applyFont="1" applyBorder="1" applyAlignment="1">
      <alignment horizontal="center" vertical="center" wrapText="1"/>
    </xf>
    <xf numFmtId="0" fontId="0" fillId="25" borderId="24" xfId="0" applyFill="1" applyBorder="1" applyAlignment="1">
      <alignment horizontal="center" vertical="center"/>
    </xf>
    <xf numFmtId="0" fontId="67" fillId="25" borderId="25" xfId="0" applyFont="1" applyFill="1" applyBorder="1" applyAlignment="1">
      <alignment horizontal="center" vertical="center"/>
    </xf>
    <xf numFmtId="0" fontId="0" fillId="25" borderId="26" xfId="0" applyFill="1" applyBorder="1" applyAlignment="1">
      <alignment horizontal="center" vertical="center"/>
    </xf>
    <xf numFmtId="0" fontId="0" fillId="25" borderId="27" xfId="0" applyFill="1" applyBorder="1" applyAlignment="1">
      <alignment horizontal="center" vertical="center"/>
    </xf>
    <xf numFmtId="0" fontId="0" fillId="0" borderId="31" xfId="0" applyBorder="1" applyAlignment="1">
      <alignment horizontal="center" vertical="center"/>
    </xf>
    <xf numFmtId="0" fontId="0" fillId="0" borderId="35" xfId="0" applyBorder="1" applyAlignment="1">
      <alignment horizontal="center" vertical="center"/>
    </xf>
    <xf numFmtId="0" fontId="0" fillId="0" borderId="33" xfId="0" applyBorder="1" applyAlignment="1">
      <alignment horizontal="center" vertical="center"/>
    </xf>
    <xf numFmtId="0" fontId="0" fillId="45" borderId="31" xfId="0" applyFill="1" applyBorder="1" applyAlignment="1">
      <alignment horizontal="center" vertical="center"/>
    </xf>
    <xf numFmtId="0" fontId="0" fillId="45" borderId="35" xfId="0" applyFill="1" applyBorder="1" applyAlignment="1">
      <alignment horizontal="center" vertical="center"/>
    </xf>
    <xf numFmtId="0" fontId="0" fillId="45" borderId="33" xfId="0" applyFill="1" applyBorder="1" applyAlignment="1">
      <alignment horizontal="center" vertical="center"/>
    </xf>
    <xf numFmtId="0" fontId="50" fillId="0" borderId="31" xfId="3" applyFont="1" applyBorder="1" applyAlignment="1">
      <alignment horizontal="center" vertical="center" wrapText="1"/>
    </xf>
    <xf numFmtId="0" fontId="50" fillId="0" borderId="33" xfId="3" applyFont="1" applyBorder="1" applyAlignment="1">
      <alignment horizontal="center" vertical="center" wrapText="1"/>
    </xf>
    <xf numFmtId="3" fontId="34" fillId="0" borderId="31" xfId="0" applyNumberFormat="1" applyFont="1" applyBorder="1" applyAlignment="1">
      <alignment horizontal="center" vertical="center" wrapText="1"/>
    </xf>
    <xf numFmtId="3" fontId="34" fillId="0" borderId="35" xfId="0" applyNumberFormat="1" applyFont="1" applyBorder="1" applyAlignment="1">
      <alignment horizontal="center" vertical="center" wrapText="1"/>
    </xf>
    <xf numFmtId="0" fontId="72" fillId="0" borderId="25" xfId="0" applyFont="1" applyBorder="1" applyAlignment="1">
      <alignment horizontal="justify" vertical="center"/>
    </xf>
    <xf numFmtId="0" fontId="72" fillId="0" borderId="26" xfId="0" applyFont="1" applyBorder="1" applyAlignment="1">
      <alignment horizontal="justify" vertical="center"/>
    </xf>
    <xf numFmtId="0" fontId="72" fillId="0" borderId="27" xfId="0" applyFont="1" applyBorder="1" applyAlignment="1">
      <alignment horizontal="justify" vertical="center"/>
    </xf>
    <xf numFmtId="0" fontId="73" fillId="0" borderId="42" xfId="3" applyFont="1" applyBorder="1" applyAlignment="1">
      <alignment horizontal="center" vertical="center" wrapText="1"/>
    </xf>
    <xf numFmtId="0" fontId="73" fillId="0" borderId="43" xfId="3" applyFont="1" applyBorder="1" applyAlignment="1">
      <alignment horizontal="center" vertical="center" wrapText="1"/>
    </xf>
    <xf numFmtId="0" fontId="73" fillId="0" borderId="32" xfId="3" applyFont="1" applyBorder="1" applyAlignment="1">
      <alignment horizontal="center" vertical="center" wrapText="1"/>
    </xf>
    <xf numFmtId="0" fontId="73" fillId="0" borderId="29" xfId="3" applyFont="1" applyBorder="1" applyAlignment="1">
      <alignment horizontal="center" vertical="center" wrapText="1"/>
    </xf>
    <xf numFmtId="0" fontId="73" fillId="0" borderId="30" xfId="3" applyFont="1" applyBorder="1" applyAlignment="1">
      <alignment horizontal="center" vertical="center" wrapText="1"/>
    </xf>
    <xf numFmtId="0" fontId="73" fillId="0" borderId="44" xfId="3" applyFont="1" applyBorder="1" applyAlignment="1">
      <alignment horizontal="center" vertical="center" wrapText="1"/>
    </xf>
    <xf numFmtId="0" fontId="72" fillId="0" borderId="24" xfId="3" applyBorder="1" applyAlignment="1">
      <alignment horizontal="center"/>
    </xf>
    <xf numFmtId="0" fontId="73" fillId="0" borderId="24" xfId="3" applyFont="1" applyBorder="1" applyAlignment="1">
      <alignment horizontal="justify" vertical="center" wrapText="1"/>
    </xf>
    <xf numFmtId="0" fontId="73" fillId="0" borderId="24" xfId="3" applyFont="1" applyBorder="1" applyAlignment="1">
      <alignment horizontal="left" vertical="center"/>
    </xf>
    <xf numFmtId="0" fontId="80" fillId="0" borderId="25" xfId="3" applyFont="1" applyBorder="1" applyAlignment="1">
      <alignment horizontal="center" vertical="center"/>
    </xf>
    <xf numFmtId="0" fontId="80" fillId="0" borderId="27" xfId="3" applyFont="1" applyBorder="1" applyAlignment="1">
      <alignment horizontal="center" vertical="center"/>
    </xf>
    <xf numFmtId="0" fontId="50" fillId="0" borderId="24" xfId="3" applyFont="1" applyBorder="1" applyAlignment="1">
      <alignment horizontal="center" vertical="center" wrapText="1"/>
    </xf>
    <xf numFmtId="0" fontId="50" fillId="0" borderId="31" xfId="3" applyFont="1" applyBorder="1" applyAlignment="1">
      <alignment horizontal="center" vertical="center"/>
    </xf>
    <xf numFmtId="0" fontId="50" fillId="0" borderId="33" xfId="3" applyFont="1" applyBorder="1" applyAlignment="1">
      <alignment horizontal="center" vertical="center"/>
    </xf>
    <xf numFmtId="0" fontId="50" fillId="0" borderId="25" xfId="3" applyFont="1" applyBorder="1" applyAlignment="1">
      <alignment horizontal="center" vertical="center" wrapText="1"/>
    </xf>
    <xf numFmtId="0" fontId="74" fillId="0" borderId="27" xfId="3" applyFont="1" applyBorder="1" applyAlignment="1">
      <alignment horizontal="center" vertical="center" wrapText="1"/>
    </xf>
    <xf numFmtId="0" fontId="50" fillId="0" borderId="27" xfId="3" applyFont="1" applyBorder="1" applyAlignment="1">
      <alignment horizontal="center" vertical="center" wrapText="1"/>
    </xf>
    <xf numFmtId="0" fontId="80" fillId="0" borderId="24" xfId="3" applyFont="1" applyBorder="1" applyAlignment="1">
      <alignment horizontal="center" vertical="center" wrapText="1"/>
    </xf>
    <xf numFmtId="0" fontId="53" fillId="0" borderId="24" xfId="3" applyFont="1" applyBorder="1" applyAlignment="1">
      <alignment horizontal="center" vertical="center" wrapText="1"/>
    </xf>
    <xf numFmtId="0" fontId="52" fillId="0" borderId="25" xfId="3" applyFont="1" applyBorder="1" applyAlignment="1">
      <alignment horizontal="left" vertical="center" wrapText="1"/>
    </xf>
    <xf numFmtId="0" fontId="52" fillId="0" borderId="26" xfId="3" applyFont="1" applyBorder="1" applyAlignment="1">
      <alignment horizontal="left" vertical="center" wrapText="1"/>
    </xf>
    <xf numFmtId="0" fontId="52" fillId="0" borderId="27" xfId="3" applyFont="1" applyBorder="1" applyAlignment="1">
      <alignment horizontal="left" vertical="center" wrapText="1"/>
    </xf>
    <xf numFmtId="0" fontId="50" fillId="45" borderId="31" xfId="3" applyFont="1" applyFill="1" applyBorder="1" applyAlignment="1">
      <alignment horizontal="center" vertical="center" wrapText="1"/>
    </xf>
    <xf numFmtId="0" fontId="50" fillId="45" borderId="33" xfId="3"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10" xfId="0" applyFill="1" applyBorder="1" applyAlignment="1">
      <alignment horizontal="center" vertical="center" wrapText="1"/>
    </xf>
    <xf numFmtId="0" fontId="29" fillId="0" borderId="24" xfId="3" applyFont="1" applyBorder="1" applyAlignment="1">
      <alignment horizontal="center" vertical="center" wrapText="1"/>
    </xf>
    <xf numFmtId="0" fontId="0" fillId="30" borderId="41" xfId="0" applyFill="1" applyBorder="1" applyAlignment="1">
      <alignment horizontal="center" vertical="center"/>
    </xf>
    <xf numFmtId="0" fontId="0" fillId="30" borderId="55" xfId="0" applyFill="1" applyBorder="1" applyAlignment="1">
      <alignment horizontal="center" vertical="center"/>
    </xf>
    <xf numFmtId="14" fontId="0" fillId="36" borderId="31" xfId="0" applyNumberFormat="1" applyFill="1" applyBorder="1" applyAlignment="1">
      <alignment horizontal="center" vertical="center"/>
    </xf>
    <xf numFmtId="14" fontId="0" fillId="36" borderId="33" xfId="0" applyNumberFormat="1" applyFill="1" applyBorder="1" applyAlignment="1">
      <alignment horizontal="center" vertical="center"/>
    </xf>
    <xf numFmtId="0" fontId="0" fillId="0" borderId="50" xfId="0" applyBorder="1" applyAlignment="1">
      <alignment horizontal="center" vertical="center" wrapText="1"/>
    </xf>
    <xf numFmtId="0" fontId="0" fillId="0" borderId="35" xfId="0" applyBorder="1" applyAlignment="1">
      <alignment horizontal="center" vertical="center" wrapText="1"/>
    </xf>
    <xf numFmtId="0" fontId="30" fillId="0" borderId="51" xfId="0" applyFont="1" applyBorder="1" applyAlignment="1">
      <alignment horizontal="center" vertical="center" wrapText="1"/>
    </xf>
    <xf numFmtId="0" fontId="30" fillId="0" borderId="52" xfId="0" applyFont="1" applyBorder="1" applyAlignment="1">
      <alignment horizontal="center" vertical="center" wrapText="1"/>
    </xf>
    <xf numFmtId="0" fontId="67" fillId="30" borderId="48" xfId="0" applyFont="1" applyFill="1" applyBorder="1" applyAlignment="1">
      <alignment horizontal="center" vertical="center" wrapText="1"/>
    </xf>
    <xf numFmtId="0" fontId="67" fillId="30" borderId="24" xfId="0" applyFont="1" applyFill="1" applyBorder="1" applyAlignment="1">
      <alignment horizontal="center" vertical="center" wrapText="1"/>
    </xf>
    <xf numFmtId="0" fontId="0" fillId="30" borderId="53" xfId="0" applyFill="1" applyBorder="1" applyAlignment="1">
      <alignment horizontal="center" vertical="center"/>
    </xf>
    <xf numFmtId="0" fontId="0" fillId="30" borderId="54" xfId="0" applyFill="1" applyBorder="1" applyAlignment="1">
      <alignment horizontal="center" vertical="center"/>
    </xf>
    <xf numFmtId="9" fontId="30" fillId="0" borderId="24" xfId="0" applyNumberFormat="1" applyFont="1" applyBorder="1" applyAlignment="1">
      <alignment horizontal="center" vertical="center" wrapText="1"/>
    </xf>
    <xf numFmtId="0" fontId="30" fillId="0" borderId="24" xfId="0" applyFont="1" applyBorder="1" applyAlignment="1">
      <alignment horizontal="center" vertical="center" wrapText="1"/>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0" fillId="36" borderId="8" xfId="0" applyFont="1" applyFill="1" applyBorder="1" applyAlignment="1">
      <alignment horizontal="center" vertical="center"/>
    </xf>
    <xf numFmtId="0" fontId="30" fillId="36" borderId="9" xfId="0" applyFont="1" applyFill="1" applyBorder="1" applyAlignment="1">
      <alignment horizontal="center" vertical="center"/>
    </xf>
    <xf numFmtId="9" fontId="30" fillId="36" borderId="24" xfId="0" applyNumberFormat="1" applyFont="1" applyFill="1" applyBorder="1" applyAlignment="1">
      <alignment horizontal="center" vertical="center" wrapText="1"/>
    </xf>
    <xf numFmtId="0" fontId="30" fillId="36" borderId="24" xfId="0" applyFont="1" applyFill="1" applyBorder="1" applyAlignment="1">
      <alignment horizontal="center" vertical="center" wrapText="1"/>
    </xf>
    <xf numFmtId="0" fontId="73" fillId="0" borderId="31" xfId="3" applyFont="1" applyBorder="1" applyAlignment="1">
      <alignment horizontal="center" vertical="center" wrapText="1"/>
    </xf>
    <xf numFmtId="0" fontId="72" fillId="0" borderId="25" xfId="105" applyFont="1" applyBorder="1" applyAlignment="1">
      <alignment horizontal="justify" vertical="center"/>
    </xf>
    <xf numFmtId="0" fontId="72" fillId="0" borderId="26" xfId="105" applyFont="1" applyBorder="1" applyAlignment="1">
      <alignment horizontal="justify" vertical="center"/>
    </xf>
    <xf numFmtId="0" fontId="72" fillId="0" borderId="27" xfId="105" applyFont="1" applyBorder="1" applyAlignment="1">
      <alignment horizontal="justify" vertical="center"/>
    </xf>
    <xf numFmtId="0" fontId="73" fillId="0" borderId="28" xfId="3" applyFont="1" applyBorder="1" applyAlignment="1">
      <alignment horizontal="center" vertical="center" wrapText="1"/>
    </xf>
    <xf numFmtId="0" fontId="73" fillId="0" borderId="23" xfId="3" applyFont="1" applyAlignment="1">
      <alignment horizontal="center" vertical="center" wrapText="1"/>
    </xf>
    <xf numFmtId="0" fontId="67" fillId="0" borderId="24" xfId="107" applyFont="1" applyBorder="1" applyAlignment="1">
      <alignment horizontal="center" vertical="center" wrapText="1"/>
    </xf>
    <xf numFmtId="0" fontId="0" fillId="0" borderId="24" xfId="107" applyFont="1" applyBorder="1" applyAlignment="1">
      <alignment horizontal="center" vertical="center" wrapText="1"/>
    </xf>
    <xf numFmtId="0" fontId="18" fillId="2" borderId="11" xfId="107" applyFont="1" applyFill="1" applyBorder="1" applyAlignment="1">
      <alignment horizontal="center" vertical="center"/>
    </xf>
    <xf numFmtId="0" fontId="0" fillId="2" borderId="8" xfId="107" applyFont="1" applyFill="1" applyBorder="1" applyAlignment="1">
      <alignment horizontal="center" vertical="center"/>
    </xf>
    <xf numFmtId="0" fontId="0" fillId="2" borderId="3" xfId="107" applyFont="1" applyFill="1" applyBorder="1" applyAlignment="1">
      <alignment horizontal="center" vertical="center"/>
    </xf>
    <xf numFmtId="0" fontId="30" fillId="0" borderId="46" xfId="0" applyFont="1" applyBorder="1" applyAlignment="1">
      <alignment horizontal="center" vertical="center" wrapText="1"/>
    </xf>
    <xf numFmtId="0" fontId="30" fillId="0" borderId="27" xfId="0" applyFont="1" applyBorder="1" applyAlignment="1">
      <alignment horizontal="center" vertical="center" wrapText="1"/>
    </xf>
    <xf numFmtId="0" fontId="67" fillId="29" borderId="25" xfId="107" applyFont="1" applyFill="1" applyBorder="1" applyAlignment="1">
      <alignment horizontal="center" vertical="center" wrapText="1"/>
    </xf>
    <xf numFmtId="0" fontId="67" fillId="29" borderId="27" xfId="107" applyFont="1" applyFill="1" applyBorder="1" applyAlignment="1">
      <alignment horizontal="center" vertical="center" wrapText="1"/>
    </xf>
    <xf numFmtId="14" fontId="0" fillId="0" borderId="24" xfId="107" applyNumberFormat="1" applyFont="1" applyBorder="1" applyAlignment="1">
      <alignment horizontal="center" vertical="center" wrapText="1"/>
    </xf>
    <xf numFmtId="0" fontId="53" fillId="36" borderId="24" xfId="3" applyFont="1" applyFill="1" applyBorder="1" applyAlignment="1">
      <alignment horizontal="left" vertical="center" wrapText="1"/>
    </xf>
    <xf numFmtId="0" fontId="52" fillId="36" borderId="24" xfId="3" applyFont="1" applyFill="1" applyBorder="1" applyAlignment="1">
      <alignment horizontal="left" vertical="center" wrapText="1"/>
    </xf>
    <xf numFmtId="0" fontId="34" fillId="36" borderId="24" xfId="11" applyFont="1" applyFill="1" applyBorder="1" applyAlignment="1">
      <alignment horizontal="center" vertical="center" wrapText="1"/>
    </xf>
    <xf numFmtId="0" fontId="53" fillId="36" borderId="31" xfId="3" applyFont="1" applyFill="1" applyBorder="1" applyAlignment="1">
      <alignment horizontal="center" vertical="center" wrapText="1"/>
    </xf>
    <xf numFmtId="0" fontId="53" fillId="36" borderId="35" xfId="3" applyFont="1" applyFill="1" applyBorder="1" applyAlignment="1">
      <alignment horizontal="center" vertical="center" wrapText="1"/>
    </xf>
    <xf numFmtId="0" fontId="53" fillId="36" borderId="33" xfId="3" applyFont="1" applyFill="1" applyBorder="1" applyAlignment="1">
      <alignment horizontal="center" vertical="center" wrapText="1"/>
    </xf>
    <xf numFmtId="174" fontId="53" fillId="36" borderId="31" xfId="15" applyNumberFormat="1" applyFont="1" applyFill="1" applyBorder="1" applyAlignment="1" applyProtection="1">
      <alignment horizontal="center" vertical="center" wrapText="1"/>
      <protection locked="0"/>
    </xf>
    <xf numFmtId="174" fontId="53" fillId="36" borderId="35" xfId="15" applyNumberFormat="1" applyFont="1" applyFill="1" applyBorder="1" applyAlignment="1" applyProtection="1">
      <alignment horizontal="center" vertical="center" wrapText="1"/>
      <protection locked="0"/>
    </xf>
    <xf numFmtId="174" fontId="53" fillId="36" borderId="33" xfId="15" applyNumberFormat="1" applyFont="1" applyFill="1" applyBorder="1" applyAlignment="1" applyProtection="1">
      <alignment horizontal="center" vertical="center" wrapText="1"/>
      <protection locked="0"/>
    </xf>
    <xf numFmtId="0" fontId="52" fillId="36" borderId="24" xfId="3" applyFont="1" applyFill="1" applyBorder="1" applyAlignment="1">
      <alignment horizontal="center" vertical="center" wrapText="1"/>
    </xf>
    <xf numFmtId="167" fontId="34" fillId="36" borderId="24" xfId="11" applyNumberFormat="1" applyFont="1" applyFill="1" applyBorder="1" applyAlignment="1">
      <alignment horizontal="center" vertical="center" wrapText="1"/>
    </xf>
    <xf numFmtId="3" fontId="34" fillId="36" borderId="24" xfId="11" applyNumberFormat="1" applyFont="1" applyFill="1" applyBorder="1" applyAlignment="1">
      <alignment horizontal="center" vertical="center" wrapText="1"/>
    </xf>
    <xf numFmtId="0" fontId="34" fillId="36" borderId="31" xfId="11" applyFont="1" applyFill="1" applyBorder="1" applyAlignment="1">
      <alignment horizontal="center" vertical="center" wrapText="1"/>
    </xf>
    <xf numFmtId="0" fontId="34" fillId="36" borderId="33" xfId="11" applyFont="1" applyFill="1" applyBorder="1" applyAlignment="1">
      <alignment horizontal="center" vertical="center" wrapText="1"/>
    </xf>
    <xf numFmtId="49" fontId="53" fillId="36" borderId="24" xfId="3" applyNumberFormat="1" applyFont="1" applyFill="1" applyBorder="1" applyAlignment="1">
      <alignment horizontal="center" vertical="center" wrapText="1"/>
    </xf>
    <xf numFmtId="174" fontId="53" fillId="36" borderId="24" xfId="15" applyNumberFormat="1" applyFont="1" applyFill="1" applyBorder="1" applyAlignment="1" applyProtection="1">
      <alignment horizontal="center" vertical="center" wrapText="1"/>
      <protection locked="0"/>
    </xf>
    <xf numFmtId="0" fontId="34" fillId="36" borderId="35" xfId="11" applyFont="1" applyFill="1" applyBorder="1" applyAlignment="1">
      <alignment horizontal="center" vertical="center" wrapText="1"/>
    </xf>
    <xf numFmtId="0" fontId="52" fillId="0" borderId="24" xfId="3" applyFont="1" applyBorder="1" applyAlignment="1">
      <alignment horizontal="center" vertical="center"/>
    </xf>
    <xf numFmtId="0" fontId="52" fillId="0" borderId="24" xfId="3" applyFont="1" applyBorder="1" applyAlignment="1">
      <alignment horizontal="center" vertical="center" wrapText="1"/>
    </xf>
    <xf numFmtId="0" fontId="52" fillId="0" borderId="31" xfId="3" applyFont="1" applyBorder="1" applyAlignment="1">
      <alignment horizontal="center" vertical="center" wrapText="1"/>
    </xf>
    <xf numFmtId="0" fontId="52" fillId="0" borderId="33" xfId="3" applyFont="1" applyBorder="1" applyAlignment="1">
      <alignment horizontal="center" vertical="center" wrapText="1"/>
    </xf>
    <xf numFmtId="0" fontId="85" fillId="0" borderId="24" xfId="3" applyFont="1" applyBorder="1" applyAlignment="1">
      <alignment horizontal="center" vertical="center" wrapText="1"/>
    </xf>
    <xf numFmtId="0" fontId="53" fillId="0" borderId="24" xfId="3" applyFont="1" applyBorder="1" applyAlignment="1">
      <alignment horizontal="center"/>
    </xf>
    <xf numFmtId="0" fontId="53" fillId="0" borderId="24" xfId="11" applyFont="1" applyBorder="1" applyAlignment="1">
      <alignment horizontal="justify" vertical="center"/>
    </xf>
    <xf numFmtId="0" fontId="52" fillId="0" borderId="24" xfId="3" applyFont="1" applyBorder="1" applyAlignment="1">
      <alignment horizontal="justify" vertical="center" wrapText="1"/>
    </xf>
    <xf numFmtId="0" fontId="52" fillId="0" borderId="24" xfId="3" applyFont="1" applyBorder="1" applyAlignment="1">
      <alignment horizontal="left" vertical="center"/>
    </xf>
    <xf numFmtId="0" fontId="34" fillId="30" borderId="38" xfId="11" applyFont="1" applyFill="1" applyBorder="1" applyAlignment="1">
      <alignment horizontal="center" vertical="center" wrapText="1"/>
    </xf>
    <xf numFmtId="0" fontId="34" fillId="30" borderId="39" xfId="11" applyFont="1" applyFill="1" applyBorder="1" applyAlignment="1">
      <alignment horizontal="center" vertical="center" wrapText="1"/>
    </xf>
    <xf numFmtId="0" fontId="34" fillId="30" borderId="40" xfId="11" applyFont="1" applyFill="1" applyBorder="1" applyAlignment="1">
      <alignment horizontal="center" vertical="center" wrapText="1"/>
    </xf>
    <xf numFmtId="167" fontId="34" fillId="30" borderId="31" xfId="11" applyNumberFormat="1" applyFont="1" applyFill="1" applyBorder="1" applyAlignment="1">
      <alignment horizontal="center" vertical="center" wrapText="1"/>
    </xf>
    <xf numFmtId="167" fontId="34" fillId="30" borderId="35" xfId="11" applyNumberFormat="1" applyFont="1" applyFill="1" applyBorder="1" applyAlignment="1">
      <alignment horizontal="center" vertical="center" wrapText="1"/>
    </xf>
    <xf numFmtId="167" fontId="34" fillId="30" borderId="33" xfId="11" applyNumberFormat="1" applyFont="1" applyFill="1" applyBorder="1" applyAlignment="1">
      <alignment horizontal="center" vertical="center" wrapText="1"/>
    </xf>
    <xf numFmtId="0" fontId="53" fillId="0" borderId="25" xfId="11" applyFont="1" applyBorder="1" applyAlignment="1">
      <alignment horizontal="justify" vertical="center"/>
    </xf>
    <xf numFmtId="0" fontId="53" fillId="0" borderId="26" xfId="11" applyFont="1" applyBorder="1" applyAlignment="1">
      <alignment horizontal="justify" vertical="center"/>
    </xf>
    <xf numFmtId="0" fontId="53" fillId="0" borderId="27" xfId="11" applyFont="1" applyBorder="1" applyAlignment="1">
      <alignment horizontal="justify" vertical="center"/>
    </xf>
    <xf numFmtId="0" fontId="52" fillId="0" borderId="31" xfId="3" applyFont="1" applyBorder="1" applyAlignment="1">
      <alignment horizontal="center" vertical="center"/>
    </xf>
    <xf numFmtId="0" fontId="52" fillId="0" borderId="33" xfId="3" applyFont="1" applyBorder="1" applyAlignment="1">
      <alignment horizontal="center" vertical="center"/>
    </xf>
    <xf numFmtId="3" fontId="34" fillId="30" borderId="31" xfId="11" applyNumberFormat="1" applyFont="1" applyFill="1" applyBorder="1" applyAlignment="1">
      <alignment horizontal="center" vertical="center" wrapText="1"/>
    </xf>
    <xf numFmtId="3" fontId="34" fillId="30" borderId="35" xfId="11" applyNumberFormat="1" applyFont="1" applyFill="1" applyBorder="1" applyAlignment="1">
      <alignment horizontal="center" vertical="center" wrapText="1"/>
    </xf>
    <xf numFmtId="3" fontId="34" fillId="30" borderId="33" xfId="11" applyNumberFormat="1" applyFont="1" applyFill="1" applyBorder="1" applyAlignment="1">
      <alignment horizontal="center" vertical="center" wrapText="1"/>
    </xf>
    <xf numFmtId="0" fontId="34" fillId="30" borderId="32" xfId="11" applyFont="1" applyFill="1" applyBorder="1" applyAlignment="1">
      <alignment horizontal="center" vertical="center" wrapText="1"/>
    </xf>
    <xf numFmtId="0" fontId="34" fillId="30" borderId="34" xfId="11" applyFont="1" applyFill="1" applyBorder="1" applyAlignment="1">
      <alignment horizontal="center" vertical="center" wrapText="1"/>
    </xf>
    <xf numFmtId="0" fontId="34" fillId="30" borderId="36" xfId="11" applyFont="1" applyFill="1" applyBorder="1" applyAlignment="1">
      <alignment horizontal="center" vertical="center" wrapText="1"/>
    </xf>
    <xf numFmtId="0" fontId="34" fillId="30" borderId="37" xfId="11" applyFont="1" applyFill="1" applyBorder="1" applyAlignment="1">
      <alignment horizontal="center" vertical="center" wrapText="1"/>
    </xf>
    <xf numFmtId="0" fontId="18" fillId="2" borderId="8" xfId="0" applyFont="1" applyFill="1" applyBorder="1" applyAlignment="1">
      <alignment horizontal="center" vertical="center"/>
    </xf>
    <xf numFmtId="0" fontId="51" fillId="0" borderId="24" xfId="3" applyFont="1" applyBorder="1" applyAlignment="1">
      <alignment horizontal="left" vertical="center" wrapText="1"/>
    </xf>
    <xf numFmtId="0" fontId="51" fillId="0" borderId="31" xfId="3" applyFont="1" applyBorder="1" applyAlignment="1">
      <alignment horizontal="left" vertical="center" wrapText="1"/>
    </xf>
    <xf numFmtId="0" fontId="51" fillId="0" borderId="35" xfId="3" applyFont="1" applyBorder="1" applyAlignment="1">
      <alignment horizontal="left" vertical="center" wrapText="1"/>
    </xf>
    <xf numFmtId="0" fontId="51" fillId="0" borderId="33" xfId="3" applyFont="1" applyBorder="1" applyAlignment="1">
      <alignment horizontal="left" vertical="center" wrapText="1"/>
    </xf>
    <xf numFmtId="14" fontId="0" fillId="0" borderId="32" xfId="0" applyNumberFormat="1" applyBorder="1" applyAlignment="1">
      <alignment horizontal="center" vertical="center"/>
    </xf>
    <xf numFmtId="14" fontId="0" fillId="0" borderId="34" xfId="0" applyNumberFormat="1" applyBorder="1" applyAlignment="1">
      <alignment horizontal="center" vertical="center"/>
    </xf>
    <xf numFmtId="14" fontId="0" fillId="0" borderId="36" xfId="0" applyNumberFormat="1" applyBorder="1" applyAlignment="1">
      <alignment horizontal="center" vertical="center"/>
    </xf>
    <xf numFmtId="9" fontId="0" fillId="4" borderId="4" xfId="0" applyNumberFormat="1" applyFill="1" applyBorder="1" applyAlignment="1">
      <alignment horizontal="center" vertical="center"/>
    </xf>
    <xf numFmtId="0" fontId="0" fillId="0" borderId="4" xfId="0" applyBorder="1" applyAlignment="1">
      <alignment horizontal="center" vertical="center" wrapText="1"/>
    </xf>
    <xf numFmtId="9" fontId="35" fillId="11" borderId="4" xfId="0" applyNumberFormat="1" applyFont="1" applyFill="1" applyBorder="1" applyAlignment="1">
      <alignment horizontal="center" vertical="center"/>
    </xf>
    <xf numFmtId="0" fontId="16" fillId="2" borderId="8" xfId="11" applyFont="1" applyFill="1" applyBorder="1" applyAlignment="1">
      <alignment horizontal="center" vertical="center" wrapText="1"/>
    </xf>
    <xf numFmtId="0" fontId="20" fillId="2" borderId="11" xfId="11" applyFont="1" applyFill="1" applyBorder="1" applyAlignment="1">
      <alignment horizontal="center" vertical="center" wrapText="1"/>
    </xf>
    <xf numFmtId="0" fontId="16" fillId="2" borderId="11" xfId="11" applyFont="1" applyFill="1" applyBorder="1" applyAlignment="1">
      <alignment horizontal="center" vertical="center" wrapText="1"/>
    </xf>
    <xf numFmtId="0" fontId="24" fillId="2" borderId="11" xfId="11" applyFont="1" applyFill="1" applyBorder="1" applyAlignment="1">
      <alignment horizontal="center" vertical="center" wrapText="1"/>
    </xf>
    <xf numFmtId="0" fontId="16" fillId="5" borderId="11" xfId="11" applyFont="1" applyFill="1" applyBorder="1" applyAlignment="1">
      <alignment horizontal="center" vertical="center" wrapText="1"/>
    </xf>
    <xf numFmtId="9" fontId="16" fillId="5" borderId="11" xfId="11" applyNumberFormat="1" applyFont="1" applyFill="1" applyBorder="1" applyAlignment="1">
      <alignment horizontal="center" vertical="center" wrapText="1"/>
    </xf>
    <xf numFmtId="0" fontId="16" fillId="3" borderId="11" xfId="11" applyFont="1" applyFill="1" applyBorder="1" applyAlignment="1">
      <alignment horizontal="center" vertical="center" wrapText="1"/>
    </xf>
    <xf numFmtId="9" fontId="41" fillId="24" borderId="12" xfId="11" applyNumberFormat="1" applyFont="1" applyFill="1" applyBorder="1" applyAlignment="1">
      <alignment horizontal="center" vertical="center" wrapText="1"/>
    </xf>
    <xf numFmtId="0" fontId="16" fillId="4" borderId="11" xfId="11" applyFont="1" applyFill="1" applyBorder="1" applyAlignment="1">
      <alignment horizontal="center" vertical="center" wrapText="1"/>
    </xf>
    <xf numFmtId="0" fontId="16" fillId="11" borderId="11" xfId="11" applyFont="1" applyFill="1" applyBorder="1" applyAlignment="1">
      <alignment horizontal="center" vertical="center" wrapText="1"/>
    </xf>
    <xf numFmtId="0" fontId="16" fillId="15" borderId="11" xfId="11" applyFont="1" applyFill="1" applyBorder="1" applyAlignment="1">
      <alignment horizontal="center" vertical="center" wrapText="1"/>
    </xf>
    <xf numFmtId="0" fontId="16" fillId="6" borderId="11" xfId="11" applyFont="1" applyFill="1" applyBorder="1" applyAlignment="1">
      <alignment horizontal="center" vertical="center" wrapText="1"/>
    </xf>
    <xf numFmtId="0" fontId="43" fillId="16" borderId="22" xfId="0" applyFont="1" applyFill="1" applyBorder="1" applyAlignment="1">
      <alignment horizontal="center" vertical="center" wrapText="1"/>
    </xf>
    <xf numFmtId="14" fontId="0" fillId="0" borderId="4" xfId="14" applyNumberFormat="1" applyFont="1" applyBorder="1" applyAlignment="1">
      <alignment horizontal="center" vertical="center"/>
    </xf>
    <xf numFmtId="14" fontId="0" fillId="0" borderId="9" xfId="14" applyNumberFormat="1" applyFont="1" applyBorder="1" applyAlignment="1">
      <alignment horizontal="center" vertical="center"/>
    </xf>
    <xf numFmtId="0" fontId="0" fillId="2" borderId="4" xfId="14" applyFont="1" applyFill="1" applyBorder="1" applyAlignment="1">
      <alignment horizontal="left" vertical="center" wrapText="1"/>
    </xf>
    <xf numFmtId="0" fontId="18" fillId="2" borderId="11" xfId="14" applyFont="1" applyFill="1" applyBorder="1" applyAlignment="1">
      <alignment horizontal="center" vertical="center"/>
    </xf>
    <xf numFmtId="0" fontId="0" fillId="2" borderId="8" xfId="14" applyFont="1" applyFill="1" applyBorder="1" applyAlignment="1">
      <alignment horizontal="left" vertical="center" wrapText="1"/>
    </xf>
    <xf numFmtId="14" fontId="0" fillId="0" borderId="31" xfId="14" applyNumberFormat="1" applyFont="1" applyBorder="1" applyAlignment="1">
      <alignment horizontal="center" vertical="center"/>
    </xf>
    <xf numFmtId="14" fontId="0" fillId="0" borderId="33" xfId="14" applyNumberFormat="1" applyFont="1" applyBorder="1" applyAlignment="1">
      <alignment horizontal="center" vertical="center"/>
    </xf>
    <xf numFmtId="14" fontId="0" fillId="0" borderId="31" xfId="67" applyNumberFormat="1" applyFont="1" applyBorder="1" applyAlignment="1">
      <alignment horizontal="center" vertical="center" wrapText="1"/>
    </xf>
    <xf numFmtId="14" fontId="0" fillId="0" borderId="33" xfId="67" applyNumberFormat="1" applyFont="1" applyBorder="1" applyAlignment="1">
      <alignment horizontal="center" vertical="center" wrapText="1"/>
    </xf>
    <xf numFmtId="14" fontId="30" fillId="0" borderId="8" xfId="0" applyNumberFormat="1" applyFont="1" applyBorder="1" applyAlignment="1">
      <alignment horizontal="center" vertical="center"/>
    </xf>
    <xf numFmtId="14" fontId="30" fillId="0" borderId="12" xfId="0" applyNumberFormat="1" applyFont="1" applyBorder="1" applyAlignment="1">
      <alignment horizontal="center" vertical="center"/>
    </xf>
    <xf numFmtId="14" fontId="30" fillId="0" borderId="5" xfId="0" applyNumberFormat="1" applyFont="1" applyBorder="1" applyAlignment="1">
      <alignment horizontal="center" vertical="center"/>
    </xf>
    <xf numFmtId="0" fontId="30" fillId="0" borderId="3" xfId="0" applyFont="1" applyBorder="1" applyAlignment="1">
      <alignment horizontal="center" vertical="center" wrapText="1"/>
    </xf>
    <xf numFmtId="0" fontId="30" fillId="0" borderId="45" xfId="0" applyFont="1" applyBorder="1" applyAlignment="1">
      <alignment horizontal="center" vertical="center" wrapText="1"/>
    </xf>
    <xf numFmtId="0" fontId="30" fillId="0" borderId="7" xfId="0" applyFont="1" applyBorder="1" applyAlignment="1">
      <alignment horizontal="center" vertical="center" wrapText="1"/>
    </xf>
    <xf numFmtId="0" fontId="0" fillId="2" borderId="4" xfId="0" applyFill="1" applyBorder="1" applyAlignment="1">
      <alignment horizontal="left" vertical="center" wrapText="1"/>
    </xf>
    <xf numFmtId="14" fontId="30" fillId="0" borderId="9" xfId="0" applyNumberFormat="1" applyFont="1" applyBorder="1" applyAlignment="1">
      <alignment horizontal="center" vertical="center"/>
    </xf>
    <xf numFmtId="0" fontId="30" fillId="0" borderId="3" xfId="0" applyFont="1" applyBorder="1" applyAlignment="1">
      <alignment horizontal="center" vertical="center"/>
    </xf>
    <xf numFmtId="0" fontId="72" fillId="0" borderId="25" xfId="2" applyFont="1" applyBorder="1" applyAlignment="1">
      <alignment horizontal="justify" vertical="center"/>
    </xf>
    <xf numFmtId="0" fontId="72" fillId="0" borderId="26" xfId="2" applyFont="1" applyBorder="1" applyAlignment="1">
      <alignment horizontal="justify" vertical="center"/>
    </xf>
    <xf numFmtId="0" fontId="72" fillId="0" borderId="27" xfId="2" applyFont="1" applyBorder="1" applyAlignment="1">
      <alignment horizontal="justify" vertical="center"/>
    </xf>
    <xf numFmtId="0" fontId="50" fillId="0" borderId="25" xfId="3" applyFont="1" applyBorder="1" applyAlignment="1">
      <alignment horizontal="center" vertical="center"/>
    </xf>
    <xf numFmtId="0" fontId="50" fillId="0" borderId="27" xfId="3" applyFont="1" applyBorder="1" applyAlignment="1">
      <alignment horizontal="center" vertical="center"/>
    </xf>
    <xf numFmtId="0" fontId="50" fillId="0" borderId="25" xfId="3" applyFont="1" applyBorder="1" applyAlignment="1">
      <alignment horizontal="left" vertical="center" wrapText="1"/>
    </xf>
    <xf numFmtId="0" fontId="50" fillId="0" borderId="26" xfId="3" applyFont="1" applyBorder="1" applyAlignment="1">
      <alignment horizontal="left" vertical="center" wrapText="1"/>
    </xf>
    <xf numFmtId="0" fontId="50" fillId="0" borderId="27" xfId="3" applyFont="1" applyBorder="1" applyAlignment="1">
      <alignment horizontal="left" vertical="center" wrapText="1"/>
    </xf>
    <xf numFmtId="14" fontId="0" fillId="29" borderId="31" xfId="0" applyNumberFormat="1" applyFill="1" applyBorder="1" applyAlignment="1">
      <alignment horizontal="center" vertical="center"/>
    </xf>
    <xf numFmtId="14" fontId="0" fillId="29" borderId="35" xfId="0" applyNumberFormat="1" applyFill="1" applyBorder="1" applyAlignment="1">
      <alignment horizontal="center" vertical="center"/>
    </xf>
    <xf numFmtId="14" fontId="0" fillId="29" borderId="33" xfId="0" applyNumberFormat="1" applyFill="1" applyBorder="1" applyAlignment="1">
      <alignment horizontal="center" vertical="center"/>
    </xf>
    <xf numFmtId="14" fontId="0" fillId="0" borderId="31" xfId="63" applyNumberFormat="1" applyFont="1" applyBorder="1" applyAlignment="1">
      <alignment horizontal="center" vertical="center"/>
    </xf>
    <xf numFmtId="14" fontId="0" fillId="0" borderId="35" xfId="63" applyNumberFormat="1" applyFont="1" applyBorder="1" applyAlignment="1">
      <alignment horizontal="center" vertical="center"/>
    </xf>
    <xf numFmtId="14" fontId="0" fillId="0" borderId="33" xfId="63" applyNumberFormat="1" applyFont="1" applyBorder="1" applyAlignment="1">
      <alignment horizontal="center" vertical="center"/>
    </xf>
    <xf numFmtId="49" fontId="67" fillId="0" borderId="4" xfId="0" applyNumberFormat="1" applyFont="1" applyBorder="1" applyAlignment="1">
      <alignment horizontal="left" vertical="center" wrapText="1"/>
    </xf>
    <xf numFmtId="49" fontId="0" fillId="0" borderId="10" xfId="0" applyNumberFormat="1" applyBorder="1" applyAlignment="1">
      <alignment horizontal="left" vertical="center" wrapText="1"/>
    </xf>
    <xf numFmtId="49" fontId="0" fillId="0" borderId="9" xfId="0" applyNumberFormat="1" applyBorder="1" applyAlignment="1">
      <alignment horizontal="left" vertical="center" wrapText="1"/>
    </xf>
    <xf numFmtId="14" fontId="30" fillId="3" borderId="38" xfId="0" applyNumberFormat="1" applyFont="1" applyFill="1" applyBorder="1" applyAlignment="1">
      <alignment horizontal="center" vertical="center" wrapText="1"/>
    </xf>
    <xf numFmtId="14" fontId="30" fillId="3" borderId="39" xfId="0" applyNumberFormat="1" applyFont="1" applyFill="1" applyBorder="1" applyAlignment="1">
      <alignment horizontal="center" vertical="center" wrapText="1"/>
    </xf>
    <xf numFmtId="14" fontId="30" fillId="3" borderId="40" xfId="0" applyNumberFormat="1" applyFont="1" applyFill="1" applyBorder="1" applyAlignment="1">
      <alignment horizontal="center" vertical="center" wrapText="1"/>
    </xf>
    <xf numFmtId="14" fontId="0" fillId="0" borderId="4" xfId="0" applyNumberFormat="1" applyBorder="1" applyAlignment="1">
      <alignment horizontal="center" vertical="center"/>
    </xf>
    <xf numFmtId="14" fontId="0" fillId="0" borderId="10" xfId="0" applyNumberFormat="1" applyBorder="1" applyAlignment="1">
      <alignment horizontal="center" vertical="center"/>
    </xf>
    <xf numFmtId="14" fontId="0" fillId="0" borderId="9" xfId="0" applyNumberFormat="1" applyBorder="1" applyAlignment="1">
      <alignment horizontal="center" vertical="center"/>
    </xf>
    <xf numFmtId="174" fontId="53" fillId="37" borderId="24" xfId="4" applyNumberFormat="1" applyFont="1" applyFill="1" applyBorder="1" applyAlignment="1" applyProtection="1">
      <alignment horizontal="center" vertical="center" wrapText="1"/>
      <protection locked="0"/>
    </xf>
    <xf numFmtId="49" fontId="53" fillId="0" borderId="24" xfId="3" applyNumberFormat="1" applyFont="1" applyBorder="1" applyAlignment="1">
      <alignment horizontal="center" vertical="center" wrapText="1"/>
    </xf>
    <xf numFmtId="0" fontId="52" fillId="29" borderId="24" xfId="3" applyFont="1" applyFill="1" applyBorder="1" applyAlignment="1">
      <alignment horizontal="center" vertical="center" wrapText="1"/>
    </xf>
    <xf numFmtId="14" fontId="52" fillId="0" borderId="24" xfId="3" applyNumberFormat="1" applyFont="1" applyBorder="1" applyAlignment="1">
      <alignment horizontal="center" vertical="center" wrapText="1"/>
    </xf>
    <xf numFmtId="174" fontId="53" fillId="37" borderId="31" xfId="4" applyNumberFormat="1" applyFont="1" applyFill="1" applyBorder="1" applyAlignment="1" applyProtection="1">
      <alignment horizontal="center" vertical="center" wrapText="1"/>
      <protection locked="0"/>
    </xf>
    <xf numFmtId="174" fontId="53" fillId="37" borderId="35" xfId="4" applyNumberFormat="1" applyFont="1" applyFill="1" applyBorder="1" applyAlignment="1" applyProtection="1">
      <alignment horizontal="center" vertical="center" wrapText="1"/>
      <protection locked="0"/>
    </xf>
    <xf numFmtId="174" fontId="53" fillId="37" borderId="33" xfId="4" applyNumberFormat="1" applyFont="1" applyFill="1" applyBorder="1" applyAlignment="1" applyProtection="1">
      <alignment horizontal="center" vertical="center" wrapText="1"/>
      <protection locked="0"/>
    </xf>
    <xf numFmtId="0" fontId="61" fillId="32" borderId="24" xfId="11" applyFont="1" applyFill="1" applyBorder="1" applyAlignment="1">
      <alignment horizontal="center" vertical="center" wrapText="1"/>
    </xf>
    <xf numFmtId="167" fontId="34" fillId="0" borderId="24" xfId="11" applyNumberFormat="1" applyFont="1" applyBorder="1" applyAlignment="1">
      <alignment horizontal="center" vertical="center" wrapText="1"/>
    </xf>
    <xf numFmtId="3" fontId="61" fillId="0" borderId="24" xfId="11" applyNumberFormat="1" applyFont="1" applyBorder="1" applyAlignment="1">
      <alignment horizontal="center" vertical="center" wrapText="1"/>
    </xf>
    <xf numFmtId="0" fontId="34" fillId="0" borderId="24" xfId="11" applyFont="1" applyBorder="1" applyAlignment="1">
      <alignment horizontal="center" vertical="center" wrapText="1"/>
    </xf>
    <xf numFmtId="49" fontId="34" fillId="0" borderId="24" xfId="11" applyNumberFormat="1" applyFont="1" applyBorder="1" applyAlignment="1">
      <alignment horizontal="center" vertical="center" wrapText="1"/>
    </xf>
    <xf numFmtId="14" fontId="53" fillId="36" borderId="24" xfId="3" applyNumberFormat="1" applyFont="1" applyFill="1" applyBorder="1" applyAlignment="1">
      <alignment horizontal="center" vertical="center" wrapText="1"/>
    </xf>
    <xf numFmtId="0" fontId="53" fillId="0" borderId="24" xfId="11" applyFont="1" applyBorder="1" applyAlignment="1">
      <alignment horizontal="center" vertical="center" wrapText="1"/>
    </xf>
    <xf numFmtId="0" fontId="52" fillId="23" borderId="24" xfId="3" applyFont="1" applyFill="1" applyBorder="1" applyAlignment="1">
      <alignment horizontal="center" vertical="center" wrapText="1"/>
    </xf>
    <xf numFmtId="14" fontId="53" fillId="0" borderId="24" xfId="3" applyNumberFormat="1" applyFont="1" applyBorder="1" applyAlignment="1">
      <alignment horizontal="center" vertical="center" wrapText="1"/>
    </xf>
    <xf numFmtId="0" fontId="34" fillId="0" borderId="24" xfId="0" applyFont="1" applyBorder="1" applyAlignment="1">
      <alignment horizontal="center" vertical="center" wrapText="1"/>
    </xf>
    <xf numFmtId="0" fontId="61" fillId="31" borderId="24" xfId="11" applyFont="1" applyFill="1" applyBorder="1" applyAlignment="1">
      <alignment horizontal="center" vertical="center" wrapText="1"/>
    </xf>
    <xf numFmtId="0" fontId="86" fillId="0" borderId="24" xfId="11" applyFont="1" applyBorder="1" applyAlignment="1">
      <alignment horizontal="center" vertical="center" wrapText="1"/>
    </xf>
    <xf numFmtId="167" fontId="53" fillId="0" borderId="24" xfId="11" applyNumberFormat="1" applyFont="1" applyBorder="1" applyAlignment="1">
      <alignment horizontal="center" vertical="center" wrapText="1"/>
    </xf>
    <xf numFmtId="0" fontId="87" fillId="21" borderId="24" xfId="11" applyFont="1" applyFill="1" applyBorder="1" applyAlignment="1">
      <alignment horizontal="center" vertical="center" wrapText="1"/>
    </xf>
    <xf numFmtId="14" fontId="34" fillId="0" borderId="24" xfId="11" applyNumberFormat="1" applyFont="1" applyBorder="1" applyAlignment="1">
      <alignment horizontal="center" vertical="center" wrapText="1"/>
    </xf>
    <xf numFmtId="0" fontId="53" fillId="25" borderId="25" xfId="0" applyFont="1" applyFill="1" applyBorder="1" applyAlignment="1">
      <alignment horizontal="justify" vertical="center"/>
    </xf>
    <xf numFmtId="0" fontId="53" fillId="25" borderId="26" xfId="0" applyFont="1" applyFill="1" applyBorder="1" applyAlignment="1">
      <alignment horizontal="justify" vertical="center"/>
    </xf>
    <xf numFmtId="0" fontId="53" fillId="25" borderId="27" xfId="0" applyFont="1" applyFill="1" applyBorder="1" applyAlignment="1">
      <alignment horizontal="justify" vertical="center"/>
    </xf>
    <xf numFmtId="0" fontId="52" fillId="25" borderId="42" xfId="3" applyFont="1" applyFill="1" applyBorder="1" applyAlignment="1">
      <alignment horizontal="center" vertical="center" wrapText="1"/>
    </xf>
    <xf numFmtId="0" fontId="52" fillId="25" borderId="43" xfId="3" applyFont="1" applyFill="1" applyBorder="1" applyAlignment="1">
      <alignment horizontal="center" vertical="center" wrapText="1"/>
    </xf>
    <xf numFmtId="0" fontId="52" fillId="25" borderId="32" xfId="3" applyFont="1" applyFill="1" applyBorder="1" applyAlignment="1">
      <alignment horizontal="center" vertical="center" wrapText="1"/>
    </xf>
    <xf numFmtId="0" fontId="52" fillId="25" borderId="29" xfId="3" applyFont="1" applyFill="1" applyBorder="1" applyAlignment="1">
      <alignment horizontal="center" vertical="center" wrapText="1"/>
    </xf>
    <xf numFmtId="0" fontId="52" fillId="25" borderId="30" xfId="3" applyFont="1" applyFill="1" applyBorder="1" applyAlignment="1">
      <alignment horizontal="center" vertical="center" wrapText="1"/>
    </xf>
    <xf numFmtId="0" fontId="52" fillId="25" borderId="44" xfId="3" applyFont="1" applyFill="1" applyBorder="1" applyAlignment="1">
      <alignment horizontal="center" vertical="center" wrapText="1"/>
    </xf>
    <xf numFmtId="0" fontId="53" fillId="25" borderId="24" xfId="3" applyFont="1" applyFill="1" applyBorder="1" applyAlignment="1">
      <alignment horizontal="center"/>
    </xf>
    <xf numFmtId="0" fontId="52" fillId="25" borderId="24" xfId="3" applyFont="1" applyFill="1" applyBorder="1" applyAlignment="1">
      <alignment horizontal="justify" vertical="center" wrapText="1"/>
    </xf>
    <xf numFmtId="0" fontId="52" fillId="25" borderId="24" xfId="3" applyFont="1" applyFill="1" applyBorder="1" applyAlignment="1">
      <alignment horizontal="left" vertical="center"/>
    </xf>
    <xf numFmtId="0" fontId="52" fillId="25" borderId="24" xfId="3" applyFont="1" applyFill="1" applyBorder="1" applyAlignment="1">
      <alignment horizontal="center" vertical="center" wrapText="1"/>
    </xf>
    <xf numFmtId="0" fontId="52" fillId="25" borderId="25" xfId="3" applyFont="1" applyFill="1" applyBorder="1" applyAlignment="1">
      <alignment horizontal="center" vertical="center"/>
    </xf>
    <xf numFmtId="0" fontId="52" fillId="25" borderId="27" xfId="3" applyFont="1" applyFill="1" applyBorder="1" applyAlignment="1">
      <alignment horizontal="center" vertical="center"/>
    </xf>
    <xf numFmtId="0" fontId="52" fillId="25" borderId="31" xfId="3" applyFont="1" applyFill="1" applyBorder="1" applyAlignment="1">
      <alignment horizontal="center" vertical="center" wrapText="1"/>
    </xf>
    <xf numFmtId="0" fontId="52" fillId="25" borderId="33" xfId="3" applyFont="1" applyFill="1" applyBorder="1" applyAlignment="1">
      <alignment horizontal="center" vertical="center" wrapText="1"/>
    </xf>
    <xf numFmtId="0" fontId="52" fillId="25" borderId="31" xfId="3" applyFont="1" applyFill="1" applyBorder="1" applyAlignment="1">
      <alignment horizontal="center" vertical="center"/>
    </xf>
    <xf numFmtId="0" fontId="52" fillId="25" borderId="33" xfId="3" applyFont="1" applyFill="1" applyBorder="1" applyAlignment="1">
      <alignment horizontal="center" vertical="center"/>
    </xf>
    <xf numFmtId="0" fontId="52" fillId="25" borderId="25" xfId="3" applyFont="1" applyFill="1" applyBorder="1" applyAlignment="1">
      <alignment horizontal="center" vertical="center" wrapText="1"/>
    </xf>
    <xf numFmtId="0" fontId="85" fillId="25" borderId="27" xfId="3" applyFont="1" applyFill="1" applyBorder="1" applyAlignment="1">
      <alignment horizontal="center" vertical="center" wrapText="1"/>
    </xf>
    <xf numFmtId="0" fontId="52" fillId="25" borderId="27" xfId="3" applyFont="1" applyFill="1" applyBorder="1" applyAlignment="1">
      <alignment horizontal="center" vertical="center" wrapText="1"/>
    </xf>
    <xf numFmtId="14" fontId="53" fillId="23" borderId="24" xfId="3" applyNumberFormat="1" applyFont="1" applyFill="1" applyBorder="1" applyAlignment="1">
      <alignment horizontal="center" vertical="center" wrapText="1"/>
    </xf>
    <xf numFmtId="14" fontId="54" fillId="23" borderId="24" xfId="3" applyNumberFormat="1" applyFont="1" applyFill="1" applyBorder="1" applyAlignment="1">
      <alignment horizontal="center" vertical="center" wrapText="1"/>
    </xf>
    <xf numFmtId="0" fontId="34" fillId="31" borderId="24" xfId="11" applyFont="1" applyFill="1" applyBorder="1" applyAlignment="1">
      <alignment horizontal="center" vertical="center" wrapText="1"/>
    </xf>
    <xf numFmtId="0" fontId="34" fillId="32" borderId="24" xfId="11" applyFont="1" applyFill="1" applyBorder="1" applyAlignment="1">
      <alignment horizontal="center" vertical="center" wrapText="1"/>
    </xf>
    <xf numFmtId="0" fontId="34" fillId="33" borderId="24" xfId="11" applyFont="1" applyFill="1" applyBorder="1" applyAlignment="1">
      <alignment horizontal="center" vertical="center" wrapText="1"/>
    </xf>
    <xf numFmtId="49" fontId="34" fillId="22" borderId="24" xfId="11" applyNumberFormat="1" applyFont="1" applyFill="1" applyBorder="1" applyAlignment="1">
      <alignment horizontal="center" vertical="center" wrapText="1"/>
    </xf>
    <xf numFmtId="3" fontId="61" fillId="3" borderId="24" xfId="11" applyNumberFormat="1" applyFont="1" applyFill="1" applyBorder="1" applyAlignment="1">
      <alignment horizontal="center" vertical="center" wrapText="1"/>
    </xf>
    <xf numFmtId="167" fontId="34" fillId="3" borderId="24" xfId="11" applyNumberFormat="1" applyFont="1" applyFill="1" applyBorder="1" applyAlignment="1">
      <alignment horizontal="center" vertical="center" wrapText="1"/>
    </xf>
    <xf numFmtId="0" fontId="34" fillId="41" borderId="24" xfId="11" applyFont="1" applyFill="1" applyBorder="1" applyAlignment="1">
      <alignment horizontal="center" vertical="center" wrapText="1"/>
    </xf>
    <xf numFmtId="14" fontId="53" fillId="0" borderId="24" xfId="3" applyNumberFormat="1" applyFont="1" applyBorder="1" applyAlignment="1">
      <alignment horizontal="center" vertical="center"/>
    </xf>
    <xf numFmtId="0" fontId="53" fillId="0" borderId="24" xfId="3" applyFont="1" applyBorder="1" applyAlignment="1">
      <alignment horizontal="center" vertical="center"/>
    </xf>
    <xf numFmtId="0" fontId="34" fillId="34" borderId="24" xfId="11" applyFont="1" applyFill="1" applyBorder="1" applyAlignment="1">
      <alignment horizontal="center" vertical="center" wrapText="1"/>
    </xf>
    <xf numFmtId="167" fontId="34" fillId="30" borderId="24" xfId="11" applyNumberFormat="1" applyFont="1" applyFill="1" applyBorder="1" applyAlignment="1">
      <alignment horizontal="center" vertical="center" wrapText="1"/>
    </xf>
    <xf numFmtId="3" fontId="61" fillId="30" borderId="24" xfId="11" applyNumberFormat="1" applyFont="1" applyFill="1" applyBorder="1" applyAlignment="1">
      <alignment horizontal="center" vertical="center" wrapText="1"/>
    </xf>
    <xf numFmtId="0" fontId="34" fillId="22" borderId="24" xfId="11" applyFont="1" applyFill="1" applyBorder="1" applyAlignment="1">
      <alignment horizontal="center" vertical="center" wrapText="1"/>
    </xf>
    <xf numFmtId="49" fontId="53" fillId="30" borderId="24" xfId="3" applyNumberFormat="1" applyFont="1" applyFill="1" applyBorder="1" applyAlignment="1">
      <alignment horizontal="center" vertical="center" wrapText="1"/>
    </xf>
    <xf numFmtId="174" fontId="53" fillId="22" borderId="24" xfId="13" applyNumberFormat="1" applyFont="1" applyFill="1" applyBorder="1" applyAlignment="1" applyProtection="1">
      <alignment horizontal="center" vertical="center" wrapText="1"/>
      <protection locked="0"/>
    </xf>
    <xf numFmtId="14" fontId="85" fillId="0" borderId="24" xfId="3" applyNumberFormat="1" applyFont="1" applyBorder="1" applyAlignment="1">
      <alignment horizontal="center" vertical="center" wrapText="1"/>
    </xf>
    <xf numFmtId="0" fontId="86" fillId="21" borderId="24" xfId="11" applyFont="1" applyFill="1" applyBorder="1" applyAlignment="1">
      <alignment horizontal="center" vertical="center" wrapText="1"/>
    </xf>
    <xf numFmtId="49" fontId="53" fillId="22" borderId="24" xfId="3" applyNumberFormat="1" applyFont="1" applyFill="1" applyBorder="1" applyAlignment="1">
      <alignment horizontal="center" vertical="center" wrapText="1"/>
    </xf>
    <xf numFmtId="0" fontId="34" fillId="3" borderId="24" xfId="11" applyFont="1" applyFill="1" applyBorder="1" applyAlignment="1">
      <alignment horizontal="center" vertical="center" wrapText="1"/>
    </xf>
    <xf numFmtId="0" fontId="53" fillId="22" borderId="24" xfId="3" applyFont="1" applyFill="1" applyBorder="1" applyAlignment="1">
      <alignment horizontal="center" vertical="center" wrapText="1"/>
    </xf>
    <xf numFmtId="174" fontId="53" fillId="22" borderId="24" xfId="15" applyNumberFormat="1" applyFont="1" applyFill="1" applyBorder="1" applyAlignment="1" applyProtection="1">
      <alignment horizontal="center" vertical="center" wrapText="1"/>
      <protection locked="0"/>
    </xf>
    <xf numFmtId="0" fontId="88" fillId="0" borderId="24" xfId="11" applyFont="1" applyBorder="1" applyAlignment="1">
      <alignment horizontal="center" vertical="center" wrapText="1"/>
    </xf>
    <xf numFmtId="0" fontId="19" fillId="2" borderId="8" xfId="0" applyFont="1" applyFill="1" applyBorder="1" applyAlignment="1">
      <alignment horizontal="center" vertical="center" wrapText="1"/>
    </xf>
    <xf numFmtId="0" fontId="17" fillId="0" borderId="2" xfId="0" applyFont="1" applyBorder="1" applyAlignment="1"/>
    <xf numFmtId="0" fontId="17" fillId="0" borderId="3" xfId="0" applyFont="1" applyBorder="1" applyAlignment="1"/>
    <xf numFmtId="0" fontId="22" fillId="2" borderId="11" xfId="0" applyFont="1" applyFill="1" applyBorder="1" applyAlignment="1">
      <alignment horizontal="center" vertical="center" wrapText="1"/>
    </xf>
    <xf numFmtId="0" fontId="17" fillId="0" borderId="19" xfId="0" applyFont="1" applyBorder="1" applyAlignment="1"/>
    <xf numFmtId="0" fontId="22" fillId="2" borderId="23" xfId="0" applyFont="1" applyFill="1" applyBorder="1" applyAlignment="1">
      <alignment horizontal="center" vertical="center" wrapText="1"/>
    </xf>
    <xf numFmtId="0" fontId="17" fillId="0" borderId="5" xfId="0" applyFont="1" applyBorder="1" applyAlignment="1"/>
    <xf numFmtId="0" fontId="17" fillId="0" borderId="6" xfId="0" applyFont="1" applyBorder="1" applyAlignment="1"/>
    <xf numFmtId="0" fontId="17" fillId="0" borderId="7" xfId="0" applyFont="1" applyBorder="1" applyAlignment="1"/>
    <xf numFmtId="0" fontId="19" fillId="2" borderId="11"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7" fillId="0" borderId="18" xfId="0" applyFont="1" applyBorder="1" applyAlignment="1"/>
    <xf numFmtId="0" fontId="28" fillId="2" borderId="11" xfId="0" applyFont="1" applyFill="1" applyBorder="1" applyAlignment="1">
      <alignment horizontal="center" vertical="center" wrapText="1"/>
    </xf>
    <xf numFmtId="0" fontId="28" fillId="2" borderId="23" xfId="0" applyFont="1" applyFill="1" applyBorder="1" applyAlignment="1">
      <alignment horizontal="center" vertical="center" wrapText="1"/>
    </xf>
    <xf numFmtId="9" fontId="26" fillId="3" borderId="23" xfId="0" applyNumberFormat="1" applyFont="1" applyFill="1" applyBorder="1" applyAlignment="1">
      <alignment horizontal="center" vertical="center" wrapText="1"/>
    </xf>
    <xf numFmtId="0" fontId="26" fillId="3" borderId="23" xfId="0" applyFont="1" applyFill="1" applyBorder="1" applyAlignment="1">
      <alignment horizontal="center" vertical="center" wrapText="1"/>
    </xf>
    <xf numFmtId="0" fontId="26" fillId="3" borderId="23" xfId="0" applyFont="1" applyFill="1" applyBorder="1" applyAlignment="1">
      <alignment horizontal="left" vertical="center" wrapText="1"/>
    </xf>
    <xf numFmtId="0" fontId="27" fillId="3" borderId="23" xfId="0" applyFont="1" applyFill="1" applyBorder="1" applyAlignment="1">
      <alignment horizontal="center" vertical="center" wrapText="1"/>
    </xf>
    <xf numFmtId="0" fontId="26" fillId="3" borderId="23" xfId="0" applyFont="1" applyFill="1" applyBorder="1" applyAlignment="1">
      <alignment wrapText="1"/>
    </xf>
    <xf numFmtId="14" fontId="26" fillId="8" borderId="23" xfId="0" applyNumberFormat="1" applyFont="1" applyFill="1" applyBorder="1" applyAlignment="1">
      <alignment horizontal="center" vertical="center" wrapText="1"/>
    </xf>
    <xf numFmtId="0" fontId="16" fillId="5" borderId="11" xfId="0" applyFont="1" applyFill="1" applyBorder="1" applyAlignment="1">
      <alignment horizontal="center" vertical="center" wrapText="1"/>
    </xf>
    <xf numFmtId="9" fontId="16" fillId="5" borderId="11" xfId="0" applyNumberFormat="1" applyFont="1" applyFill="1" applyBorder="1" applyAlignment="1">
      <alignment horizontal="center" vertical="center" wrapText="1"/>
    </xf>
    <xf numFmtId="9" fontId="16" fillId="0" borderId="18" xfId="0" applyNumberFormat="1" applyFont="1" applyBorder="1" applyAlignment="1">
      <alignment horizontal="center" vertical="center" wrapText="1"/>
    </xf>
    <xf numFmtId="0" fontId="31" fillId="3" borderId="23" xfId="0" applyFont="1" applyFill="1" applyBorder="1" applyAlignment="1">
      <alignment horizontal="center" wrapText="1"/>
    </xf>
    <xf numFmtId="0" fontId="16" fillId="5" borderId="8" xfId="0" applyFont="1" applyFill="1" applyBorder="1" applyAlignment="1">
      <alignment horizontal="center" vertical="center" wrapText="1"/>
    </xf>
    <xf numFmtId="9" fontId="16" fillId="0" borderId="8" xfId="0" applyNumberFormat="1" applyFont="1" applyBorder="1" applyAlignment="1">
      <alignment horizontal="center" vertical="center" wrapText="1"/>
    </xf>
    <xf numFmtId="0" fontId="16" fillId="8" borderId="11" xfId="0" applyFont="1" applyFill="1" applyBorder="1" applyAlignment="1">
      <alignment horizontal="center" vertical="center" wrapText="1"/>
    </xf>
    <xf numFmtId="0" fontId="16" fillId="9" borderId="11" xfId="0" applyFont="1" applyFill="1" applyBorder="1" applyAlignment="1">
      <alignment horizontal="center" vertical="center" wrapText="1"/>
    </xf>
    <xf numFmtId="0" fontId="17" fillId="0" borderId="9" xfId="0" applyFont="1" applyBorder="1" applyAlignment="1"/>
    <xf numFmtId="0" fontId="16" fillId="8" borderId="4" xfId="0" applyFont="1" applyFill="1" applyBorder="1" applyAlignment="1">
      <alignment horizontal="center" vertical="center" wrapText="1"/>
    </xf>
    <xf numFmtId="0" fontId="16" fillId="9" borderId="4" xfId="0" applyFont="1" applyFill="1" applyBorder="1" applyAlignment="1">
      <alignment horizontal="center" vertical="center" wrapText="1"/>
    </xf>
    <xf numFmtId="9" fontId="16" fillId="8" borderId="4" xfId="0" applyNumberFormat="1" applyFont="1" applyFill="1" applyBorder="1" applyAlignment="1">
      <alignment horizontal="center" vertical="center" wrapText="1"/>
    </xf>
    <xf numFmtId="1" fontId="34" fillId="0" borderId="10" xfId="0" applyNumberFormat="1" applyFont="1" applyBorder="1" applyAlignment="1">
      <alignment vertical="center" wrapText="1"/>
    </xf>
    <xf numFmtId="1" fontId="34" fillId="0" borderId="10" xfId="0" applyNumberFormat="1" applyFont="1" applyBorder="1" applyAlignment="1">
      <alignment horizontal="center" vertical="center" wrapText="1"/>
    </xf>
    <xf numFmtId="0" fontId="34" fillId="0" borderId="10" xfId="0" applyFont="1" applyBorder="1" applyAlignment="1">
      <alignment vertical="center" wrapText="1"/>
    </xf>
    <xf numFmtId="0" fontId="34" fillId="0" borderId="10" xfId="0" applyFont="1" applyBorder="1" applyAlignment="1">
      <alignment horizontal="left" vertical="center" wrapText="1"/>
    </xf>
    <xf numFmtId="14" fontId="34" fillId="0" borderId="9" xfId="0" applyNumberFormat="1" applyFont="1" applyBorder="1" applyAlignment="1">
      <alignment vertical="center" wrapText="1"/>
    </xf>
    <xf numFmtId="167" fontId="34" fillId="0" borderId="10" xfId="0" applyNumberFormat="1" applyFont="1" applyBorder="1" applyAlignment="1">
      <alignment vertical="center" wrapText="1"/>
    </xf>
    <xf numFmtId="9" fontId="34" fillId="0" borderId="10" xfId="0" applyNumberFormat="1" applyFont="1" applyBorder="1" applyAlignment="1">
      <alignment vertical="center" wrapText="1"/>
    </xf>
    <xf numFmtId="0" fontId="34" fillId="0" borderId="9" xfId="0" applyFont="1" applyBorder="1" applyAlignment="1">
      <alignment horizontal="left" vertical="center" wrapText="1"/>
    </xf>
    <xf numFmtId="169" fontId="35" fillId="0" borderId="9" xfId="0" applyNumberFormat="1" applyFont="1" applyBorder="1" applyAlignment="1">
      <alignment horizontal="center" vertical="center" wrapText="1"/>
    </xf>
    <xf numFmtId="0" fontId="19" fillId="0" borderId="9" xfId="0" applyFont="1" applyBorder="1" applyAlignment="1">
      <alignment horizontal="center" vertical="center" wrapText="1"/>
    </xf>
    <xf numFmtId="1" fontId="34" fillId="0" borderId="9" xfId="0" applyNumberFormat="1" applyFont="1" applyBorder="1" applyAlignment="1">
      <alignment vertical="center" wrapText="1"/>
    </xf>
    <xf numFmtId="1" fontId="34" fillId="0" borderId="9" xfId="0" applyNumberFormat="1" applyFont="1" applyBorder="1" applyAlignment="1">
      <alignment horizontal="center" vertical="center" wrapText="1"/>
    </xf>
    <xf numFmtId="0" fontId="34" fillId="0" borderId="9" xfId="0" applyFont="1" applyBorder="1" applyAlignment="1">
      <alignment vertical="center" wrapText="1"/>
    </xf>
    <xf numFmtId="0" fontId="34" fillId="0" borderId="9" xfId="0" applyFont="1" applyBorder="1" applyAlignment="1">
      <alignment horizontal="center" vertical="center" wrapText="1"/>
    </xf>
    <xf numFmtId="49" fontId="34" fillId="0" borderId="9" xfId="0" applyNumberFormat="1" applyFont="1" applyBorder="1" applyAlignment="1">
      <alignment horizontal="center" vertical="center" wrapText="1"/>
    </xf>
    <xf numFmtId="49" fontId="34" fillId="0" borderId="9" xfId="0" applyNumberFormat="1" applyFont="1" applyBorder="1" applyAlignment="1">
      <alignment horizontal="left" vertical="center" wrapText="1"/>
    </xf>
    <xf numFmtId="167" fontId="34" fillId="12" borderId="4" xfId="0" applyNumberFormat="1" applyFont="1" applyFill="1" applyBorder="1" applyAlignment="1">
      <alignment horizontal="center" vertical="center" wrapText="1"/>
    </xf>
    <xf numFmtId="9" fontId="34" fillId="12" borderId="4" xfId="0" applyNumberFormat="1" applyFont="1" applyFill="1" applyBorder="1" applyAlignment="1">
      <alignment horizontal="center" vertical="center" wrapText="1"/>
    </xf>
    <xf numFmtId="0" fontId="34" fillId="12" borderId="4" xfId="0" applyFont="1" applyFill="1" applyBorder="1" applyAlignment="1">
      <alignment horizontal="left" vertical="center" wrapText="1"/>
    </xf>
    <xf numFmtId="9" fontId="0" fillId="12" borderId="4" xfId="0" applyNumberFormat="1" applyFill="1" applyBorder="1" applyAlignment="1">
      <alignment horizontal="center" vertical="center" wrapText="1"/>
    </xf>
    <xf numFmtId="168" fontId="35" fillId="12" borderId="4" xfId="0" applyNumberFormat="1" applyFont="1" applyFill="1" applyBorder="1" applyAlignment="1">
      <alignment horizontal="center" vertical="center" wrapText="1"/>
    </xf>
    <xf numFmtId="0" fontId="0" fillId="12" borderId="4" xfId="0" applyFill="1" applyBorder="1" applyAlignment="1">
      <alignment horizontal="center" vertical="center" wrapText="1"/>
    </xf>
    <xf numFmtId="9" fontId="0" fillId="3" borderId="4" xfId="0" applyNumberFormat="1" applyFill="1" applyBorder="1" applyAlignment="1">
      <alignment horizontal="center" vertical="center" wrapText="1"/>
    </xf>
    <xf numFmtId="0" fontId="0" fillId="12" borderId="4" xfId="0" applyFill="1" applyBorder="1" applyAlignment="1">
      <alignment horizontal="left" vertical="center" wrapText="1"/>
    </xf>
    <xf numFmtId="0" fontId="0" fillId="3" borderId="4" xfId="0" applyFill="1" applyBorder="1" applyAlignment="1">
      <alignment horizontal="center" vertical="center" wrapText="1"/>
    </xf>
    <xf numFmtId="167" fontId="0" fillId="0" borderId="9" xfId="0" applyNumberFormat="1" applyBorder="1" applyAlignment="1">
      <alignment horizontal="center" vertical="center" wrapText="1"/>
    </xf>
    <xf numFmtId="49" fontId="34" fillId="0" borderId="10" xfId="0" applyNumberFormat="1" applyFont="1" applyBorder="1" applyAlignment="1">
      <alignment horizontal="left" vertical="center" wrapText="1"/>
    </xf>
    <xf numFmtId="0" fontId="34" fillId="0" borderId="10" xfId="0" applyFont="1" applyBorder="1" applyAlignment="1">
      <alignment horizontal="left" vertical="top" wrapText="1"/>
    </xf>
    <xf numFmtId="167" fontId="34" fillId="0" borderId="9" xfId="0" applyNumberFormat="1" applyFont="1" applyBorder="1" applyAlignment="1">
      <alignment horizontal="center" vertical="center" wrapText="1"/>
    </xf>
    <xf numFmtId="0" fontId="17" fillId="0" borderId="10" xfId="0" applyFont="1" applyBorder="1" applyAlignment="1"/>
    <xf numFmtId="0" fontId="34" fillId="0" borderId="10" xfId="0" applyFont="1" applyBorder="1" applyAlignment="1">
      <alignment horizontal="center" vertical="center" wrapText="1"/>
    </xf>
    <xf numFmtId="0" fontId="34" fillId="0" borderId="9" xfId="0" applyFont="1" applyBorder="1" applyAlignment="1">
      <alignment horizontal="left" vertical="top" wrapText="1"/>
    </xf>
    <xf numFmtId="0" fontId="37" fillId="0" borderId="9" xfId="0" applyFont="1" applyBorder="1" applyAlignment="1">
      <alignment horizontal="left" vertical="center" wrapText="1"/>
    </xf>
    <xf numFmtId="0" fontId="34" fillId="12" borderId="4" xfId="0" applyFont="1" applyFill="1" applyBorder="1" applyAlignment="1">
      <alignment vertical="center" wrapText="1"/>
    </xf>
    <xf numFmtId="167" fontId="34" fillId="12" borderId="4" xfId="0" applyNumberFormat="1" applyFont="1" applyFill="1" applyBorder="1" applyAlignment="1">
      <alignment vertical="center" wrapText="1"/>
    </xf>
    <xf numFmtId="1" fontId="34" fillId="12" borderId="4" xfId="0" applyNumberFormat="1" applyFont="1" applyFill="1" applyBorder="1" applyAlignment="1">
      <alignment horizontal="center" vertical="center" wrapText="1"/>
    </xf>
    <xf numFmtId="49" fontId="34" fillId="12" borderId="4" xfId="0" applyNumberFormat="1" applyFont="1" applyFill="1" applyBorder="1" applyAlignment="1">
      <alignment vertical="center" wrapText="1"/>
    </xf>
    <xf numFmtId="49" fontId="34" fillId="12" borderId="4" xfId="0" applyNumberFormat="1" applyFont="1" applyFill="1" applyBorder="1" applyAlignment="1">
      <alignment horizontal="center" vertical="center" wrapText="1"/>
    </xf>
    <xf numFmtId="0" fontId="0" fillId="12" borderId="4" xfId="0" applyFill="1" applyBorder="1" applyAlignment="1">
      <alignment horizontal="center" wrapText="1"/>
    </xf>
    <xf numFmtId="49" fontId="34" fillId="0" borderId="9" xfId="0" applyNumberFormat="1" applyFont="1" applyBorder="1" applyAlignment="1">
      <alignment horizontal="left" vertical="top" wrapText="1"/>
    </xf>
    <xf numFmtId="0" fontId="21" fillId="0" borderId="9" xfId="0" applyFont="1" applyBorder="1" applyAlignment="1">
      <alignment horizontal="left" vertical="center" wrapText="1"/>
    </xf>
    <xf numFmtId="171" fontId="34" fillId="0" borderId="9" xfId="0" applyNumberFormat="1" applyFont="1" applyBorder="1" applyAlignment="1">
      <alignment horizontal="left" vertical="center" wrapText="1"/>
    </xf>
    <xf numFmtId="168" fontId="35" fillId="3" borderId="4" xfId="0" applyNumberFormat="1" applyFont="1" applyFill="1" applyBorder="1" applyAlignment="1">
      <alignment horizontal="center" vertical="center" wrapText="1"/>
    </xf>
    <xf numFmtId="14" fontId="0" fillId="3" borderId="4" xfId="0" applyNumberFormat="1" applyFill="1" applyBorder="1" applyAlignment="1">
      <alignment horizontal="center" vertical="center" wrapText="1"/>
    </xf>
    <xf numFmtId="0" fontId="38" fillId="13" borderId="4" xfId="0" applyFont="1" applyFill="1" applyBorder="1" applyAlignment="1">
      <alignment horizontal="left" vertical="center" wrapText="1"/>
    </xf>
    <xf numFmtId="0" fontId="21" fillId="0" borderId="16" xfId="0" applyFont="1" applyBorder="1" applyAlignment="1">
      <alignment horizontal="center" vertical="center" wrapText="1"/>
    </xf>
    <xf numFmtId="1" fontId="21" fillId="0" borderId="16" xfId="0" applyNumberFormat="1" applyFont="1" applyBorder="1" applyAlignment="1">
      <alignment horizontal="center" vertical="center" wrapText="1"/>
    </xf>
    <xf numFmtId="0" fontId="21" fillId="0" borderId="16" xfId="0" applyFont="1" applyBorder="1" applyAlignment="1">
      <alignment horizontal="left" vertical="center" wrapText="1"/>
    </xf>
    <xf numFmtId="49" fontId="21" fillId="0" borderId="16" xfId="0" applyNumberFormat="1" applyFont="1" applyBorder="1" applyAlignment="1">
      <alignment horizontal="center" vertical="center" wrapText="1"/>
    </xf>
    <xf numFmtId="0" fontId="34" fillId="0" borderId="16" xfId="0" applyFont="1" applyBorder="1" applyAlignment="1">
      <alignment vertical="center" wrapText="1"/>
    </xf>
    <xf numFmtId="167" fontId="21" fillId="0" borderId="16" xfId="0" applyNumberFormat="1" applyFont="1" applyBorder="1" applyAlignment="1">
      <alignment horizontal="center" vertical="center" wrapText="1"/>
    </xf>
    <xf numFmtId="49" fontId="21" fillId="0" borderId="16" xfId="0" applyNumberFormat="1" applyFont="1" applyBorder="1" applyAlignment="1">
      <alignment horizontal="left" vertical="center" wrapText="1"/>
    </xf>
    <xf numFmtId="9" fontId="0" fillId="0" borderId="16" xfId="0" applyNumberFormat="1" applyBorder="1" applyAlignment="1">
      <alignment horizontal="center" vertical="center" wrapText="1"/>
    </xf>
    <xf numFmtId="169" fontId="35" fillId="0" borderId="16" xfId="0" applyNumberFormat="1" applyFont="1" applyBorder="1" applyAlignment="1">
      <alignment horizontal="center" vertical="center" wrapText="1"/>
    </xf>
    <xf numFmtId="0" fontId="0" fillId="0" borderId="16" xfId="0" applyBorder="1" applyAlignment="1">
      <alignment horizontal="center" vertical="center" wrapText="1"/>
    </xf>
    <xf numFmtId="0" fontId="19" fillId="0" borderId="16" xfId="0" applyFont="1" applyBorder="1" applyAlignment="1">
      <alignment horizontal="center" vertical="center" wrapText="1"/>
    </xf>
    <xf numFmtId="0" fontId="34" fillId="0" borderId="16" xfId="0" applyFont="1" applyBorder="1" applyAlignment="1">
      <alignment horizontal="left" vertical="center" wrapText="1"/>
    </xf>
    <xf numFmtId="1" fontId="34" fillId="0" borderId="9" xfId="0" applyNumberFormat="1" applyFont="1" applyBorder="1" applyAlignment="1">
      <alignment horizontal="center" vertical="center"/>
    </xf>
    <xf numFmtId="0" fontId="34" fillId="3" borderId="23" xfId="0" applyFont="1" applyFill="1" applyBorder="1" applyAlignment="1">
      <alignment horizontal="center" vertical="center" wrapText="1"/>
    </xf>
    <xf numFmtId="167" fontId="34" fillId="3" borderId="23" xfId="0" applyNumberFormat="1" applyFont="1" applyFill="1" applyBorder="1" applyAlignment="1">
      <alignment horizontal="center" vertical="center" wrapText="1"/>
    </xf>
    <xf numFmtId="3" fontId="34" fillId="3" borderId="23" xfId="0" applyNumberFormat="1" applyFont="1" applyFill="1" applyBorder="1" applyAlignment="1">
      <alignment horizontal="center" vertical="center" wrapText="1"/>
    </xf>
    <xf numFmtId="0" fontId="21" fillId="3" borderId="23" xfId="0" applyFont="1" applyFill="1" applyBorder="1" applyAlignment="1">
      <alignment horizontal="left" vertical="center" wrapText="1"/>
    </xf>
    <xf numFmtId="0" fontId="0" fillId="3" borderId="23" xfId="0" applyFill="1" applyBorder="1" applyAlignment="1">
      <alignment wrapText="1"/>
    </xf>
    <xf numFmtId="9" fontId="34" fillId="3" borderId="23" xfId="0" applyNumberFormat="1" applyFont="1" applyFill="1" applyBorder="1" applyAlignment="1">
      <alignment horizontal="center" vertical="center" wrapText="1"/>
    </xf>
    <xf numFmtId="0" fontId="34" fillId="3" borderId="23" xfId="0" applyFont="1" applyFill="1" applyBorder="1" applyAlignment="1">
      <alignment horizontal="left" vertical="center" wrapText="1"/>
    </xf>
    <xf numFmtId="9" fontId="0" fillId="3" borderId="23" xfId="0" applyNumberFormat="1" applyFill="1" applyBorder="1" applyAlignment="1">
      <alignment horizontal="center" vertical="center" wrapText="1"/>
    </xf>
    <xf numFmtId="0" fontId="0" fillId="3" borderId="23" xfId="0" applyFill="1" applyBorder="1" applyAlignment="1">
      <alignment horizontal="center" vertical="center" wrapText="1"/>
    </xf>
    <xf numFmtId="0" fontId="0" fillId="3" borderId="23" xfId="0" applyFill="1" applyBorder="1" applyAlignment="1">
      <alignment horizontal="left" vertical="center" wrapText="1"/>
    </xf>
    <xf numFmtId="0" fontId="23" fillId="3" borderId="23" xfId="0" applyFont="1" applyFill="1" applyBorder="1" applyAlignment="1">
      <alignment horizontal="center" vertical="center" wrapText="1"/>
    </xf>
    <xf numFmtId="0" fontId="0" fillId="0" borderId="0" xfId="0" applyAlignment="1"/>
    <xf numFmtId="9" fontId="39" fillId="3" borderId="23" xfId="0" applyNumberFormat="1" applyFont="1" applyFill="1" applyBorder="1" applyAlignment="1">
      <alignment wrapText="1"/>
    </xf>
    <xf numFmtId="9" fontId="0" fillId="3" borderId="23" xfId="0" applyNumberFormat="1" applyFill="1" applyBorder="1" applyAlignment="1">
      <alignment wrapText="1"/>
    </xf>
    <xf numFmtId="0" fontId="39" fillId="3" borderId="11" xfId="0" applyFont="1" applyFill="1" applyBorder="1" applyAlignment="1">
      <alignment horizontal="center" vertical="center" wrapText="1"/>
    </xf>
    <xf numFmtId="0" fontId="41" fillId="3" borderId="23" xfId="0" applyFont="1" applyFill="1" applyBorder="1" applyAlignment="1">
      <alignment horizontal="center" vertical="center" wrapText="1"/>
    </xf>
    <xf numFmtId="9" fontId="42" fillId="3" borderId="23" xfId="0" applyNumberFormat="1" applyFont="1" applyFill="1" applyBorder="1" applyAlignment="1">
      <alignment horizontal="center" vertical="center" wrapText="1"/>
    </xf>
    <xf numFmtId="0" fontId="43" fillId="16" borderId="23" xfId="0" applyFont="1" applyFill="1" applyBorder="1" applyAlignment="1">
      <alignment horizontal="center" vertical="center" wrapText="1"/>
    </xf>
    <xf numFmtId="0" fontId="17" fillId="0" borderId="23" xfId="0" applyFont="1" applyBorder="1" applyAlignment="1"/>
    <xf numFmtId="0" fontId="26" fillId="3" borderId="23" xfId="0" applyFont="1" applyFill="1" applyBorder="1" applyAlignment="1">
      <alignment vertical="center" wrapText="1"/>
    </xf>
    <xf numFmtId="0" fontId="39" fillId="4" borderId="11" xfId="0" applyFont="1" applyFill="1" applyBorder="1" applyAlignment="1">
      <alignment horizontal="center" vertical="center" wrapText="1"/>
    </xf>
    <xf numFmtId="0" fontId="39" fillId="3" borderId="23" xfId="0" applyFont="1" applyFill="1" applyBorder="1" applyAlignment="1">
      <alignment horizontal="center" vertical="center" wrapText="1"/>
    </xf>
    <xf numFmtId="9" fontId="0" fillId="3" borderId="23" xfId="0" applyNumberFormat="1" applyFill="1" applyBorder="1" applyAlignment="1">
      <alignment horizontal="center" wrapText="1"/>
    </xf>
    <xf numFmtId="0" fontId="43" fillId="17" borderId="23" xfId="0" applyFont="1" applyFill="1" applyBorder="1" applyAlignment="1">
      <alignment horizontal="center" vertical="center" wrapText="1"/>
    </xf>
    <xf numFmtId="0" fontId="39" fillId="11" borderId="11" xfId="0" applyFont="1" applyFill="1" applyBorder="1" applyAlignment="1">
      <alignment horizontal="center" vertical="center" wrapText="1"/>
    </xf>
    <xf numFmtId="0" fontId="21" fillId="0" borderId="22" xfId="0" applyFont="1" applyBorder="1" applyAlignment="1">
      <alignment horizontal="center" vertical="center" wrapText="1"/>
    </xf>
    <xf numFmtId="0" fontId="39" fillId="15" borderId="11" xfId="0" applyFont="1" applyFill="1" applyBorder="1" applyAlignment="1">
      <alignment horizontal="center" vertical="center" wrapText="1"/>
    </xf>
    <xf numFmtId="0" fontId="18" fillId="15" borderId="11" xfId="0" applyFont="1" applyFill="1" applyBorder="1" applyAlignment="1">
      <alignment horizontal="center" vertical="center" wrapText="1"/>
    </xf>
    <xf numFmtId="0" fontId="43" fillId="4" borderId="23" xfId="0" applyFont="1" applyFill="1" applyBorder="1" applyAlignment="1">
      <alignment horizontal="center" vertical="center" wrapText="1"/>
    </xf>
    <xf numFmtId="0" fontId="0" fillId="3" borderId="23" xfId="0" applyFill="1" applyBorder="1" applyAlignment="1">
      <alignment vertical="center" wrapText="1"/>
    </xf>
    <xf numFmtId="0" fontId="39" fillId="6" borderId="11" xfId="0" applyFont="1" applyFill="1" applyBorder="1" applyAlignment="1">
      <alignment horizontal="center" vertical="center" wrapText="1"/>
    </xf>
    <xf numFmtId="0" fontId="0" fillId="3" borderId="23" xfId="0" applyFill="1" applyBorder="1" applyAlignment="1">
      <alignment horizontal="center" wrapText="1"/>
    </xf>
    <xf numFmtId="0" fontId="16" fillId="2" borderId="8"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24" fillId="2" borderId="11" xfId="0" applyFont="1" applyFill="1" applyBorder="1" applyAlignment="1">
      <alignment horizontal="center" vertical="center" wrapText="1"/>
    </xf>
    <xf numFmtId="9" fontId="21" fillId="3" borderId="23" xfId="0" applyNumberFormat="1"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1" fillId="3" borderId="23" xfId="0" applyFont="1" applyFill="1" applyBorder="1" applyAlignment="1">
      <alignment wrapText="1"/>
    </xf>
    <xf numFmtId="0" fontId="21" fillId="3" borderId="23" xfId="0" applyFont="1" applyFill="1" applyBorder="1" applyAlignment="1">
      <alignment horizontal="center" wrapText="1"/>
    </xf>
    <xf numFmtId="1" fontId="29" fillId="0" borderId="10" xfId="0" applyNumberFormat="1" applyFont="1" applyBorder="1" applyAlignment="1">
      <alignment vertical="center" wrapText="1"/>
    </xf>
    <xf numFmtId="1" fontId="21" fillId="0" borderId="10" xfId="0" applyNumberFormat="1" applyFont="1" applyBorder="1" applyAlignment="1">
      <alignment vertical="center" wrapText="1"/>
    </xf>
    <xf numFmtId="1" fontId="21" fillId="0" borderId="10" xfId="0" applyNumberFormat="1" applyFont="1" applyBorder="1" applyAlignment="1">
      <alignment horizontal="center" vertical="center" wrapText="1"/>
    </xf>
    <xf numFmtId="0" fontId="21" fillId="0" borderId="10" xfId="0" applyFont="1" applyBorder="1" applyAlignment="1">
      <alignment horizontal="left" vertical="center" wrapText="1"/>
    </xf>
    <xf numFmtId="0" fontId="21" fillId="0" borderId="10" xfId="0" applyFont="1" applyBorder="1" applyAlignment="1">
      <alignment vertical="center" wrapText="1"/>
    </xf>
    <xf numFmtId="14" fontId="21" fillId="0" borderId="9" xfId="0" applyNumberFormat="1" applyFont="1" applyBorder="1" applyAlignment="1">
      <alignment vertical="center" wrapText="1"/>
    </xf>
    <xf numFmtId="9" fontId="21" fillId="0" borderId="10" xfId="0" applyNumberFormat="1" applyFont="1" applyBorder="1" applyAlignment="1">
      <alignment vertical="center" wrapText="1"/>
    </xf>
    <xf numFmtId="9" fontId="21" fillId="0" borderId="10" xfId="0" applyNumberFormat="1" applyFont="1" applyBorder="1" applyAlignment="1">
      <alignment horizontal="center" vertical="center" wrapText="1"/>
    </xf>
    <xf numFmtId="0" fontId="21" fillId="0" borderId="9" xfId="0" applyFont="1" applyBorder="1" applyAlignment="1">
      <alignment horizontal="center" vertical="center" wrapText="1"/>
    </xf>
    <xf numFmtId="167" fontId="21" fillId="0" borderId="9" xfId="0" applyNumberFormat="1" applyFont="1" applyBorder="1" applyAlignment="1">
      <alignment horizontal="center" vertical="center" wrapText="1"/>
    </xf>
    <xf numFmtId="1" fontId="21" fillId="0" borderId="9" xfId="0" applyNumberFormat="1" applyFont="1" applyBorder="1" applyAlignment="1">
      <alignment horizontal="center" vertical="center" wrapText="1"/>
    </xf>
    <xf numFmtId="49" fontId="21" fillId="0" borderId="9" xfId="0" applyNumberFormat="1" applyFont="1" applyBorder="1" applyAlignment="1">
      <alignment horizontal="center" vertical="center" wrapText="1"/>
    </xf>
    <xf numFmtId="0" fontId="33" fillId="0" borderId="9" xfId="0" applyFont="1" applyBorder="1" applyAlignment="1">
      <alignment horizontal="center" vertical="center" wrapText="1"/>
    </xf>
    <xf numFmtId="0" fontId="21" fillId="0" borderId="10" xfId="0" applyFont="1" applyBorder="1" applyAlignment="1">
      <alignment horizontal="left" vertical="top" wrapText="1"/>
    </xf>
    <xf numFmtId="0" fontId="21" fillId="0" borderId="10" xfId="0" applyFont="1" applyBorder="1" applyAlignment="1">
      <alignment horizontal="center" vertical="center" wrapText="1"/>
    </xf>
    <xf numFmtId="167" fontId="21" fillId="0" borderId="10" xfId="0" applyNumberFormat="1" applyFont="1" applyBorder="1" applyAlignment="1">
      <alignment horizontal="center" vertical="center" wrapText="1"/>
    </xf>
    <xf numFmtId="0" fontId="21" fillId="0" borderId="10" xfId="0" applyFont="1" applyBorder="1" applyAlignment="1">
      <alignment horizontal="center" vertical="top" wrapText="1"/>
    </xf>
    <xf numFmtId="49" fontId="21" fillId="0" borderId="10" xfId="0" applyNumberFormat="1" applyFont="1" applyBorder="1" applyAlignment="1">
      <alignment horizontal="center" vertical="center" wrapText="1"/>
    </xf>
    <xf numFmtId="0" fontId="21" fillId="0" borderId="9" xfId="0" applyFont="1" applyBorder="1" applyAlignment="1">
      <alignment horizontal="center" vertical="top" wrapText="1"/>
    </xf>
    <xf numFmtId="0" fontId="21" fillId="0" borderId="9" xfId="0" applyFont="1" applyBorder="1" applyAlignment="1">
      <alignment horizontal="left" vertical="top" wrapText="1"/>
    </xf>
    <xf numFmtId="0" fontId="33" fillId="0" borderId="1" xfId="0" applyFont="1" applyBorder="1" applyAlignment="1">
      <alignment horizontal="left" vertical="center" wrapText="1"/>
    </xf>
    <xf numFmtId="0" fontId="20" fillId="0" borderId="9" xfId="0" applyFont="1" applyBorder="1" applyAlignment="1">
      <alignment horizontal="left" vertical="center" wrapText="1"/>
    </xf>
    <xf numFmtId="49" fontId="21" fillId="0" borderId="9" xfId="0" applyNumberFormat="1" applyFont="1" applyBorder="1" applyAlignment="1">
      <alignment horizontal="left" vertical="center" wrapText="1"/>
    </xf>
    <xf numFmtId="49" fontId="21" fillId="0" borderId="9" xfId="0" applyNumberFormat="1" applyFont="1" applyBorder="1" applyAlignment="1">
      <alignment horizontal="left" vertical="top" wrapText="1"/>
    </xf>
    <xf numFmtId="0" fontId="29" fillId="0" borderId="9" xfId="0" applyFont="1" applyBorder="1" applyAlignment="1">
      <alignment horizontal="left" vertical="center" wrapText="1"/>
    </xf>
    <xf numFmtId="167" fontId="21" fillId="0" borderId="16" xfId="0" applyNumberFormat="1" applyFont="1" applyBorder="1" applyAlignment="1">
      <alignment vertical="center" wrapText="1"/>
    </xf>
    <xf numFmtId="0" fontId="21" fillId="0" borderId="16" xfId="0" applyFont="1" applyBorder="1" applyAlignment="1">
      <alignment wrapText="1"/>
    </xf>
    <xf numFmtId="0" fontId="32" fillId="0" borderId="9" xfId="0" applyFont="1" applyBorder="1" applyAlignment="1">
      <alignment horizontal="left" vertical="center" wrapText="1"/>
    </xf>
    <xf numFmtId="0" fontId="21" fillId="0" borderId="9" xfId="0" applyFont="1" applyBorder="1" applyAlignment="1">
      <alignment vertical="center" wrapText="1"/>
    </xf>
    <xf numFmtId="0" fontId="29" fillId="0" borderId="9" xfId="0" applyFont="1" applyBorder="1" applyAlignment="1">
      <alignment horizontal="center" vertical="center" wrapText="1"/>
    </xf>
    <xf numFmtId="1" fontId="21" fillId="0" borderId="9" xfId="0" applyNumberFormat="1" applyFont="1" applyBorder="1" applyAlignment="1">
      <alignment horizontal="center" vertical="center"/>
    </xf>
    <xf numFmtId="9" fontId="21" fillId="0" borderId="9" xfId="0" applyNumberFormat="1" applyFont="1" applyBorder="1" applyAlignment="1">
      <alignment horizontal="center" vertical="center" wrapText="1"/>
    </xf>
    <xf numFmtId="167" fontId="21" fillId="0" borderId="19" xfId="0" applyNumberFormat="1" applyFont="1" applyBorder="1" applyAlignment="1">
      <alignment horizontal="center" vertical="center" wrapText="1"/>
    </xf>
    <xf numFmtId="167" fontId="34" fillId="0" borderId="10" xfId="0" applyNumberFormat="1" applyFont="1" applyBorder="1" applyAlignment="1">
      <alignment horizontal="center" vertical="center" wrapText="1"/>
    </xf>
    <xf numFmtId="3" fontId="34" fillId="0" borderId="10" xfId="0" applyNumberFormat="1" applyFont="1" applyBorder="1" applyAlignment="1">
      <alignment horizontal="center" vertical="center" wrapText="1"/>
    </xf>
    <xf numFmtId="49" fontId="34" fillId="0" borderId="10" xfId="0" applyNumberFormat="1" applyFont="1" applyBorder="1" applyAlignment="1">
      <alignment horizontal="center" vertical="center" wrapText="1"/>
    </xf>
    <xf numFmtId="0" fontId="0" fillId="0" borderId="10" xfId="0" applyBorder="1" applyAlignment="1">
      <alignment horizontal="center" vertical="center" wrapText="1"/>
    </xf>
    <xf numFmtId="3" fontId="34" fillId="0" borderId="9" xfId="0" applyNumberFormat="1" applyFont="1" applyBorder="1" applyAlignment="1">
      <alignment horizontal="center" vertical="center" wrapText="1"/>
    </xf>
    <xf numFmtId="49" fontId="26" fillId="0" borderId="9" xfId="0" applyNumberFormat="1" applyFont="1" applyBorder="1" applyAlignment="1">
      <alignment horizontal="left" vertical="center" wrapText="1"/>
    </xf>
    <xf numFmtId="49" fontId="26" fillId="0" borderId="9" xfId="0" applyNumberFormat="1" applyFont="1" applyBorder="1" applyAlignment="1">
      <alignment horizontal="center" vertical="center" wrapText="1"/>
    </xf>
    <xf numFmtId="9" fontId="34" fillId="0" borderId="9" xfId="0" applyNumberFormat="1" applyFont="1" applyBorder="1" applyAlignment="1">
      <alignment horizontal="center" vertical="center" wrapText="1"/>
    </xf>
    <xf numFmtId="49" fontId="26" fillId="0" borderId="10" xfId="0" applyNumberFormat="1" applyFont="1" applyBorder="1" applyAlignment="1">
      <alignment horizontal="center" vertical="center" wrapText="1"/>
    </xf>
    <xf numFmtId="0" fontId="34" fillId="3" borderId="4" xfId="0" applyFont="1" applyFill="1" applyBorder="1" applyAlignment="1">
      <alignment horizontal="center" vertical="center" wrapText="1"/>
    </xf>
    <xf numFmtId="167" fontId="34" fillId="3" borderId="4" xfId="0" applyNumberFormat="1" applyFont="1" applyFill="1" applyBorder="1" applyAlignment="1">
      <alignment horizontal="center" vertical="center" wrapText="1"/>
    </xf>
    <xf numFmtId="3" fontId="34" fillId="3" borderId="4" xfId="0" applyNumberFormat="1" applyFont="1" applyFill="1" applyBorder="1" applyAlignment="1">
      <alignment horizontal="center" vertical="center" wrapText="1"/>
    </xf>
    <xf numFmtId="0" fontId="21" fillId="3" borderId="4" xfId="0" applyFont="1" applyFill="1" applyBorder="1" applyAlignment="1">
      <alignment horizontal="center" vertical="center" wrapText="1"/>
    </xf>
    <xf numFmtId="168" fontId="35" fillId="3" borderId="23" xfId="0" applyNumberFormat="1" applyFont="1" applyFill="1" applyBorder="1" applyAlignment="1">
      <alignment horizontal="center" vertical="center" wrapText="1"/>
    </xf>
    <xf numFmtId="0" fontId="26" fillId="0" borderId="10" xfId="0" applyFont="1" applyBorder="1" applyAlignment="1">
      <alignment horizontal="left" vertical="center" wrapText="1"/>
    </xf>
    <xf numFmtId="0" fontId="26" fillId="0" borderId="10" xfId="0" applyFont="1" applyBorder="1" applyAlignment="1">
      <alignment horizontal="center" vertical="center" wrapText="1"/>
    </xf>
    <xf numFmtId="49" fontId="26" fillId="0" borderId="10" xfId="0" applyNumberFormat="1" applyFont="1" applyBorder="1" applyAlignment="1">
      <alignment horizontal="left" vertical="center" wrapText="1"/>
    </xf>
    <xf numFmtId="9" fontId="34" fillId="0" borderId="10" xfId="0" applyNumberFormat="1" applyFont="1" applyBorder="1" applyAlignment="1">
      <alignment horizontal="center" vertical="center" wrapText="1"/>
    </xf>
    <xf numFmtId="0" fontId="26" fillId="0" borderId="9" xfId="0" applyFont="1" applyBorder="1" applyAlignment="1">
      <alignment horizontal="center" vertical="center" wrapText="1"/>
    </xf>
    <xf numFmtId="167" fontId="21" fillId="3" borderId="23" xfId="0" applyNumberFormat="1" applyFont="1" applyFill="1" applyBorder="1" applyAlignment="1">
      <alignment horizontal="center" vertical="center" wrapText="1"/>
    </xf>
    <xf numFmtId="3" fontId="21" fillId="3" borderId="23" xfId="0" applyNumberFormat="1" applyFont="1" applyFill="1" applyBorder="1" applyAlignment="1">
      <alignment horizontal="center" vertical="center" wrapText="1"/>
    </xf>
    <xf numFmtId="0" fontId="16" fillId="3" borderId="23" xfId="0" applyFont="1" applyFill="1" applyBorder="1" applyAlignment="1">
      <alignment horizontal="center" vertical="center" wrapText="1"/>
    </xf>
    <xf numFmtId="9" fontId="16" fillId="3" borderId="23" xfId="0" applyNumberFormat="1" applyFont="1" applyFill="1" applyBorder="1" applyAlignment="1">
      <alignment wrapText="1"/>
    </xf>
    <xf numFmtId="9" fontId="21" fillId="3" borderId="23" xfId="0" applyNumberFormat="1" applyFont="1" applyFill="1" applyBorder="1" applyAlignment="1">
      <alignment wrapText="1"/>
    </xf>
    <xf numFmtId="0" fontId="16" fillId="3" borderId="11"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11" borderId="11" xfId="0" applyFont="1" applyFill="1" applyBorder="1" applyAlignment="1">
      <alignment horizontal="center" vertical="center" wrapText="1"/>
    </xf>
    <xf numFmtId="0" fontId="16" fillId="15" borderId="11" xfId="0" applyFont="1" applyFill="1" applyBorder="1" applyAlignment="1">
      <alignment horizontal="center" vertical="center" wrapText="1"/>
    </xf>
    <xf numFmtId="0" fontId="21" fillId="3" borderId="23" xfId="0" applyFont="1" applyFill="1" applyBorder="1" applyAlignment="1">
      <alignment vertical="center" wrapText="1"/>
    </xf>
    <xf numFmtId="0" fontId="16" fillId="6" borderId="11" xfId="0" applyFont="1" applyFill="1" applyBorder="1" applyAlignment="1">
      <alignment horizontal="center" vertical="center" wrapText="1"/>
    </xf>
    <xf numFmtId="0" fontId="16" fillId="3" borderId="23" xfId="0" applyFont="1" applyFill="1" applyBorder="1" applyAlignment="1">
      <alignment vertical="center" wrapText="1"/>
    </xf>
    <xf numFmtId="0" fontId="1" fillId="0" borderId="1" xfId="0" applyFont="1" applyBorder="1" applyAlignment="1">
      <alignment horizontal="left"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67" fillId="2" borderId="4" xfId="0" applyFont="1" applyFill="1" applyBorder="1" applyAlignment="1">
      <alignment horizontal="left" vertical="center" wrapText="1"/>
    </xf>
    <xf numFmtId="0" fontId="18" fillId="2" borderId="11" xfId="0" applyFont="1" applyFill="1" applyBorder="1" applyAlignment="1">
      <alignment horizontal="center" vertical="center"/>
    </xf>
    <xf numFmtId="0" fontId="30" fillId="0" borderId="3" xfId="0" applyFont="1" applyBorder="1" applyAlignment="1">
      <alignment vertical="center"/>
    </xf>
    <xf numFmtId="0" fontId="30" fillId="0" borderId="4" xfId="0" applyFont="1" applyBorder="1" applyAlignment="1">
      <alignment vertical="center"/>
    </xf>
    <xf numFmtId="0" fontId="30" fillId="0" borderId="3" xfId="0" applyFont="1" applyBorder="1" applyAlignment="1">
      <alignment vertical="center"/>
    </xf>
    <xf numFmtId="0" fontId="30" fillId="0" borderId="4" xfId="0" applyFont="1" applyBorder="1" applyAlignment="1">
      <alignment vertical="center"/>
    </xf>
    <xf numFmtId="0" fontId="30" fillId="0" borderId="7" xfId="0" applyFont="1" applyBorder="1" applyAlignment="1">
      <alignment vertical="center"/>
    </xf>
    <xf numFmtId="0" fontId="30" fillId="0" borderId="9" xfId="0" applyFont="1" applyBorder="1" applyAlignment="1">
      <alignment vertical="center"/>
    </xf>
    <xf numFmtId="0" fontId="1" fillId="0" borderId="33" xfId="3" applyFont="1" applyBorder="1" applyAlignment="1">
      <alignment horizontal="center" vertical="center" wrapText="1"/>
    </xf>
    <xf numFmtId="0" fontId="30" fillId="36" borderId="3" xfId="0" applyFont="1" applyFill="1" applyBorder="1" applyAlignment="1">
      <alignment vertical="center"/>
    </xf>
    <xf numFmtId="0" fontId="30" fillId="36" borderId="4" xfId="0" applyFont="1" applyFill="1" applyBorder="1" applyAlignment="1">
      <alignment vertical="center"/>
    </xf>
    <xf numFmtId="0" fontId="30" fillId="36" borderId="7" xfId="0" applyFont="1" applyFill="1" applyBorder="1" applyAlignment="1">
      <alignment vertical="center"/>
    </xf>
    <xf numFmtId="0" fontId="30" fillId="36" borderId="9" xfId="0" applyFont="1" applyFill="1" applyBorder="1" applyAlignment="1">
      <alignment vertical="center"/>
    </xf>
    <xf numFmtId="0" fontId="17" fillId="0" borderId="18" xfId="107" applyFont="1" applyBorder="1" applyAlignment="1"/>
    <xf numFmtId="0" fontId="17" fillId="0" borderId="19" xfId="107" applyFont="1" applyBorder="1" applyAlignment="1"/>
    <xf numFmtId="14" fontId="30" fillId="0" borderId="2" xfId="0" applyNumberFormat="1" applyFont="1" applyBorder="1" applyAlignment="1">
      <alignment horizontal="center" vertical="center" wrapText="1"/>
    </xf>
    <xf numFmtId="14" fontId="30" fillId="0" borderId="23" xfId="0" applyNumberFormat="1" applyFont="1" applyBorder="1" applyAlignment="1">
      <alignment horizontal="center" vertical="center" wrapText="1"/>
    </xf>
    <xf numFmtId="0" fontId="30" fillId="11" borderId="23" xfId="0" applyFont="1" applyFill="1" applyBorder="1"/>
    <xf numFmtId="0" fontId="30" fillId="42" borderId="24" xfId="0" applyFont="1" applyFill="1" applyBorder="1" applyAlignment="1">
      <alignment horizontal="center" vertical="center" wrapText="1"/>
    </xf>
    <xf numFmtId="0" fontId="30" fillId="43" borderId="24" xfId="0" applyFont="1" applyFill="1" applyBorder="1" applyAlignment="1">
      <alignment horizontal="center" vertical="center" wrapText="1"/>
    </xf>
    <xf numFmtId="0" fontId="30" fillId="0" borderId="23" xfId="0" applyFont="1" applyBorder="1" applyAlignment="1">
      <alignment horizontal="center" vertical="center" wrapText="1"/>
    </xf>
    <xf numFmtId="0" fontId="30" fillId="44" borderId="24" xfId="0" applyFont="1" applyFill="1" applyBorder="1" applyAlignment="1">
      <alignment horizontal="center" vertical="center" wrapText="1"/>
    </xf>
    <xf numFmtId="0" fontId="30" fillId="0" borderId="4" xfId="0" applyFont="1" applyBorder="1" applyAlignment="1">
      <alignment wrapText="1"/>
    </xf>
    <xf numFmtId="0" fontId="1" fillId="0" borderId="1" xfId="0" applyFont="1" applyBorder="1" applyAlignment="1">
      <alignment vertical="center"/>
    </xf>
    <xf numFmtId="0" fontId="1" fillId="0" borderId="0" xfId="0" applyFont="1"/>
    <xf numFmtId="14" fontId="1" fillId="0" borderId="9" xfId="76" applyNumberFormat="1" applyFont="1" applyBorder="1" applyAlignment="1">
      <alignment horizontal="center" vertical="center" wrapText="1"/>
    </xf>
    <xf numFmtId="0" fontId="1" fillId="0" borderId="9" xfId="76" applyFont="1" applyBorder="1" applyAlignment="1">
      <alignment horizontal="center" vertical="center" wrapText="1"/>
    </xf>
    <xf numFmtId="0" fontId="1" fillId="0" borderId="1" xfId="76" applyFont="1" applyBorder="1" applyAlignment="1">
      <alignment vertical="center"/>
    </xf>
    <xf numFmtId="0" fontId="1" fillId="0" borderId="23" xfId="76" applyFont="1"/>
    <xf numFmtId="0" fontId="25" fillId="2" borderId="11" xfId="0" applyFont="1" applyFill="1" applyBorder="1" applyAlignment="1">
      <alignment horizontal="center" vertical="center"/>
    </xf>
    <xf numFmtId="0" fontId="0" fillId="0" borderId="19" xfId="0" applyBorder="1" applyAlignment="1">
      <alignment horizontal="center" wrapText="1"/>
    </xf>
    <xf numFmtId="14" fontId="0" fillId="6" borderId="4" xfId="0" applyNumberFormat="1" applyFill="1" applyBorder="1" applyAlignment="1">
      <alignment vertical="center"/>
    </xf>
    <xf numFmtId="0" fontId="0" fillId="6" borderId="4" xfId="0" applyFill="1" applyBorder="1" applyAlignment="1">
      <alignment vertical="center"/>
    </xf>
    <xf numFmtId="0" fontId="30" fillId="0" borderId="19" xfId="0" applyFont="1" applyBorder="1" applyAlignment="1">
      <alignment vertical="center"/>
    </xf>
    <xf numFmtId="0" fontId="0" fillId="7" borderId="23" xfId="0" applyFill="1" applyBorder="1" applyAlignment="1">
      <alignment vertical="center"/>
    </xf>
    <xf numFmtId="0" fontId="0" fillId="0" borderId="9" xfId="0" applyBorder="1" applyAlignment="1">
      <alignment wrapText="1"/>
    </xf>
    <xf numFmtId="0" fontId="17" fillId="0" borderId="2" xfId="11" applyFont="1" applyBorder="1" applyAlignment="1"/>
    <xf numFmtId="0" fontId="17" fillId="0" borderId="3" xfId="11" applyFont="1" applyBorder="1" applyAlignment="1"/>
    <xf numFmtId="0" fontId="17" fillId="0" borderId="19" xfId="11" applyFont="1" applyBorder="1" applyAlignment="1"/>
    <xf numFmtId="0" fontId="17" fillId="0" borderId="5" xfId="11" applyFont="1" applyBorder="1" applyAlignment="1"/>
    <xf numFmtId="0" fontId="17" fillId="0" borderId="6" xfId="11" applyFont="1" applyBorder="1" applyAlignment="1"/>
    <xf numFmtId="0" fontId="17" fillId="0" borderId="7" xfId="11" applyFont="1" applyBorder="1" applyAlignment="1"/>
    <xf numFmtId="0" fontId="17" fillId="0" borderId="18" xfId="11" applyFont="1" applyBorder="1" applyAlignment="1"/>
    <xf numFmtId="14" fontId="30" fillId="11" borderId="4" xfId="0" applyNumberFormat="1" applyFont="1" applyFill="1" applyBorder="1" applyAlignment="1">
      <alignment horizontal="center" vertical="center" wrapText="1"/>
    </xf>
    <xf numFmtId="0" fontId="46" fillId="14" borderId="23" xfId="0" applyFont="1" applyFill="1" applyBorder="1" applyAlignment="1">
      <alignment wrapText="1"/>
    </xf>
    <xf numFmtId="0" fontId="28" fillId="2" borderId="8" xfId="0" applyFont="1" applyFill="1" applyBorder="1" applyAlignment="1">
      <alignment horizontal="center" vertical="center" wrapText="1"/>
    </xf>
    <xf numFmtId="14" fontId="34" fillId="12" borderId="4" xfId="0" applyNumberFormat="1" applyFont="1" applyFill="1" applyBorder="1" applyAlignment="1">
      <alignment vertical="center" wrapText="1"/>
    </xf>
    <xf numFmtId="167" fontId="0" fillId="12" borderId="4" xfId="0" applyNumberFormat="1" applyFill="1" applyBorder="1" applyAlignment="1">
      <alignment horizontal="center" vertical="center" wrapText="1"/>
    </xf>
    <xf numFmtId="0" fontId="34" fillId="12" borderId="4" xfId="0" applyFont="1" applyFill="1" applyBorder="1" applyAlignment="1">
      <alignment horizontal="center" vertical="center" wrapText="1"/>
    </xf>
    <xf numFmtId="167" fontId="34" fillId="4" borderId="4" xfId="0" applyNumberFormat="1" applyFont="1" applyFill="1" applyBorder="1" applyAlignment="1">
      <alignment horizontal="center" vertical="center" wrapText="1"/>
    </xf>
    <xf numFmtId="168" fontId="35" fillId="4" borderId="4" xfId="0" applyNumberFormat="1" applyFont="1" applyFill="1" applyBorder="1" applyAlignment="1">
      <alignment horizontal="center" vertical="center" wrapText="1"/>
    </xf>
    <xf numFmtId="0" fontId="38" fillId="3" borderId="4" xfId="0" applyFont="1" applyFill="1" applyBorder="1" applyAlignment="1">
      <alignment horizontal="left" vertical="center" wrapText="1"/>
    </xf>
    <xf numFmtId="0" fontId="18" fillId="3" borderId="23" xfId="0" applyFont="1" applyFill="1" applyBorder="1" applyAlignment="1">
      <alignment vertical="center" wrapText="1"/>
    </xf>
    <xf numFmtId="0" fontId="17" fillId="0" borderId="10" xfId="14" applyFont="1" applyBorder="1" applyAlignment="1"/>
    <xf numFmtId="0" fontId="17" fillId="0" borderId="9" xfId="14" applyFont="1" applyBorder="1" applyAlignment="1"/>
    <xf numFmtId="0" fontId="17" fillId="0" borderId="18" xfId="14" applyFont="1" applyBorder="1" applyAlignment="1"/>
    <xf numFmtId="0" fontId="17" fillId="0" borderId="19" xfId="14" applyFont="1" applyBorder="1" applyAlignment="1"/>
    <xf numFmtId="14" fontId="30" fillId="0" borderId="24" xfId="0" applyNumberFormat="1" applyFont="1" applyBorder="1" applyAlignment="1">
      <alignment horizontal="center" vertical="center"/>
    </xf>
    <xf numFmtId="0" fontId="30" fillId="0" borderId="24" xfId="0" applyFont="1" applyBorder="1" applyAlignment="1"/>
    <xf numFmtId="0" fontId="30" fillId="0" borderId="3" xfId="0" applyFont="1" applyBorder="1" applyAlignment="1"/>
    <xf numFmtId="0" fontId="30" fillId="0" borderId="4" xfId="0" applyFont="1" applyBorder="1" applyAlignment="1"/>
    <xf numFmtId="0" fontId="30" fillId="0" borderId="12" xfId="0" applyFont="1" applyBorder="1" applyAlignment="1"/>
    <xf numFmtId="0" fontId="30" fillId="0" borderId="0" xfId="0" applyFont="1" applyAlignment="1"/>
    <xf numFmtId="0" fontId="30" fillId="0" borderId="7" xfId="0" applyFont="1" applyBorder="1" applyAlignment="1"/>
    <xf numFmtId="0" fontId="30" fillId="0" borderId="9" xfId="0" applyFont="1" applyBorder="1" applyAlignment="1"/>
    <xf numFmtId="0" fontId="30" fillId="0" borderId="10" xfId="0" applyFont="1" applyBorder="1" applyAlignment="1"/>
    <xf numFmtId="0" fontId="21" fillId="3" borderId="4" xfId="0" applyFont="1" applyFill="1" applyBorder="1" applyAlignment="1">
      <alignment horizontal="left" vertical="center" wrapText="1"/>
    </xf>
    <xf numFmtId="14" fontId="0" fillId="26" borderId="4" xfId="0" applyNumberFormat="1" applyFill="1" applyBorder="1" applyAlignment="1">
      <alignment horizontal="center" vertical="center" wrapText="1"/>
    </xf>
    <xf numFmtId="0" fontId="30" fillId="27" borderId="4" xfId="0" applyFont="1" applyFill="1" applyBorder="1" applyAlignment="1">
      <alignment horizontal="left" wrapText="1"/>
    </xf>
    <xf numFmtId="0" fontId="30" fillId="0" borderId="45" xfId="0" applyFont="1" applyBorder="1" applyAlignment="1"/>
    <xf numFmtId="9" fontId="41" fillId="24" borderId="10" xfId="0" applyNumberFormat="1" applyFont="1" applyFill="1" applyBorder="1" applyAlignment="1">
      <alignment horizontal="center" vertical="center" wrapText="1"/>
    </xf>
    <xf numFmtId="0" fontId="1" fillId="0" borderId="1" xfId="0" applyFont="1" applyBorder="1" applyAlignment="1">
      <alignment horizontal="center" vertical="center"/>
    </xf>
    <xf numFmtId="9" fontId="0" fillId="0" borderId="11" xfId="0" applyNumberFormat="1" applyBorder="1" applyAlignment="1">
      <alignment horizontal="center" vertical="center"/>
    </xf>
  </cellXfs>
  <cellStyles count="1322">
    <cellStyle name="Hipervínculo" xfId="405" builtinId="8" hidden="1"/>
    <cellStyle name="Hipervínculo" xfId="401" builtinId="8" hidden="1"/>
    <cellStyle name="Hipervínculo" xfId="403" builtinId="8" hidden="1"/>
    <cellStyle name="Hipervínculo" xfId="399" builtinId="8" hidden="1"/>
    <cellStyle name="Hipervínculo" xfId="397" builtinId="8" hidden="1"/>
    <cellStyle name="Hipervínculo 2" xfId="9" xr:uid="{00000000-0005-0000-0000-000005000000}"/>
    <cellStyle name="Hipervínculo visitado" xfId="402" builtinId="9" hidden="1"/>
    <cellStyle name="Hipervínculo visitado" xfId="404" builtinId="9" hidden="1"/>
    <cellStyle name="Hipervínculo visitado" xfId="406" builtinId="9" hidden="1"/>
    <cellStyle name="Hipervínculo visitado" xfId="400" builtinId="9" hidden="1"/>
    <cellStyle name="Hipervínculo visitado" xfId="398" builtinId="9" hidden="1"/>
    <cellStyle name="Millares" xfId="10" builtinId="3"/>
    <cellStyle name="Millares 10" xfId="222" xr:uid="{00000000-0005-0000-0000-00000C000000}"/>
    <cellStyle name="Millares 10 2" xfId="561" xr:uid="{E9D9A95F-5896-4A38-A3B9-95785DBBB8B9}"/>
    <cellStyle name="Millares 10 2 2" xfId="1171" xr:uid="{05D3F8E9-847A-4C1B-B186-E7A90525DDB9}"/>
    <cellStyle name="Millares 10 3" xfId="867" xr:uid="{F01A90F6-0372-41BC-A3BA-2DFCDDF439FA}"/>
    <cellStyle name="Millares 11" xfId="409" xr:uid="{7A759BC2-D10A-4423-8CA8-AC8CA0FDA195}"/>
    <cellStyle name="Millares 11 2" xfId="1019" xr:uid="{28074915-19E2-4462-A7FC-BC0FD355B0AB}"/>
    <cellStyle name="Millares 12" xfId="715" xr:uid="{8F856998-DCF5-434B-B098-AA27D427794A}"/>
    <cellStyle name="Millares 2" xfId="24" xr:uid="{00000000-0005-0000-0000-00000D000000}"/>
    <cellStyle name="Millares 2 10" xfId="413" xr:uid="{E365A6CB-05D8-47F4-AE97-C52A03B8CF2F}"/>
    <cellStyle name="Millares 2 10 2" xfId="1023" xr:uid="{5CF342E5-9290-4119-9698-30309C869FC3}"/>
    <cellStyle name="Millares 2 11" xfId="719" xr:uid="{000404A4-F0E7-43CF-A306-6639A66C6247}"/>
    <cellStyle name="Millares 2 2" xfId="46" xr:uid="{00000000-0005-0000-0000-00000E000000}"/>
    <cellStyle name="Millares 2 2 2" xfId="120" xr:uid="{00000000-0005-0000-0000-00000F000000}"/>
    <cellStyle name="Millares 2 2 2 2" xfId="193" xr:uid="{00000000-0005-0000-0000-000010000000}"/>
    <cellStyle name="Millares 2 2 2 2 2" xfId="370" xr:uid="{00000000-0005-0000-0000-000011000000}"/>
    <cellStyle name="Millares 2 2 2 2 2 2" xfId="685" xr:uid="{923A7BC6-4DB5-409F-83D7-FE2F68D3AF04}"/>
    <cellStyle name="Millares 2 2 2 2 2 2 2" xfId="1295" xr:uid="{01764976-8F2B-404B-B97F-97B331A2F197}"/>
    <cellStyle name="Millares 2 2 2 2 2 3" xfId="991" xr:uid="{2931BD75-9029-4855-BDE7-26CAD2137F6F}"/>
    <cellStyle name="Millares 2 2 2 2 3" xfId="533" xr:uid="{A746E63A-4BB0-4665-8455-99217C895A3C}"/>
    <cellStyle name="Millares 2 2 2 2 3 2" xfId="1143" xr:uid="{9FBF9D9E-09D8-4061-B62E-67D4D17342CE}"/>
    <cellStyle name="Millares 2 2 2 2 4" xfId="839" xr:uid="{94956049-4A23-46AF-8D25-815161AE5379}"/>
    <cellStyle name="Millares 2 2 2 3" xfId="297" xr:uid="{00000000-0005-0000-0000-000012000000}"/>
    <cellStyle name="Millares 2 2 2 3 2" xfId="613" xr:uid="{D5F40E05-ED2B-46DE-AD31-470D39643FC0}"/>
    <cellStyle name="Millares 2 2 2 3 2 2" xfId="1223" xr:uid="{9A7769EA-948A-41CE-8A42-1C8BFA585874}"/>
    <cellStyle name="Millares 2 2 2 3 3" xfId="919" xr:uid="{0D766B31-58FE-4D6B-9728-2FD1FEE40DDB}"/>
    <cellStyle name="Millares 2 2 2 4" xfId="461" xr:uid="{1AF177B6-D8C4-4D93-B415-F8364A9DFB53}"/>
    <cellStyle name="Millares 2 2 2 4 2" xfId="1071" xr:uid="{3069CE1C-2403-48AB-998D-154BBC064FAF}"/>
    <cellStyle name="Millares 2 2 2 5" xfId="767" xr:uid="{E138AF0F-C91D-49A4-B2F0-C4EACBE3C9A7}"/>
    <cellStyle name="Millares 2 2 3" xfId="153" xr:uid="{00000000-0005-0000-0000-000013000000}"/>
    <cellStyle name="Millares 2 2 3 2" xfId="330" xr:uid="{00000000-0005-0000-0000-000014000000}"/>
    <cellStyle name="Millares 2 2 3 2 2" xfId="645" xr:uid="{82AF92F4-9C6D-4C9D-90C7-4F8A5835EC4D}"/>
    <cellStyle name="Millares 2 2 3 2 2 2" xfId="1255" xr:uid="{93501547-E83F-45B9-95E0-6C550B6735AA}"/>
    <cellStyle name="Millares 2 2 3 2 3" xfId="951" xr:uid="{28F50200-FB67-43F2-949C-61437DD29C15}"/>
    <cellStyle name="Millares 2 2 3 3" xfId="493" xr:uid="{2BA09195-BE5A-4DD7-BA2C-F438AF3C1C09}"/>
    <cellStyle name="Millares 2 2 3 3 2" xfId="1103" xr:uid="{B49A60EA-8E43-4589-9BF8-6C597EEAAA0F}"/>
    <cellStyle name="Millares 2 2 3 4" xfId="799" xr:uid="{35D682EC-AC01-43F0-9E13-818B066B0A03}"/>
    <cellStyle name="Millares 2 2 4" xfId="238" xr:uid="{00000000-0005-0000-0000-000015000000}"/>
    <cellStyle name="Millares 2 2 4 2" xfId="573" xr:uid="{60AC270C-45F0-4890-BF34-A9C8406E1FC7}"/>
    <cellStyle name="Millares 2 2 4 2 2" xfId="1183" xr:uid="{C11866B7-158F-451D-A321-718ED80D9AF5}"/>
    <cellStyle name="Millares 2 2 4 3" xfId="879" xr:uid="{90A3AB84-29B4-4592-B36F-12E9586557CE}"/>
    <cellStyle name="Millares 2 2 5" xfId="421" xr:uid="{BFEED2CB-2894-4F77-98CF-D2D3DBA3DDF5}"/>
    <cellStyle name="Millares 2 2 5 2" xfId="1031" xr:uid="{C16AB087-1F0B-4AF0-A08E-32318F1D0947}"/>
    <cellStyle name="Millares 2 2 6" xfId="727" xr:uid="{C94F91C3-7A59-475F-9AEA-BD626CC57091}"/>
    <cellStyle name="Millares 2 3" xfId="56" xr:uid="{00000000-0005-0000-0000-000016000000}"/>
    <cellStyle name="Millares 2 3 2" xfId="128" xr:uid="{00000000-0005-0000-0000-000017000000}"/>
    <cellStyle name="Millares 2 3 2 2" xfId="201" xr:uid="{00000000-0005-0000-0000-000018000000}"/>
    <cellStyle name="Millares 2 3 2 2 2" xfId="378" xr:uid="{00000000-0005-0000-0000-000019000000}"/>
    <cellStyle name="Millares 2 3 2 2 2 2" xfId="693" xr:uid="{C1FF38CD-BE71-4717-BE4D-65BBDB8DCAF8}"/>
    <cellStyle name="Millares 2 3 2 2 2 2 2" xfId="1303" xr:uid="{8B43F5D5-9019-4587-B470-8694DA61B6DB}"/>
    <cellStyle name="Millares 2 3 2 2 2 3" xfId="999" xr:uid="{0C1FC38A-5421-41F7-BCFD-984642310DD4}"/>
    <cellStyle name="Millares 2 3 2 2 3" xfId="541" xr:uid="{58164FCD-02FC-4DBA-BA09-6A887661B1C4}"/>
    <cellStyle name="Millares 2 3 2 2 3 2" xfId="1151" xr:uid="{C7AC6EE1-C08F-4398-94C9-25C984730958}"/>
    <cellStyle name="Millares 2 3 2 2 4" xfId="847" xr:uid="{2D45EC30-7A9C-4B33-AD9C-CB0B65534F73}"/>
    <cellStyle name="Millares 2 3 2 3" xfId="305" xr:uid="{00000000-0005-0000-0000-00001A000000}"/>
    <cellStyle name="Millares 2 3 2 3 2" xfId="621" xr:uid="{E6BA3CA7-2833-4923-A365-B8A1ACEAC005}"/>
    <cellStyle name="Millares 2 3 2 3 2 2" xfId="1231" xr:uid="{9177871C-DA24-4A83-8DD1-430DB8B67E2D}"/>
    <cellStyle name="Millares 2 3 2 3 3" xfId="927" xr:uid="{8BBFE5A1-51E0-47C7-B8D1-23B49A7E4F73}"/>
    <cellStyle name="Millares 2 3 2 4" xfId="469" xr:uid="{7E3FD76B-C9BE-4565-8760-90D1815C8541}"/>
    <cellStyle name="Millares 2 3 2 4 2" xfId="1079" xr:uid="{4A0C89FB-A57B-44B6-BC4E-1A55FBC63008}"/>
    <cellStyle name="Millares 2 3 2 5" xfId="775" xr:uid="{A3909B31-A759-4BF7-BCF9-EF2D0D09E993}"/>
    <cellStyle name="Millares 2 3 3" xfId="161" xr:uid="{00000000-0005-0000-0000-00001B000000}"/>
    <cellStyle name="Millares 2 3 3 2" xfId="338" xr:uid="{00000000-0005-0000-0000-00001C000000}"/>
    <cellStyle name="Millares 2 3 3 2 2" xfId="653" xr:uid="{F27BA4F5-B183-4D5A-B4BF-8CA6EEEDE699}"/>
    <cellStyle name="Millares 2 3 3 2 2 2" xfId="1263" xr:uid="{0C4E136A-B411-4D22-8C21-0C4467E0D4F2}"/>
    <cellStyle name="Millares 2 3 3 2 3" xfId="959" xr:uid="{6D7B68C3-5FA8-422B-ADF7-AB98AADB02D7}"/>
    <cellStyle name="Millares 2 3 3 3" xfId="501" xr:uid="{6C62A3F9-C164-46F6-B3B1-51E469E33F46}"/>
    <cellStyle name="Millares 2 3 3 3 2" xfId="1111" xr:uid="{35D0DC8C-5A73-4CEC-A401-D667CCA877FB}"/>
    <cellStyle name="Millares 2 3 3 4" xfId="807" xr:uid="{6C5D704A-B01D-4A01-B85F-0FAEA9B7F8E9}"/>
    <cellStyle name="Millares 2 3 4" xfId="248" xr:uid="{00000000-0005-0000-0000-00001D000000}"/>
    <cellStyle name="Millares 2 3 4 2" xfId="581" xr:uid="{BEEDFDD3-8ADF-48C2-BB05-64B9F45A9C8A}"/>
    <cellStyle name="Millares 2 3 4 2 2" xfId="1191" xr:uid="{1E1C58E3-F1FE-4A75-9FFA-F6F9C85E926D}"/>
    <cellStyle name="Millares 2 3 4 3" xfId="887" xr:uid="{4CBBF124-2125-4B0F-ACE4-C42EFF13623F}"/>
    <cellStyle name="Millares 2 3 5" xfId="429" xr:uid="{ABD97107-BAD2-4556-ACFD-B1E50BEBC419}"/>
    <cellStyle name="Millares 2 3 5 2" xfId="1039" xr:uid="{9FC0CB42-A584-4C8A-858C-CA8410AF860A}"/>
    <cellStyle name="Millares 2 3 6" xfId="735" xr:uid="{4A33ADA3-B02D-4F36-B33E-76CA598010A4}"/>
    <cellStyle name="Millares 2 4" xfId="75" xr:uid="{00000000-0005-0000-0000-00001E000000}"/>
    <cellStyle name="Millares 2 4 2" xfId="136" xr:uid="{00000000-0005-0000-0000-00001F000000}"/>
    <cellStyle name="Millares 2 4 2 2" xfId="209" xr:uid="{00000000-0005-0000-0000-000020000000}"/>
    <cellStyle name="Millares 2 4 2 2 2" xfId="386" xr:uid="{00000000-0005-0000-0000-000021000000}"/>
    <cellStyle name="Millares 2 4 2 2 2 2" xfId="701" xr:uid="{AD1B33C2-0C41-409F-98C6-AC767059545D}"/>
    <cellStyle name="Millares 2 4 2 2 2 2 2" xfId="1311" xr:uid="{A6F030BA-B5F7-4411-88AA-9B87D1455B87}"/>
    <cellStyle name="Millares 2 4 2 2 2 3" xfId="1007" xr:uid="{C678E9E7-5393-49AA-862F-898CD901F5A7}"/>
    <cellStyle name="Millares 2 4 2 2 3" xfId="549" xr:uid="{3B0F9F25-0255-4FE3-9B72-A6C56F99A4C2}"/>
    <cellStyle name="Millares 2 4 2 2 3 2" xfId="1159" xr:uid="{85192CD2-1CD0-4520-A28E-42A2EB682454}"/>
    <cellStyle name="Millares 2 4 2 2 4" xfId="855" xr:uid="{819EE6E4-875D-4DB1-9215-49C68C6F101C}"/>
    <cellStyle name="Millares 2 4 2 3" xfId="313" xr:uid="{00000000-0005-0000-0000-000022000000}"/>
    <cellStyle name="Millares 2 4 2 3 2" xfId="629" xr:uid="{D9406F85-4048-4950-B325-E0145F6AE1EE}"/>
    <cellStyle name="Millares 2 4 2 3 2 2" xfId="1239" xr:uid="{D40C3C1E-B5AA-43DD-9D6C-30912F838691}"/>
    <cellStyle name="Millares 2 4 2 3 3" xfId="935" xr:uid="{956205A4-1025-4EF8-89CE-A48A58E3231A}"/>
    <cellStyle name="Millares 2 4 2 4" xfId="477" xr:uid="{2916D562-5482-4522-9F34-19E7E17C2009}"/>
    <cellStyle name="Millares 2 4 2 4 2" xfId="1087" xr:uid="{5B115621-F538-49CA-AB23-3DD116021CE8}"/>
    <cellStyle name="Millares 2 4 2 5" xfId="783" xr:uid="{707CF129-BDBC-4819-82B4-C7C63AB8C21A}"/>
    <cellStyle name="Millares 2 4 3" xfId="169" xr:uid="{00000000-0005-0000-0000-000023000000}"/>
    <cellStyle name="Millares 2 4 3 2" xfId="346" xr:uid="{00000000-0005-0000-0000-000024000000}"/>
    <cellStyle name="Millares 2 4 3 2 2" xfId="661" xr:uid="{5B9D7C1C-27D8-49FC-A4B8-F9D6D6A8B406}"/>
    <cellStyle name="Millares 2 4 3 2 2 2" xfId="1271" xr:uid="{8A7533AA-8147-4A25-9DC4-9814AD8E9FAC}"/>
    <cellStyle name="Millares 2 4 3 2 3" xfId="967" xr:uid="{A4D2255B-9FF9-46EF-BBA0-26E484DEA9A0}"/>
    <cellStyle name="Millares 2 4 3 3" xfId="509" xr:uid="{721DAA93-DB29-4759-BC68-EF2A8EB66E3A}"/>
    <cellStyle name="Millares 2 4 3 3 2" xfId="1119" xr:uid="{B29466B7-6ABC-4202-A80A-865670FC471D}"/>
    <cellStyle name="Millares 2 4 3 4" xfId="815" xr:uid="{92CEFB01-9CE9-4FA8-B70D-7059FDF10FE6}"/>
    <cellStyle name="Millares 2 4 4" xfId="262" xr:uid="{00000000-0005-0000-0000-000025000000}"/>
    <cellStyle name="Millares 2 4 4 2" xfId="589" xr:uid="{3CADDA7F-CFE7-4E9F-835C-99F486835A0B}"/>
    <cellStyle name="Millares 2 4 4 2 2" xfId="1199" xr:uid="{63A4A1F3-DFC3-4EAC-B481-F83EB1C5B3B9}"/>
    <cellStyle name="Millares 2 4 4 3" xfId="895" xr:uid="{A30C6462-5865-4C83-A6E9-854DD97FD7F6}"/>
    <cellStyle name="Millares 2 4 5" xfId="437" xr:uid="{E342CE61-BA78-4F2F-94A3-380AEF986AD8}"/>
    <cellStyle name="Millares 2 4 5 2" xfId="1047" xr:uid="{FCD8A5F1-73A7-409B-B815-C825DD5EADAE}"/>
    <cellStyle name="Millares 2 4 6" xfId="743" xr:uid="{6D730624-2565-400F-8B1C-D3449C8D41CC}"/>
    <cellStyle name="Millares 2 5" xfId="98" xr:uid="{00000000-0005-0000-0000-000026000000}"/>
    <cellStyle name="Millares 2 5 2" xfId="177" xr:uid="{00000000-0005-0000-0000-000027000000}"/>
    <cellStyle name="Millares 2 5 2 2" xfId="354" xr:uid="{00000000-0005-0000-0000-000028000000}"/>
    <cellStyle name="Millares 2 5 2 2 2" xfId="669" xr:uid="{04FC2A38-E0CF-4CDA-9248-E399FBE62C36}"/>
    <cellStyle name="Millares 2 5 2 2 2 2" xfId="1279" xr:uid="{8A312F40-E10F-4F92-AC28-8C999D9F525C}"/>
    <cellStyle name="Millares 2 5 2 2 3" xfId="975" xr:uid="{595287BC-6580-4095-A510-1C1A1BB6C0FA}"/>
    <cellStyle name="Millares 2 5 2 3" xfId="517" xr:uid="{C4673091-CF6D-474B-8555-60150F26DF52}"/>
    <cellStyle name="Millares 2 5 2 3 2" xfId="1127" xr:uid="{5E76523C-D8BB-4D27-8C22-E1CC4808CBE8}"/>
    <cellStyle name="Millares 2 5 2 4" xfId="823" xr:uid="{5358FDF8-5E0D-463F-B165-A6F8EB17D6C2}"/>
    <cellStyle name="Millares 2 5 3" xfId="275" xr:uid="{00000000-0005-0000-0000-000029000000}"/>
    <cellStyle name="Millares 2 5 3 2" xfId="597" xr:uid="{4F79CD18-543F-4175-B88D-31E3F0BA6448}"/>
    <cellStyle name="Millares 2 5 3 2 2" xfId="1207" xr:uid="{6B66F497-E8DD-4D4D-8AF7-B8BCC2A2CD1B}"/>
    <cellStyle name="Millares 2 5 3 3" xfId="903" xr:uid="{7ECA629C-546D-4175-98FB-43BBB760890B}"/>
    <cellStyle name="Millares 2 5 4" xfId="445" xr:uid="{1F7E2CD0-7BE6-4FA6-B8E0-CC442BF4A5C1}"/>
    <cellStyle name="Millares 2 5 4 2" xfId="1055" xr:uid="{59B45D0A-2A5A-4F92-82DC-4FA1C17FB1D5}"/>
    <cellStyle name="Millares 2 5 5" xfId="751" xr:uid="{C5C6A583-D564-470C-9ACB-33F49FD3A1BF}"/>
    <cellStyle name="Millares 2 6" xfId="112" xr:uid="{00000000-0005-0000-0000-00002A000000}"/>
    <cellStyle name="Millares 2 6 2" xfId="185" xr:uid="{00000000-0005-0000-0000-00002B000000}"/>
    <cellStyle name="Millares 2 6 2 2" xfId="362" xr:uid="{00000000-0005-0000-0000-00002C000000}"/>
    <cellStyle name="Millares 2 6 2 2 2" xfId="677" xr:uid="{C3875E69-0CA1-44CA-AD3D-4A4370305563}"/>
    <cellStyle name="Millares 2 6 2 2 2 2" xfId="1287" xr:uid="{F0EE7626-6E46-4B7F-96DF-BF9BA9F0C7D2}"/>
    <cellStyle name="Millares 2 6 2 2 3" xfId="983" xr:uid="{D715E0B1-A3A4-4465-8A3F-5F589EAD7813}"/>
    <cellStyle name="Millares 2 6 2 3" xfId="525" xr:uid="{764CF8B7-3539-4E48-95AA-D3B1329A5E32}"/>
    <cellStyle name="Millares 2 6 2 3 2" xfId="1135" xr:uid="{0F06A234-CBE6-47AC-9BEE-9E3EBEF5572A}"/>
    <cellStyle name="Millares 2 6 2 4" xfId="831" xr:uid="{60C2E576-3109-465C-9A56-1902FE0EEE48}"/>
    <cellStyle name="Millares 2 6 3" xfId="289" xr:uid="{00000000-0005-0000-0000-00002D000000}"/>
    <cellStyle name="Millares 2 6 3 2" xfId="605" xr:uid="{B9F66980-7B38-4F0F-AB9E-5E21A62B8258}"/>
    <cellStyle name="Millares 2 6 3 2 2" xfId="1215" xr:uid="{2853030C-F7BF-4D22-8B58-153D94588F57}"/>
    <cellStyle name="Millares 2 6 3 3" xfId="911" xr:uid="{B7FA8E51-B1E3-48E6-977C-DFA80ECC1B2F}"/>
    <cellStyle name="Millares 2 6 4" xfId="453" xr:uid="{459EB102-1D22-4E0E-A99A-CA822C482ABB}"/>
    <cellStyle name="Millares 2 6 4 2" xfId="1063" xr:uid="{C639C594-1410-4CCF-84B4-1883B6821B48}"/>
    <cellStyle name="Millares 2 6 5" xfId="759" xr:uid="{41DBEA37-24C7-45FC-A787-CB241F26BE58}"/>
    <cellStyle name="Millares 2 7" xfId="145" xr:uid="{00000000-0005-0000-0000-00002E000000}"/>
    <cellStyle name="Millares 2 7 2" xfId="322" xr:uid="{00000000-0005-0000-0000-00002F000000}"/>
    <cellStyle name="Millares 2 7 2 2" xfId="637" xr:uid="{D359C15E-72FE-4E9C-B12C-B7E14A076E9A}"/>
    <cellStyle name="Millares 2 7 2 2 2" xfId="1247" xr:uid="{72347EE9-E000-4BEE-81C8-0E686797E002}"/>
    <cellStyle name="Millares 2 7 2 3" xfId="943" xr:uid="{FE222C07-0173-4C39-B31E-3B59540833F3}"/>
    <cellStyle name="Millares 2 7 3" xfId="485" xr:uid="{2584D5E1-0E72-438C-81C2-BB0E2A99EB5B}"/>
    <cellStyle name="Millares 2 7 3 2" xfId="1095" xr:uid="{D3589FEA-0801-4658-A280-3E6B108C9891}"/>
    <cellStyle name="Millares 2 7 4" xfId="791" xr:uid="{66A713B1-8693-4B59-9263-D5C155373C43}"/>
    <cellStyle name="Millares 2 8" xfId="217" xr:uid="{00000000-0005-0000-0000-000030000000}"/>
    <cellStyle name="Millares 2 8 2" xfId="394" xr:uid="{00000000-0005-0000-0000-000031000000}"/>
    <cellStyle name="Millares 2 8 2 2" xfId="709" xr:uid="{E2B46B6D-941E-4F04-9229-F14EBFF96DB5}"/>
    <cellStyle name="Millares 2 8 2 2 2" xfId="1319" xr:uid="{9BDC58D0-68EC-47A9-8782-EDB9877260BB}"/>
    <cellStyle name="Millares 2 8 2 3" xfId="1015" xr:uid="{D8DB4740-B328-4E51-9091-453967E5B5E0}"/>
    <cellStyle name="Millares 2 8 3" xfId="557" xr:uid="{307F6FF8-7005-4DC5-955D-D2E231FBC4E1}"/>
    <cellStyle name="Millares 2 8 3 2" xfId="1167" xr:uid="{05F69141-EB34-49BF-80C1-EE47EC0E021B}"/>
    <cellStyle name="Millares 2 8 4" xfId="863" xr:uid="{FB85E855-3CDA-4197-8175-B21D267DC322}"/>
    <cellStyle name="Millares 2 9" xfId="226" xr:uid="{00000000-0005-0000-0000-000032000000}"/>
    <cellStyle name="Millares 2 9 2" xfId="565" xr:uid="{C7817FB5-E763-44E8-8859-32E784F911C8}"/>
    <cellStyle name="Millares 2 9 2 2" xfId="1175" xr:uid="{922EB79B-E36E-4A4D-BF34-DB59669397C9}"/>
    <cellStyle name="Millares 2 9 3" xfId="871" xr:uid="{8946CA29-A2E4-445E-914F-B9BC0620AAE8}"/>
    <cellStyle name="Millares 3" xfId="40" xr:uid="{00000000-0005-0000-0000-000033000000}"/>
    <cellStyle name="Millares 3 2" xfId="116" xr:uid="{00000000-0005-0000-0000-000034000000}"/>
    <cellStyle name="Millares 3 2 2" xfId="189" xr:uid="{00000000-0005-0000-0000-000035000000}"/>
    <cellStyle name="Millares 3 2 2 2" xfId="366" xr:uid="{00000000-0005-0000-0000-000036000000}"/>
    <cellStyle name="Millares 3 2 2 2 2" xfId="681" xr:uid="{64983F9D-2BC5-4B9F-8B0B-6B44E8F0A151}"/>
    <cellStyle name="Millares 3 2 2 2 2 2" xfId="1291" xr:uid="{F8BFBEB5-871E-4D95-B894-87DA9690FF33}"/>
    <cellStyle name="Millares 3 2 2 2 3" xfId="987" xr:uid="{4C18DB77-5277-463D-8911-B73CE883B103}"/>
    <cellStyle name="Millares 3 2 2 3" xfId="529" xr:uid="{C8C31CF3-3DC9-4175-A28B-C63CC81E3A44}"/>
    <cellStyle name="Millares 3 2 2 3 2" xfId="1139" xr:uid="{34BCE13A-24FD-47DC-A1B1-A721731DCCC6}"/>
    <cellStyle name="Millares 3 2 2 4" xfId="835" xr:uid="{9C0C7BE0-CB92-49F2-B36A-A78133024E1C}"/>
    <cellStyle name="Millares 3 2 3" xfId="293" xr:uid="{00000000-0005-0000-0000-000037000000}"/>
    <cellStyle name="Millares 3 2 3 2" xfId="609" xr:uid="{47C38A46-92E2-479E-BBE8-D4C16F968833}"/>
    <cellStyle name="Millares 3 2 3 2 2" xfId="1219" xr:uid="{EF45BC99-4CDD-4896-AA53-1D45963F96D2}"/>
    <cellStyle name="Millares 3 2 3 3" xfId="915" xr:uid="{30995088-9033-4060-A2E1-D94572F0958F}"/>
    <cellStyle name="Millares 3 2 4" xfId="457" xr:uid="{22B314F8-9EFE-43B7-AE6A-1EF5E2D8ADF4}"/>
    <cellStyle name="Millares 3 2 4 2" xfId="1067" xr:uid="{95A595C2-A25C-429D-BB82-B8A99523CAA5}"/>
    <cellStyle name="Millares 3 2 5" xfId="763" xr:uid="{17A81E67-4E2A-4E3E-B108-687E1E875C2F}"/>
    <cellStyle name="Millares 3 3" xfId="149" xr:uid="{00000000-0005-0000-0000-000038000000}"/>
    <cellStyle name="Millares 3 3 2" xfId="326" xr:uid="{00000000-0005-0000-0000-000039000000}"/>
    <cellStyle name="Millares 3 3 2 2" xfId="641" xr:uid="{D07F307A-FAA7-4F98-AF34-A512638319E4}"/>
    <cellStyle name="Millares 3 3 2 2 2" xfId="1251" xr:uid="{062FB3A7-3C68-4F93-B9FD-FA5EC4687CAC}"/>
    <cellStyle name="Millares 3 3 2 3" xfId="947" xr:uid="{5D36417B-05B4-4BBB-AEB2-812646670E9F}"/>
    <cellStyle name="Millares 3 3 3" xfId="489" xr:uid="{A0EB4314-F6FF-44C0-A9F1-EA52F721F7CD}"/>
    <cellStyle name="Millares 3 3 3 2" xfId="1099" xr:uid="{5FB649FD-6138-4B18-93D8-C809730232E3}"/>
    <cellStyle name="Millares 3 3 4" xfId="795" xr:uid="{C6854AC0-6ADC-40C1-9CF1-42A05E221521}"/>
    <cellStyle name="Millares 3 4" xfId="232" xr:uid="{00000000-0005-0000-0000-00003A000000}"/>
    <cellStyle name="Millares 3 4 2" xfId="569" xr:uid="{87026646-07DF-4CD3-B5C7-415B2B53A4C9}"/>
    <cellStyle name="Millares 3 4 2 2" xfId="1179" xr:uid="{FB7647AD-8EAE-473D-9196-F4F268A66852}"/>
    <cellStyle name="Millares 3 4 3" xfId="875" xr:uid="{6CA29BDF-A4F2-42CC-B705-976AE74E0E03}"/>
    <cellStyle name="Millares 3 5" xfId="417" xr:uid="{0139E227-9A72-477F-805D-59A6CFE8407A}"/>
    <cellStyle name="Millares 3 5 2" xfId="1027" xr:uid="{1FDA27A8-F4D6-491A-A59E-3855A8E01489}"/>
    <cellStyle name="Millares 3 6" xfId="723" xr:uid="{F3E92866-D900-42A9-88C0-069903B7E9FD}"/>
    <cellStyle name="Millares 4" xfId="52" xr:uid="{00000000-0005-0000-0000-00003B000000}"/>
    <cellStyle name="Millares 4 2" xfId="124" xr:uid="{00000000-0005-0000-0000-00003C000000}"/>
    <cellStyle name="Millares 4 2 2" xfId="197" xr:uid="{00000000-0005-0000-0000-00003D000000}"/>
    <cellStyle name="Millares 4 2 2 2" xfId="374" xr:uid="{00000000-0005-0000-0000-00003E000000}"/>
    <cellStyle name="Millares 4 2 2 2 2" xfId="689" xr:uid="{681C0627-C77C-407F-918B-1C3914EEE969}"/>
    <cellStyle name="Millares 4 2 2 2 2 2" xfId="1299" xr:uid="{3F68139C-12B3-43CA-9A59-B4855FB3BBE2}"/>
    <cellStyle name="Millares 4 2 2 2 3" xfId="995" xr:uid="{48C12EC5-CEBC-4ADB-9416-32814F3116A2}"/>
    <cellStyle name="Millares 4 2 2 3" xfId="537" xr:uid="{F0331A4B-A5F8-45CF-B380-D061578F84EC}"/>
    <cellStyle name="Millares 4 2 2 3 2" xfId="1147" xr:uid="{8AEFB4C2-3A47-4D87-A37C-DD7BFEC27BDE}"/>
    <cellStyle name="Millares 4 2 2 4" xfId="843" xr:uid="{09AF93D9-D133-4C57-BEBF-E7E2035B0720}"/>
    <cellStyle name="Millares 4 2 3" xfId="301" xr:uid="{00000000-0005-0000-0000-00003F000000}"/>
    <cellStyle name="Millares 4 2 3 2" xfId="617" xr:uid="{1B3616CB-8662-4DE2-AE66-7A3988CFF8F6}"/>
    <cellStyle name="Millares 4 2 3 2 2" xfId="1227" xr:uid="{88D0D5CE-AF13-4D1C-B76F-985CD2BC45A0}"/>
    <cellStyle name="Millares 4 2 3 3" xfId="923" xr:uid="{401A8DD3-5F17-4EC7-944A-39D67A5EC9BE}"/>
    <cellStyle name="Millares 4 2 4" xfId="465" xr:uid="{37C945B3-6C67-4253-89CE-869E59BC95A5}"/>
    <cellStyle name="Millares 4 2 4 2" xfId="1075" xr:uid="{53E0284B-17F1-40A5-96FA-659B73205E59}"/>
    <cellStyle name="Millares 4 2 5" xfId="771" xr:uid="{B2E4F568-8A16-4B43-B0CF-82D40F2A75FE}"/>
    <cellStyle name="Millares 4 3" xfId="157" xr:uid="{00000000-0005-0000-0000-000040000000}"/>
    <cellStyle name="Millares 4 3 2" xfId="334" xr:uid="{00000000-0005-0000-0000-000041000000}"/>
    <cellStyle name="Millares 4 3 2 2" xfId="649" xr:uid="{1E2F18F6-7A30-447C-A4FB-23677A5784E9}"/>
    <cellStyle name="Millares 4 3 2 2 2" xfId="1259" xr:uid="{5393E1F6-97B1-4FB9-B960-87B3C6790414}"/>
    <cellStyle name="Millares 4 3 2 3" xfId="955" xr:uid="{4F13DBC8-B3EC-4AA8-9495-0D618BFBC22E}"/>
    <cellStyle name="Millares 4 3 3" xfId="497" xr:uid="{E6059355-AC73-4895-84E7-C1F701CC3379}"/>
    <cellStyle name="Millares 4 3 3 2" xfId="1107" xr:uid="{A59DF061-F357-4770-B39C-7732C80948E8}"/>
    <cellStyle name="Millares 4 3 4" xfId="803" xr:uid="{C67E1252-500B-490E-9B4F-B114C4BE2E36}"/>
    <cellStyle name="Millares 4 4" xfId="244" xr:uid="{00000000-0005-0000-0000-000042000000}"/>
    <cellStyle name="Millares 4 4 2" xfId="577" xr:uid="{241BD3F0-2361-4B47-BB39-860EEC12283B}"/>
    <cellStyle name="Millares 4 4 2 2" xfId="1187" xr:uid="{CE67BF7A-D1B1-4E1D-8554-562B97E04B7A}"/>
    <cellStyle name="Millares 4 4 3" xfId="883" xr:uid="{4B84D201-4FD5-4BF1-A4CC-BA1BCFBC2E16}"/>
    <cellStyle name="Millares 4 5" xfId="425" xr:uid="{C3890768-6F07-4DB5-BEAB-5B4886791736}"/>
    <cellStyle name="Millares 4 5 2" xfId="1035" xr:uid="{93D8AC95-5C05-4D83-88B7-E90CA4704AED}"/>
    <cellStyle name="Millares 4 6" xfId="731" xr:uid="{6BDEFED0-8955-4C7E-9EAA-C91BCDCEE230}"/>
    <cellStyle name="Millares 5" xfId="65" xr:uid="{00000000-0005-0000-0000-000043000000}"/>
    <cellStyle name="Millares 5 2" xfId="132" xr:uid="{00000000-0005-0000-0000-000044000000}"/>
    <cellStyle name="Millares 5 2 2" xfId="205" xr:uid="{00000000-0005-0000-0000-000045000000}"/>
    <cellStyle name="Millares 5 2 2 2" xfId="382" xr:uid="{00000000-0005-0000-0000-000046000000}"/>
    <cellStyle name="Millares 5 2 2 2 2" xfId="697" xr:uid="{D41A8134-F8A2-4E20-B2F2-C7AD4230B512}"/>
    <cellStyle name="Millares 5 2 2 2 2 2" xfId="1307" xr:uid="{3992C5EA-FEBF-494E-8CE3-5456B44B3A2F}"/>
    <cellStyle name="Millares 5 2 2 2 3" xfId="1003" xr:uid="{2A74EE6F-55A6-4005-8CC9-91B2BD24374E}"/>
    <cellStyle name="Millares 5 2 2 3" xfId="545" xr:uid="{7BF3F53E-1F29-45D0-A4AA-0C6EE1FEA224}"/>
    <cellStyle name="Millares 5 2 2 3 2" xfId="1155" xr:uid="{E8E0E614-5AB9-43DF-96A5-CEB27062F94A}"/>
    <cellStyle name="Millares 5 2 2 4" xfId="851" xr:uid="{6C62436B-EE52-4091-9D61-C1FFF2814AB5}"/>
    <cellStyle name="Millares 5 2 3" xfId="309" xr:uid="{00000000-0005-0000-0000-000047000000}"/>
    <cellStyle name="Millares 5 2 3 2" xfId="625" xr:uid="{10E462EA-22BB-4F5E-A1CC-4698BB05FA54}"/>
    <cellStyle name="Millares 5 2 3 2 2" xfId="1235" xr:uid="{B759BAC1-E3E6-42D0-8D49-7BA1F7920769}"/>
    <cellStyle name="Millares 5 2 3 3" xfId="931" xr:uid="{0E8EAB8F-52B0-4FDA-B1D4-A0D441C4A15D}"/>
    <cellStyle name="Millares 5 2 4" xfId="473" xr:uid="{EFF21FB7-C192-4E1E-AD6A-82DAA2DDD4D1}"/>
    <cellStyle name="Millares 5 2 4 2" xfId="1083" xr:uid="{8FABD660-25D3-48F7-8A1E-9710BDF07E94}"/>
    <cellStyle name="Millares 5 2 5" xfId="779" xr:uid="{CA09EEB4-F8EC-424C-8D5D-22419A300F42}"/>
    <cellStyle name="Millares 5 3" xfId="165" xr:uid="{00000000-0005-0000-0000-000048000000}"/>
    <cellStyle name="Millares 5 3 2" xfId="342" xr:uid="{00000000-0005-0000-0000-000049000000}"/>
    <cellStyle name="Millares 5 3 2 2" xfId="657" xr:uid="{81BE5A9D-64D8-4666-A074-3D2C0E1AE718}"/>
    <cellStyle name="Millares 5 3 2 2 2" xfId="1267" xr:uid="{FE31FC0E-4E00-4666-9F49-36A291EE0D4E}"/>
    <cellStyle name="Millares 5 3 2 3" xfId="963" xr:uid="{56FDEE84-3083-424C-ADF9-C2CEE29B56E7}"/>
    <cellStyle name="Millares 5 3 3" xfId="505" xr:uid="{6889B8FC-7D78-4B73-BC5A-49371C9012D2}"/>
    <cellStyle name="Millares 5 3 3 2" xfId="1115" xr:uid="{310174AA-72A8-41CE-889B-17640944B80E}"/>
    <cellStyle name="Millares 5 3 4" xfId="811" xr:uid="{96A5C949-7089-483C-A51B-66CF719C4901}"/>
    <cellStyle name="Millares 5 4" xfId="257" xr:uid="{00000000-0005-0000-0000-00004A000000}"/>
    <cellStyle name="Millares 5 4 2" xfId="585" xr:uid="{6ECCAD82-D313-40E0-9C9E-8AA395E1DE8D}"/>
    <cellStyle name="Millares 5 4 2 2" xfId="1195" xr:uid="{19B36B32-9DE5-4194-8339-43B33E011B0C}"/>
    <cellStyle name="Millares 5 4 3" xfId="891" xr:uid="{2893A939-6DD3-483A-9ADE-F3193622F303}"/>
    <cellStyle name="Millares 5 5" xfId="433" xr:uid="{BBCBBE37-AEC8-4A10-8C54-093C02775218}"/>
    <cellStyle name="Millares 5 5 2" xfId="1043" xr:uid="{83852939-8C28-458F-AD62-C3C3315BEF3D}"/>
    <cellStyle name="Millares 5 6" xfId="739" xr:uid="{10A0DB1D-4F87-4BBF-AF58-1F387D1F914D}"/>
    <cellStyle name="Millares 6" xfId="91" xr:uid="{00000000-0005-0000-0000-00004B000000}"/>
    <cellStyle name="Millares 6 2" xfId="173" xr:uid="{00000000-0005-0000-0000-00004C000000}"/>
    <cellStyle name="Millares 6 2 2" xfId="350" xr:uid="{00000000-0005-0000-0000-00004D000000}"/>
    <cellStyle name="Millares 6 2 2 2" xfId="665" xr:uid="{5306C1CC-AF4E-424D-9157-A0CD50231E6F}"/>
    <cellStyle name="Millares 6 2 2 2 2" xfId="1275" xr:uid="{AAA7E5C2-D3B5-4E41-ADB0-E784850E8005}"/>
    <cellStyle name="Millares 6 2 2 3" xfId="971" xr:uid="{A19AC833-1B44-4815-9A4C-B3165B0D96C7}"/>
    <cellStyle name="Millares 6 2 3" xfId="513" xr:uid="{C44CE0BB-50C3-4CDA-8621-DAD47AAE1589}"/>
    <cellStyle name="Millares 6 2 3 2" xfId="1123" xr:uid="{CFBB340C-F02B-4849-9EDE-2EA412ABE57E}"/>
    <cellStyle name="Millares 6 2 4" xfId="819" xr:uid="{C99CCD29-C578-4310-80EB-D507CA150286}"/>
    <cellStyle name="Millares 6 3" xfId="268" xr:uid="{00000000-0005-0000-0000-00004E000000}"/>
    <cellStyle name="Millares 6 3 2" xfId="593" xr:uid="{70D94ED9-EBA9-42E2-9B4C-5C9236224098}"/>
    <cellStyle name="Millares 6 3 2 2" xfId="1203" xr:uid="{9B19C68B-BCB7-460A-8DB2-D46CFEE3FD46}"/>
    <cellStyle name="Millares 6 3 3" xfId="899" xr:uid="{97F834D0-9B6A-4912-BBD5-E834EBDF8AAD}"/>
    <cellStyle name="Millares 6 4" xfId="441" xr:uid="{542224F1-0045-4D27-BE1D-B6CE1FC5C794}"/>
    <cellStyle name="Millares 6 4 2" xfId="1051" xr:uid="{E8464470-65EC-4E19-8BD7-B9EC18B88FCE}"/>
    <cellStyle name="Millares 6 5" xfId="747" xr:uid="{79129134-10A5-4C53-843B-95A1BA5D18E9}"/>
    <cellStyle name="Millares 7" xfId="108" xr:uid="{00000000-0005-0000-0000-00004F000000}"/>
    <cellStyle name="Millares 7 2" xfId="181" xr:uid="{00000000-0005-0000-0000-000050000000}"/>
    <cellStyle name="Millares 7 2 2" xfId="358" xr:uid="{00000000-0005-0000-0000-000051000000}"/>
    <cellStyle name="Millares 7 2 2 2" xfId="673" xr:uid="{D64D54EF-BA4E-415B-90DE-7051B3882F6D}"/>
    <cellStyle name="Millares 7 2 2 2 2" xfId="1283" xr:uid="{3272B258-DCE6-4000-8573-BD1A1939CBF2}"/>
    <cellStyle name="Millares 7 2 2 3" xfId="979" xr:uid="{F4BF134B-1086-4E9A-84A0-5CB1D82BAA94}"/>
    <cellStyle name="Millares 7 2 3" xfId="521" xr:uid="{26E76092-7040-42B0-B7F6-4D263D604F07}"/>
    <cellStyle name="Millares 7 2 3 2" xfId="1131" xr:uid="{0A8DAC89-2023-423D-9055-C2D9AD4AAF34}"/>
    <cellStyle name="Millares 7 2 4" xfId="827" xr:uid="{E3339F24-6AF6-4163-A26A-252704AEFD18}"/>
    <cellStyle name="Millares 7 3" xfId="285" xr:uid="{00000000-0005-0000-0000-000052000000}"/>
    <cellStyle name="Millares 7 3 2" xfId="601" xr:uid="{E66AE939-0B47-42AC-B91D-C9912F4DBC3A}"/>
    <cellStyle name="Millares 7 3 2 2" xfId="1211" xr:uid="{0CC3E088-9030-4B2D-9C9C-BE024906B394}"/>
    <cellStyle name="Millares 7 3 3" xfId="907" xr:uid="{4985092B-0A0F-414B-8800-6907071C2CCE}"/>
    <cellStyle name="Millares 7 4" xfId="449" xr:uid="{9DE30EF2-9F61-48FC-8F42-6BBFF46CA7EC}"/>
    <cellStyle name="Millares 7 4 2" xfId="1059" xr:uid="{AA1FF2F0-BF24-4E20-AD16-5E9FA4F970D1}"/>
    <cellStyle name="Millares 7 5" xfId="755" xr:uid="{FEFB76BF-DA97-4705-BC74-02000CC65780}"/>
    <cellStyle name="Millares 8" xfId="141" xr:uid="{00000000-0005-0000-0000-000053000000}"/>
    <cellStyle name="Millares 8 2" xfId="318" xr:uid="{00000000-0005-0000-0000-000054000000}"/>
    <cellStyle name="Millares 8 2 2" xfId="633" xr:uid="{2BC7C72C-08EB-4630-804E-F63E6C620D42}"/>
    <cellStyle name="Millares 8 2 2 2" xfId="1243" xr:uid="{1786E535-82BE-4A71-B2BB-702A3FF1FAA0}"/>
    <cellStyle name="Millares 8 2 3" xfId="939" xr:uid="{721E6A14-6B32-444B-B571-28FDE4F8E1A1}"/>
    <cellStyle name="Millares 8 3" xfId="481" xr:uid="{869E36D5-3817-4C1E-B11D-C69BF11471CF}"/>
    <cellStyle name="Millares 8 3 2" xfId="1091" xr:uid="{44C77FA2-85A4-44A0-803C-0CFDBA0E061D}"/>
    <cellStyle name="Millares 8 4" xfId="787" xr:uid="{7FB2BB56-FD13-455D-ABDE-D1CE56C106D9}"/>
    <cellStyle name="Millares 9" xfId="213" xr:uid="{00000000-0005-0000-0000-000055000000}"/>
    <cellStyle name="Millares 9 2" xfId="390" xr:uid="{00000000-0005-0000-0000-000056000000}"/>
    <cellStyle name="Millares 9 2 2" xfId="705" xr:uid="{8CA18EC7-ADB5-41D3-9F37-A34554E7C94E}"/>
    <cellStyle name="Millares 9 2 2 2" xfId="1315" xr:uid="{4C925E84-FDF0-4483-8B9A-BA1D0BF292EA}"/>
    <cellStyle name="Millares 9 2 3" xfId="1011" xr:uid="{1D300103-4B34-41D3-9B3C-67D7EF32CED0}"/>
    <cellStyle name="Millares 9 3" xfId="553" xr:uid="{1D3A5DFD-3544-4D66-A593-87678CA2240C}"/>
    <cellStyle name="Millares 9 3 2" xfId="1163" xr:uid="{0F1BE1E7-F021-47CB-B725-D69507438A98}"/>
    <cellStyle name="Millares 9 4" xfId="859" xr:uid="{A3AFECE9-43EF-4B18-B3DB-950E58427C62}"/>
    <cellStyle name="Normal" xfId="0" builtinId="0"/>
    <cellStyle name="Normal 10" xfId="3" xr:uid="{00000000-0005-0000-0000-000058000000}"/>
    <cellStyle name="Normal 11" xfId="25" xr:uid="{00000000-0005-0000-0000-000059000000}"/>
    <cellStyle name="Normal 11 2" xfId="76" xr:uid="{00000000-0005-0000-0000-00005A000000}"/>
    <cellStyle name="Normal 12" xfId="18" xr:uid="{00000000-0005-0000-0000-00005B000000}"/>
    <cellStyle name="Normal 12 2" xfId="71" xr:uid="{00000000-0005-0000-0000-00005C000000}"/>
    <cellStyle name="Normal 13" xfId="28" xr:uid="{00000000-0005-0000-0000-00005D000000}"/>
    <cellStyle name="Normal 13 2" xfId="79" xr:uid="{00000000-0005-0000-0000-00005E000000}"/>
    <cellStyle name="Normal 14" xfId="29" xr:uid="{00000000-0005-0000-0000-00005F000000}"/>
    <cellStyle name="Normal 14 2" xfId="80" xr:uid="{00000000-0005-0000-0000-000060000000}"/>
    <cellStyle name="Normal 15" xfId="30" xr:uid="{00000000-0005-0000-0000-000061000000}"/>
    <cellStyle name="Normal 15 2" xfId="81" xr:uid="{00000000-0005-0000-0000-000062000000}"/>
    <cellStyle name="Normal 16" xfId="17" xr:uid="{00000000-0005-0000-0000-000063000000}"/>
    <cellStyle name="Normal 16 2" xfId="70" xr:uid="{00000000-0005-0000-0000-000064000000}"/>
    <cellStyle name="Normal 17" xfId="31" xr:uid="{00000000-0005-0000-0000-000065000000}"/>
    <cellStyle name="Normal 17 2" xfId="82" xr:uid="{00000000-0005-0000-0000-000066000000}"/>
    <cellStyle name="Normal 18" xfId="19" xr:uid="{00000000-0005-0000-0000-000067000000}"/>
    <cellStyle name="Normal 18 2" xfId="72" xr:uid="{00000000-0005-0000-0000-000068000000}"/>
    <cellStyle name="Normal 19" xfId="33" xr:uid="{00000000-0005-0000-0000-000069000000}"/>
    <cellStyle name="Normal 19 2" xfId="84" xr:uid="{00000000-0005-0000-0000-00006A000000}"/>
    <cellStyle name="Normal 2" xfId="2" xr:uid="{00000000-0005-0000-0000-00006B000000}"/>
    <cellStyle name="Normal 2 2" xfId="7" xr:uid="{00000000-0005-0000-0000-00006C000000}"/>
    <cellStyle name="Normal 2 2 2" xfId="23" xr:uid="{00000000-0005-0000-0000-00006D000000}"/>
    <cellStyle name="Normal 2 3" xfId="11" xr:uid="{00000000-0005-0000-0000-00006E000000}"/>
    <cellStyle name="Normal 20" xfId="32" xr:uid="{00000000-0005-0000-0000-00006F000000}"/>
    <cellStyle name="Normal 20 2" xfId="83" xr:uid="{00000000-0005-0000-0000-000070000000}"/>
    <cellStyle name="Normal 21" xfId="37" xr:uid="{00000000-0005-0000-0000-000071000000}"/>
    <cellStyle name="Normal 21 2" xfId="229" xr:uid="{00000000-0005-0000-0000-000072000000}"/>
    <cellStyle name="Normal 22" xfId="39" xr:uid="{00000000-0005-0000-0000-000073000000}"/>
    <cellStyle name="Normal 22 2" xfId="231" xr:uid="{00000000-0005-0000-0000-000074000000}"/>
    <cellStyle name="Normal 23" xfId="41" xr:uid="{00000000-0005-0000-0000-000075000000}"/>
    <cellStyle name="Normal 23 2" xfId="233" xr:uid="{00000000-0005-0000-0000-000076000000}"/>
    <cellStyle name="Normal 24" xfId="49" xr:uid="{00000000-0005-0000-0000-000077000000}"/>
    <cellStyle name="Normal 24 2" xfId="241" xr:uid="{00000000-0005-0000-0000-000078000000}"/>
    <cellStyle name="Normal 25" xfId="44" xr:uid="{00000000-0005-0000-0000-000079000000}"/>
    <cellStyle name="Normal 25 2" xfId="236" xr:uid="{00000000-0005-0000-0000-00007A000000}"/>
    <cellStyle name="Normal 26" xfId="50" xr:uid="{00000000-0005-0000-0000-00007B000000}"/>
    <cellStyle name="Normal 26 2" xfId="242" xr:uid="{00000000-0005-0000-0000-00007C000000}"/>
    <cellStyle name="Normal 27" xfId="59" xr:uid="{00000000-0005-0000-0000-00007D000000}"/>
    <cellStyle name="Normal 27 2" xfId="251" xr:uid="{00000000-0005-0000-0000-00007E000000}"/>
    <cellStyle name="Normal 28" xfId="60" xr:uid="{00000000-0005-0000-0000-00007F000000}"/>
    <cellStyle name="Normal 28 2" xfId="252" xr:uid="{00000000-0005-0000-0000-000080000000}"/>
    <cellStyle name="Normal 29" xfId="61" xr:uid="{00000000-0005-0000-0000-000081000000}"/>
    <cellStyle name="Normal 29 2" xfId="253" xr:uid="{00000000-0005-0000-0000-000082000000}"/>
    <cellStyle name="Normal 3" xfId="4" xr:uid="{00000000-0005-0000-0000-000083000000}"/>
    <cellStyle name="Normal 3 10" xfId="140" xr:uid="{00000000-0005-0000-0000-000084000000}"/>
    <cellStyle name="Normal 3 10 2" xfId="317" xr:uid="{00000000-0005-0000-0000-000085000000}"/>
    <cellStyle name="Normal 3 10 2 2" xfId="632" xr:uid="{0E4429D0-146D-463F-878E-17F32CB355FF}"/>
    <cellStyle name="Normal 3 10 2 2 2" xfId="1242" xr:uid="{18CCB728-6F9B-4065-A374-85013F28BE21}"/>
    <cellStyle name="Normal 3 10 2 3" xfId="938" xr:uid="{6577D199-4E82-4D3F-BC9A-6F66B0BE611A}"/>
    <cellStyle name="Normal 3 10 3" xfId="480" xr:uid="{E68A1B5C-D08F-4718-9DE1-392D2A0F4B05}"/>
    <cellStyle name="Normal 3 10 3 2" xfId="1090" xr:uid="{9D5AD7DE-D881-4B49-A9EA-5ADD44D1E505}"/>
    <cellStyle name="Normal 3 10 4" xfId="786" xr:uid="{0B2746E6-09AD-4BB8-AA34-925A8C0624D6}"/>
    <cellStyle name="Normal 3 11" xfId="212" xr:uid="{00000000-0005-0000-0000-000086000000}"/>
    <cellStyle name="Normal 3 11 2" xfId="389" xr:uid="{00000000-0005-0000-0000-000087000000}"/>
    <cellStyle name="Normal 3 11 2 2" xfId="704" xr:uid="{636BB204-8BBE-4418-95E1-6EEEFB7F59C7}"/>
    <cellStyle name="Normal 3 11 2 2 2" xfId="1314" xr:uid="{FD28836F-21E4-4696-A68D-15759005B18A}"/>
    <cellStyle name="Normal 3 11 2 3" xfId="1010" xr:uid="{E41E838A-15D1-415B-A449-20E65C5FDA7F}"/>
    <cellStyle name="Normal 3 11 3" xfId="552" xr:uid="{C2768EE9-3AFE-4A6A-8CDD-BCCB8219A0D8}"/>
    <cellStyle name="Normal 3 11 3 2" xfId="1162" xr:uid="{E506FC09-B86D-4FEB-B27C-994E4F018D52}"/>
    <cellStyle name="Normal 3 11 4" xfId="858" xr:uid="{52453DA2-9993-44EB-8F43-502EB6FD4750}"/>
    <cellStyle name="Normal 3 12" xfId="221" xr:uid="{00000000-0005-0000-0000-000088000000}"/>
    <cellStyle name="Normal 3 12 2" xfId="560" xr:uid="{6A139472-9562-4B7A-A09B-569A7DF15213}"/>
    <cellStyle name="Normal 3 12 2 2" xfId="1170" xr:uid="{3AFA8032-F841-4FF4-8189-F084850A7C96}"/>
    <cellStyle name="Normal 3 12 3" xfId="866" xr:uid="{100636ED-6148-41E5-9270-812BAB1A16E1}"/>
    <cellStyle name="Normal 3 13" xfId="408" xr:uid="{5683F9E7-62FD-4653-8ABE-A1FD036F8C9B}"/>
    <cellStyle name="Normal 3 13 2" xfId="1018" xr:uid="{376A1671-2FE2-466A-9AF3-C9DE6EBFB458}"/>
    <cellStyle name="Normal 3 14" xfId="714" xr:uid="{8AF2B3ED-B160-4D2D-9175-901C66C03B4D}"/>
    <cellStyle name="Normal 3 2" xfId="13" xr:uid="{00000000-0005-0000-0000-000089000000}"/>
    <cellStyle name="Normal 3 2 10" xfId="223" xr:uid="{00000000-0005-0000-0000-00008A000000}"/>
    <cellStyle name="Normal 3 2 10 2" xfId="562" xr:uid="{E856B847-ABC0-475C-9E90-9516EE0A02A1}"/>
    <cellStyle name="Normal 3 2 10 2 2" xfId="1172" xr:uid="{5CDCB83D-5516-430F-9518-9E4FEA32CC94}"/>
    <cellStyle name="Normal 3 2 10 3" xfId="868" xr:uid="{D15B31C5-450C-4943-A2FA-9704DE04B5BB}"/>
    <cellStyle name="Normal 3 2 11" xfId="410" xr:uid="{4C3A1CB6-BEF7-4326-A18B-1424C9511565}"/>
    <cellStyle name="Normal 3 2 11 2" xfId="1020" xr:uid="{48D347AA-411F-4272-9D24-882F53F012BB}"/>
    <cellStyle name="Normal 3 2 12" xfId="716" xr:uid="{0C1C0024-7640-4574-B3D6-9B4270E44A7F}"/>
    <cellStyle name="Normal 3 2 2" xfId="26" xr:uid="{00000000-0005-0000-0000-00008B000000}"/>
    <cellStyle name="Normal 3 2 2 10" xfId="414" xr:uid="{959EF0B0-4759-4894-B52C-248B9253E8B7}"/>
    <cellStyle name="Normal 3 2 2 10 2" xfId="1024" xr:uid="{7A28E279-ED4D-4C33-8D86-6A0B022E8F58}"/>
    <cellStyle name="Normal 3 2 2 11" xfId="720" xr:uid="{8FB7F60C-B0D4-47F2-926E-75320F0A2621}"/>
    <cellStyle name="Normal 3 2 2 2" xfId="47" xr:uid="{00000000-0005-0000-0000-00008C000000}"/>
    <cellStyle name="Normal 3 2 2 2 2" xfId="121" xr:uid="{00000000-0005-0000-0000-00008D000000}"/>
    <cellStyle name="Normal 3 2 2 2 2 2" xfId="194" xr:uid="{00000000-0005-0000-0000-00008E000000}"/>
    <cellStyle name="Normal 3 2 2 2 2 2 2" xfId="371" xr:uid="{00000000-0005-0000-0000-00008F000000}"/>
    <cellStyle name="Normal 3 2 2 2 2 2 2 2" xfId="686" xr:uid="{C6CE03D0-BF01-4587-B909-53495CDE3711}"/>
    <cellStyle name="Normal 3 2 2 2 2 2 2 2 2" xfId="1296" xr:uid="{B4B9BF9F-D549-4F44-9430-432ADA06A355}"/>
    <cellStyle name="Normal 3 2 2 2 2 2 2 3" xfId="992" xr:uid="{5435BD89-2F29-4F89-93C4-BCD585FA6B68}"/>
    <cellStyle name="Normal 3 2 2 2 2 2 3" xfId="534" xr:uid="{DDA2FF4E-476B-49E4-8EF0-459B75B2CFBB}"/>
    <cellStyle name="Normal 3 2 2 2 2 2 3 2" xfId="1144" xr:uid="{4E769BD7-735B-44D0-B145-C2D7B88CB213}"/>
    <cellStyle name="Normal 3 2 2 2 2 2 4" xfId="840" xr:uid="{07AD87EA-28BB-458A-9EEF-EF78328367A8}"/>
    <cellStyle name="Normal 3 2 2 2 2 3" xfId="298" xr:uid="{00000000-0005-0000-0000-000090000000}"/>
    <cellStyle name="Normal 3 2 2 2 2 3 2" xfId="614" xr:uid="{EE87BA21-5A06-467B-9C7C-0E83F266EAFC}"/>
    <cellStyle name="Normal 3 2 2 2 2 3 2 2" xfId="1224" xr:uid="{AFDE0220-FA8A-4034-8185-F9A7539A07A5}"/>
    <cellStyle name="Normal 3 2 2 2 2 3 3" xfId="920" xr:uid="{2C6491D8-4A71-4C73-B3AB-5346917B7798}"/>
    <cellStyle name="Normal 3 2 2 2 2 4" xfId="462" xr:uid="{A113FB97-3C8D-4562-B4CA-DA5C38B2BB8F}"/>
    <cellStyle name="Normal 3 2 2 2 2 4 2" xfId="1072" xr:uid="{E131AB0A-5031-4D9B-8C18-EE6172D1DD63}"/>
    <cellStyle name="Normal 3 2 2 2 2 5" xfId="768" xr:uid="{A9E28769-7C1D-4E18-B2B7-A1B8A056D65D}"/>
    <cellStyle name="Normal 3 2 2 2 3" xfId="154" xr:uid="{00000000-0005-0000-0000-000091000000}"/>
    <cellStyle name="Normal 3 2 2 2 3 2" xfId="331" xr:uid="{00000000-0005-0000-0000-000092000000}"/>
    <cellStyle name="Normal 3 2 2 2 3 2 2" xfId="646" xr:uid="{9CA213CD-2807-426C-B24F-40213F28063A}"/>
    <cellStyle name="Normal 3 2 2 2 3 2 2 2" xfId="1256" xr:uid="{A3CA07A6-E32D-4393-8F35-ACEF3004666C}"/>
    <cellStyle name="Normal 3 2 2 2 3 2 3" xfId="952" xr:uid="{5B867E23-DB34-42D5-99A2-5226A8E78087}"/>
    <cellStyle name="Normal 3 2 2 2 3 3" xfId="494" xr:uid="{AA702042-75CE-47CC-809B-FA2D8C2887DD}"/>
    <cellStyle name="Normal 3 2 2 2 3 3 2" xfId="1104" xr:uid="{733CE5BC-976F-44CD-9608-C73DCCA235F3}"/>
    <cellStyle name="Normal 3 2 2 2 3 4" xfId="800" xr:uid="{18E7DCF2-2849-4926-9A2A-5AF760211755}"/>
    <cellStyle name="Normal 3 2 2 2 4" xfId="239" xr:uid="{00000000-0005-0000-0000-000093000000}"/>
    <cellStyle name="Normal 3 2 2 2 4 2" xfId="574" xr:uid="{82C33C40-E413-456B-B738-2A911875B2F6}"/>
    <cellStyle name="Normal 3 2 2 2 4 2 2" xfId="1184" xr:uid="{79851433-F959-4041-A8F8-0678AE5A4DD0}"/>
    <cellStyle name="Normal 3 2 2 2 4 3" xfId="880" xr:uid="{2AD904E7-ACF5-4250-B3EA-7C7B4620E6C9}"/>
    <cellStyle name="Normal 3 2 2 2 5" xfId="422" xr:uid="{31706AA1-597F-4675-AF47-F1790BC0985B}"/>
    <cellStyle name="Normal 3 2 2 2 5 2" xfId="1032" xr:uid="{4089F396-64E5-492A-89E9-92A51504C06C}"/>
    <cellStyle name="Normal 3 2 2 2 6" xfId="728" xr:uid="{C351F7DE-4776-4A85-8CA6-8F5738CD63AF}"/>
    <cellStyle name="Normal 3 2 2 3" xfId="57" xr:uid="{00000000-0005-0000-0000-000094000000}"/>
    <cellStyle name="Normal 3 2 2 3 2" xfId="129" xr:uid="{00000000-0005-0000-0000-000095000000}"/>
    <cellStyle name="Normal 3 2 2 3 2 2" xfId="202" xr:uid="{00000000-0005-0000-0000-000096000000}"/>
    <cellStyle name="Normal 3 2 2 3 2 2 2" xfId="379" xr:uid="{00000000-0005-0000-0000-000097000000}"/>
    <cellStyle name="Normal 3 2 2 3 2 2 2 2" xfId="694" xr:uid="{679AA2AB-3FBF-4DE3-B61A-F06C88F24722}"/>
    <cellStyle name="Normal 3 2 2 3 2 2 2 2 2" xfId="1304" xr:uid="{5CD19CB5-9095-4287-A659-C56D8ADEE51A}"/>
    <cellStyle name="Normal 3 2 2 3 2 2 2 3" xfId="1000" xr:uid="{097BF195-F40B-46E8-8C87-7575B412E9BA}"/>
    <cellStyle name="Normal 3 2 2 3 2 2 3" xfId="542" xr:uid="{6685269C-178A-41EC-AAB4-E36E089F8A11}"/>
    <cellStyle name="Normal 3 2 2 3 2 2 3 2" xfId="1152" xr:uid="{BD9E0CE5-4142-4089-A88E-8024CFBFF6B7}"/>
    <cellStyle name="Normal 3 2 2 3 2 2 4" xfId="848" xr:uid="{71EB12F7-7FA1-4974-A656-BEA20F79D470}"/>
    <cellStyle name="Normal 3 2 2 3 2 3" xfId="306" xr:uid="{00000000-0005-0000-0000-000098000000}"/>
    <cellStyle name="Normal 3 2 2 3 2 3 2" xfId="622" xr:uid="{B078EA72-4B18-4A0F-BCC3-AD56E6DC9591}"/>
    <cellStyle name="Normal 3 2 2 3 2 3 2 2" xfId="1232" xr:uid="{989A4213-636E-4A8D-AA08-7997403737A4}"/>
    <cellStyle name="Normal 3 2 2 3 2 3 3" xfId="928" xr:uid="{87348577-0539-4204-A5A8-1C5E8D5454CE}"/>
    <cellStyle name="Normal 3 2 2 3 2 4" xfId="470" xr:uid="{836B62F1-CACE-4874-81A6-FAD013BAE6FD}"/>
    <cellStyle name="Normal 3 2 2 3 2 4 2" xfId="1080" xr:uid="{AD73F285-8980-4878-AB4F-896E42246C97}"/>
    <cellStyle name="Normal 3 2 2 3 2 5" xfId="776" xr:uid="{DE330715-E8D0-453C-8B8F-1DD7CA858A05}"/>
    <cellStyle name="Normal 3 2 2 3 3" xfId="162" xr:uid="{00000000-0005-0000-0000-000099000000}"/>
    <cellStyle name="Normal 3 2 2 3 3 2" xfId="339" xr:uid="{00000000-0005-0000-0000-00009A000000}"/>
    <cellStyle name="Normal 3 2 2 3 3 2 2" xfId="654" xr:uid="{9360D4CC-B82F-48FB-8005-24FEEF96B889}"/>
    <cellStyle name="Normal 3 2 2 3 3 2 2 2" xfId="1264" xr:uid="{89445958-A370-4805-A90E-A4FD6715CDB6}"/>
    <cellStyle name="Normal 3 2 2 3 3 2 3" xfId="960" xr:uid="{57517D23-FD8A-4E86-8ED6-E151383FA07F}"/>
    <cellStyle name="Normal 3 2 2 3 3 3" xfId="502" xr:uid="{9F9C4FBF-775F-43D5-A675-B304D4F7F974}"/>
    <cellStyle name="Normal 3 2 2 3 3 3 2" xfId="1112" xr:uid="{15246F6F-26B5-4723-8512-4F1CF9323C56}"/>
    <cellStyle name="Normal 3 2 2 3 3 4" xfId="808" xr:uid="{470C729E-96CA-466F-9A17-61425C9C33B9}"/>
    <cellStyle name="Normal 3 2 2 3 4" xfId="249" xr:uid="{00000000-0005-0000-0000-00009B000000}"/>
    <cellStyle name="Normal 3 2 2 3 4 2" xfId="582" xr:uid="{9A697A5F-02ED-431E-B74E-7A7C338CE470}"/>
    <cellStyle name="Normal 3 2 2 3 4 2 2" xfId="1192" xr:uid="{16A390CF-1F35-40C4-9083-56BC52E3A98B}"/>
    <cellStyle name="Normal 3 2 2 3 4 3" xfId="888" xr:uid="{06758205-1057-465B-A969-B0DEDDAB5540}"/>
    <cellStyle name="Normal 3 2 2 3 5" xfId="430" xr:uid="{36CB63BC-36F3-4268-AD3D-D6C4EDF671C6}"/>
    <cellStyle name="Normal 3 2 2 3 5 2" xfId="1040" xr:uid="{671CDA89-EDAC-450F-BF6D-BEFE8E0C0F64}"/>
    <cellStyle name="Normal 3 2 2 3 6" xfId="736" xr:uid="{0297E71E-D998-4372-A998-94B8B5C89ACB}"/>
    <cellStyle name="Normal 3 2 2 4" xfId="77" xr:uid="{00000000-0005-0000-0000-00009C000000}"/>
    <cellStyle name="Normal 3 2 2 4 2" xfId="137" xr:uid="{00000000-0005-0000-0000-00009D000000}"/>
    <cellStyle name="Normal 3 2 2 4 2 2" xfId="210" xr:uid="{00000000-0005-0000-0000-00009E000000}"/>
    <cellStyle name="Normal 3 2 2 4 2 2 2" xfId="387" xr:uid="{00000000-0005-0000-0000-00009F000000}"/>
    <cellStyle name="Normal 3 2 2 4 2 2 2 2" xfId="702" xr:uid="{0BEAC0D3-5862-4C34-9D3B-2A2AD2529D3E}"/>
    <cellStyle name="Normal 3 2 2 4 2 2 2 2 2" xfId="1312" xr:uid="{82C9FCA4-D0A3-4714-9EC7-0D5D56B8C169}"/>
    <cellStyle name="Normal 3 2 2 4 2 2 2 3" xfId="1008" xr:uid="{B2444D10-F5E4-424F-8D19-5F5D15A0D4EF}"/>
    <cellStyle name="Normal 3 2 2 4 2 2 3" xfId="550" xr:uid="{A7063416-2829-4FE1-A044-D79EAC8C5F8B}"/>
    <cellStyle name="Normal 3 2 2 4 2 2 3 2" xfId="1160" xr:uid="{1907589B-C190-44AA-A8FB-B170C2CD4ADE}"/>
    <cellStyle name="Normal 3 2 2 4 2 2 4" xfId="856" xr:uid="{12203099-9EFE-41C4-941A-CA31D4F8ECBB}"/>
    <cellStyle name="Normal 3 2 2 4 2 3" xfId="314" xr:uid="{00000000-0005-0000-0000-0000A0000000}"/>
    <cellStyle name="Normal 3 2 2 4 2 3 2" xfId="630" xr:uid="{F2D833B0-44B0-463A-BA0B-F13A20826CE9}"/>
    <cellStyle name="Normal 3 2 2 4 2 3 2 2" xfId="1240" xr:uid="{78822C70-652B-4C76-AD2B-23637DAD62FE}"/>
    <cellStyle name="Normal 3 2 2 4 2 3 3" xfId="936" xr:uid="{9B5D0D56-524C-498E-9774-79D9728F23A1}"/>
    <cellStyle name="Normal 3 2 2 4 2 4" xfId="478" xr:uid="{4E2BD921-DFDE-45F6-B2B3-B55B4B399B44}"/>
    <cellStyle name="Normal 3 2 2 4 2 4 2" xfId="1088" xr:uid="{182E46B8-86B6-4623-8DA6-670658F21187}"/>
    <cellStyle name="Normal 3 2 2 4 2 5" xfId="784" xr:uid="{CEF6B998-5037-42E8-8B25-BC1F074C55F2}"/>
    <cellStyle name="Normal 3 2 2 4 3" xfId="170" xr:uid="{00000000-0005-0000-0000-0000A1000000}"/>
    <cellStyle name="Normal 3 2 2 4 3 2" xfId="347" xr:uid="{00000000-0005-0000-0000-0000A2000000}"/>
    <cellStyle name="Normal 3 2 2 4 3 2 2" xfId="662" xr:uid="{E15EF8A8-6499-4A6F-BDAD-DB7258685E77}"/>
    <cellStyle name="Normal 3 2 2 4 3 2 2 2" xfId="1272" xr:uid="{C1231074-A8C7-4B9E-80F4-843C1E5CF931}"/>
    <cellStyle name="Normal 3 2 2 4 3 2 3" xfId="968" xr:uid="{2385DD44-F1AF-40D8-907F-5758A8CFA020}"/>
    <cellStyle name="Normal 3 2 2 4 3 3" xfId="510" xr:uid="{4AE2819E-57FA-47E3-A0D2-B798BC412248}"/>
    <cellStyle name="Normal 3 2 2 4 3 3 2" xfId="1120" xr:uid="{8F132D09-EC75-432F-9DE7-24DE51E4CE9C}"/>
    <cellStyle name="Normal 3 2 2 4 3 4" xfId="816" xr:uid="{E4888561-F554-49A8-A2A6-BAD04D9607D6}"/>
    <cellStyle name="Normal 3 2 2 4 4" xfId="263" xr:uid="{00000000-0005-0000-0000-0000A3000000}"/>
    <cellStyle name="Normal 3 2 2 4 4 2" xfId="590" xr:uid="{9E402F45-4037-4388-B030-2CD662981339}"/>
    <cellStyle name="Normal 3 2 2 4 4 2 2" xfId="1200" xr:uid="{C6E9FB81-0BCE-4067-A12E-31CD48CFB986}"/>
    <cellStyle name="Normal 3 2 2 4 4 3" xfId="896" xr:uid="{01ECB091-F9E0-46BA-A7FA-D335C27B7F82}"/>
    <cellStyle name="Normal 3 2 2 4 5" xfId="438" xr:uid="{0A6E5F56-7A5E-4A33-8ED0-0D7D20FD1C40}"/>
    <cellStyle name="Normal 3 2 2 4 5 2" xfId="1048" xr:uid="{09DF0363-E593-428B-B86D-400C93BBCF5A}"/>
    <cellStyle name="Normal 3 2 2 4 6" xfId="744" xr:uid="{BF08CC68-1F10-483D-9122-6C0DBA373513}"/>
    <cellStyle name="Normal 3 2 2 5" xfId="99" xr:uid="{00000000-0005-0000-0000-0000A4000000}"/>
    <cellStyle name="Normal 3 2 2 5 2" xfId="178" xr:uid="{00000000-0005-0000-0000-0000A5000000}"/>
    <cellStyle name="Normal 3 2 2 5 2 2" xfId="355" xr:uid="{00000000-0005-0000-0000-0000A6000000}"/>
    <cellStyle name="Normal 3 2 2 5 2 2 2" xfId="670" xr:uid="{CB06AEB9-8677-478B-B118-4A4152B3FAAE}"/>
    <cellStyle name="Normal 3 2 2 5 2 2 2 2" xfId="1280" xr:uid="{C5B1EA91-40AD-44A4-983A-A5C4176D8C1F}"/>
    <cellStyle name="Normal 3 2 2 5 2 2 3" xfId="976" xr:uid="{1C7E32AB-C247-4D0E-BDBB-E0C65CD68088}"/>
    <cellStyle name="Normal 3 2 2 5 2 3" xfId="518" xr:uid="{E2ED9185-E8D5-4B25-ADFE-C221BC2709E1}"/>
    <cellStyle name="Normal 3 2 2 5 2 3 2" xfId="1128" xr:uid="{5A42BB92-1054-4F1D-AD97-F4F08BC7CD30}"/>
    <cellStyle name="Normal 3 2 2 5 2 4" xfId="824" xr:uid="{C3679F83-8B86-4544-8283-986D7510F330}"/>
    <cellStyle name="Normal 3 2 2 5 3" xfId="276" xr:uid="{00000000-0005-0000-0000-0000A7000000}"/>
    <cellStyle name="Normal 3 2 2 5 3 2" xfId="598" xr:uid="{D6D08A87-2170-47AD-B773-1F60B184048F}"/>
    <cellStyle name="Normal 3 2 2 5 3 2 2" xfId="1208" xr:uid="{AAE34C7C-8705-4507-A2E4-AE0255B8A080}"/>
    <cellStyle name="Normal 3 2 2 5 3 3" xfId="904" xr:uid="{97A13731-A8F7-4AAD-A039-987D2D0B8D11}"/>
    <cellStyle name="Normal 3 2 2 5 4" xfId="446" xr:uid="{A4A0CD36-AE72-4680-9468-143F0CB6050F}"/>
    <cellStyle name="Normal 3 2 2 5 4 2" xfId="1056" xr:uid="{E96051D5-1AD9-41AC-A00C-A8DC123C2F1E}"/>
    <cellStyle name="Normal 3 2 2 5 5" xfId="752" xr:uid="{7B4878A8-A678-4485-B2F3-FCD9A48D91EA}"/>
    <cellStyle name="Normal 3 2 2 6" xfId="113" xr:uid="{00000000-0005-0000-0000-0000A8000000}"/>
    <cellStyle name="Normal 3 2 2 6 2" xfId="186" xr:uid="{00000000-0005-0000-0000-0000A9000000}"/>
    <cellStyle name="Normal 3 2 2 6 2 2" xfId="363" xr:uid="{00000000-0005-0000-0000-0000AA000000}"/>
    <cellStyle name="Normal 3 2 2 6 2 2 2" xfId="678" xr:uid="{F1556DE8-B497-44D3-ADD4-3C6C85B12E8D}"/>
    <cellStyle name="Normal 3 2 2 6 2 2 2 2" xfId="1288" xr:uid="{0D2619E0-CB5B-45F3-A79D-CD9A37914E65}"/>
    <cellStyle name="Normal 3 2 2 6 2 2 3" xfId="984" xr:uid="{7997CA56-50C6-4FFB-8AF6-40830B7FC92C}"/>
    <cellStyle name="Normal 3 2 2 6 2 3" xfId="526" xr:uid="{D5387812-BDD2-4B76-B25E-33C01CBA8F1B}"/>
    <cellStyle name="Normal 3 2 2 6 2 3 2" xfId="1136" xr:uid="{CF2E6013-F555-47A0-87F3-E2D82725E748}"/>
    <cellStyle name="Normal 3 2 2 6 2 4" xfId="832" xr:uid="{E4BE907B-CEED-4E1D-A604-147E7EECADCB}"/>
    <cellStyle name="Normal 3 2 2 6 3" xfId="290" xr:uid="{00000000-0005-0000-0000-0000AB000000}"/>
    <cellStyle name="Normal 3 2 2 6 3 2" xfId="606" xr:uid="{38551364-FFF0-4A59-B423-3E11777AA58A}"/>
    <cellStyle name="Normal 3 2 2 6 3 2 2" xfId="1216" xr:uid="{4A6C19BD-65A1-4920-87F1-16F655850D4E}"/>
    <cellStyle name="Normal 3 2 2 6 3 3" xfId="912" xr:uid="{76C016E2-3958-4B7C-B849-B6AA7F0A826D}"/>
    <cellStyle name="Normal 3 2 2 6 4" xfId="454" xr:uid="{F5ED8527-B5AA-46B3-B4DE-DC91784A5B6C}"/>
    <cellStyle name="Normal 3 2 2 6 4 2" xfId="1064" xr:uid="{830178B3-2DC6-46A4-AF7E-96A9615D8CFA}"/>
    <cellStyle name="Normal 3 2 2 6 5" xfId="760" xr:uid="{E0BB25F4-821F-4D79-BE82-843FE3E03009}"/>
    <cellStyle name="Normal 3 2 2 7" xfId="146" xr:uid="{00000000-0005-0000-0000-0000AC000000}"/>
    <cellStyle name="Normal 3 2 2 7 2" xfId="323" xr:uid="{00000000-0005-0000-0000-0000AD000000}"/>
    <cellStyle name="Normal 3 2 2 7 2 2" xfId="638" xr:uid="{F05BD4FE-E55A-4C01-A3E7-F2785CD85497}"/>
    <cellStyle name="Normal 3 2 2 7 2 2 2" xfId="1248" xr:uid="{D2365E1B-A3C6-4592-BE3C-824EEEC43928}"/>
    <cellStyle name="Normal 3 2 2 7 2 3" xfId="944" xr:uid="{7EAEDD4F-B99F-413D-B2E0-233ED6E3B005}"/>
    <cellStyle name="Normal 3 2 2 7 3" xfId="486" xr:uid="{D022C704-361E-4D70-9A70-EF857988DA78}"/>
    <cellStyle name="Normal 3 2 2 7 3 2" xfId="1096" xr:uid="{B12DA1ED-3FB7-4F9D-A48F-987A83708064}"/>
    <cellStyle name="Normal 3 2 2 7 4" xfId="792" xr:uid="{A3D7D914-43CB-4961-AEA0-A1B615A2D243}"/>
    <cellStyle name="Normal 3 2 2 8" xfId="218" xr:uid="{00000000-0005-0000-0000-0000AE000000}"/>
    <cellStyle name="Normal 3 2 2 8 2" xfId="395" xr:uid="{00000000-0005-0000-0000-0000AF000000}"/>
    <cellStyle name="Normal 3 2 2 8 2 2" xfId="710" xr:uid="{04CA08B0-ADF5-4665-B69B-234D08880B55}"/>
    <cellStyle name="Normal 3 2 2 8 2 2 2" xfId="1320" xr:uid="{2F13D641-E6A6-4244-A41B-B4740314EACD}"/>
    <cellStyle name="Normal 3 2 2 8 2 3" xfId="1016" xr:uid="{823E42D4-F079-4962-A4C9-59D373CBE202}"/>
    <cellStyle name="Normal 3 2 2 8 3" xfId="558" xr:uid="{3D8B7405-9710-42AD-A0B9-80FA741E1FB6}"/>
    <cellStyle name="Normal 3 2 2 8 3 2" xfId="1168" xr:uid="{9B92E956-3E7A-4BCD-A131-B472844E86AE}"/>
    <cellStyle name="Normal 3 2 2 8 4" xfId="864" xr:uid="{87F6E6B9-ACA3-4558-98B0-5904B8D2CBC8}"/>
    <cellStyle name="Normal 3 2 2 9" xfId="227" xr:uid="{00000000-0005-0000-0000-0000B0000000}"/>
    <cellStyle name="Normal 3 2 2 9 2" xfId="566" xr:uid="{EBAF10A4-FDF7-43E8-997A-91CB009449DC}"/>
    <cellStyle name="Normal 3 2 2 9 2 2" xfId="1176" xr:uid="{813CD84B-094E-42F7-9B76-096F30BA6C70}"/>
    <cellStyle name="Normal 3 2 2 9 3" xfId="872" xr:uid="{C46BDCAF-ACE4-4EA1-95D2-EA7B8C895EE3}"/>
    <cellStyle name="Normal 3 2 3" xfId="42" xr:uid="{00000000-0005-0000-0000-0000B1000000}"/>
    <cellStyle name="Normal 3 2 3 2" xfId="117" xr:uid="{00000000-0005-0000-0000-0000B2000000}"/>
    <cellStyle name="Normal 3 2 3 2 2" xfId="190" xr:uid="{00000000-0005-0000-0000-0000B3000000}"/>
    <cellStyle name="Normal 3 2 3 2 2 2" xfId="367" xr:uid="{00000000-0005-0000-0000-0000B4000000}"/>
    <cellStyle name="Normal 3 2 3 2 2 2 2" xfId="682" xr:uid="{6A5F6C85-5871-4F84-B4B1-7554C2DBFBEB}"/>
    <cellStyle name="Normal 3 2 3 2 2 2 2 2" xfId="1292" xr:uid="{2EDF81CF-C604-45FC-8F9B-E8113C7B5414}"/>
    <cellStyle name="Normal 3 2 3 2 2 2 3" xfId="988" xr:uid="{B87DB9D5-AA5F-4170-999E-41986CCD5056}"/>
    <cellStyle name="Normal 3 2 3 2 2 3" xfId="530" xr:uid="{47565C48-B0B3-4F7F-98E9-23E594D7E6BA}"/>
    <cellStyle name="Normal 3 2 3 2 2 3 2" xfId="1140" xr:uid="{A245C27E-AFD3-4678-B4F8-A241980A5D27}"/>
    <cellStyle name="Normal 3 2 3 2 2 4" xfId="836" xr:uid="{DA92094B-B7BA-4C87-B049-E4EA1DCC3F10}"/>
    <cellStyle name="Normal 3 2 3 2 3" xfId="294" xr:uid="{00000000-0005-0000-0000-0000B5000000}"/>
    <cellStyle name="Normal 3 2 3 2 3 2" xfId="610" xr:uid="{F193E506-5D26-4A20-9AF3-239A314AE32A}"/>
    <cellStyle name="Normal 3 2 3 2 3 2 2" xfId="1220" xr:uid="{986F3A9A-1CA5-4FC8-95B5-8124DE30E3AE}"/>
    <cellStyle name="Normal 3 2 3 2 3 3" xfId="916" xr:uid="{E332A211-E99A-4706-A0D4-FCF68AF86AF2}"/>
    <cellStyle name="Normal 3 2 3 2 4" xfId="458" xr:uid="{B20DD93E-0B04-49C3-9D83-EAA4AA27E7A8}"/>
    <cellStyle name="Normal 3 2 3 2 4 2" xfId="1068" xr:uid="{1C8E5D72-B91D-4EA2-8EAB-84DD8D3DD8D8}"/>
    <cellStyle name="Normal 3 2 3 2 5" xfId="764" xr:uid="{512EBCE2-1264-4FD3-BAB1-DB97D23F630A}"/>
    <cellStyle name="Normal 3 2 3 3" xfId="150" xr:uid="{00000000-0005-0000-0000-0000B6000000}"/>
    <cellStyle name="Normal 3 2 3 3 2" xfId="327" xr:uid="{00000000-0005-0000-0000-0000B7000000}"/>
    <cellStyle name="Normal 3 2 3 3 2 2" xfId="642" xr:uid="{69D4CA09-468E-43DA-A9BD-6EDF463FBA8C}"/>
    <cellStyle name="Normal 3 2 3 3 2 2 2" xfId="1252" xr:uid="{60D67B30-9585-4123-A3B1-B8FD3C8609A3}"/>
    <cellStyle name="Normal 3 2 3 3 2 3" xfId="948" xr:uid="{1D1CD9BA-5212-4388-B3B5-050148949B3B}"/>
    <cellStyle name="Normal 3 2 3 3 3" xfId="490" xr:uid="{0E25336C-F959-462A-A66E-B915FF0456A1}"/>
    <cellStyle name="Normal 3 2 3 3 3 2" xfId="1100" xr:uid="{0A16B534-63F9-48ED-9A85-686FFAC20EAB}"/>
    <cellStyle name="Normal 3 2 3 3 4" xfId="796" xr:uid="{652E94EA-2BFA-4705-B3A4-8458453954BF}"/>
    <cellStyle name="Normal 3 2 3 4" xfId="234" xr:uid="{00000000-0005-0000-0000-0000B8000000}"/>
    <cellStyle name="Normal 3 2 3 4 2" xfId="570" xr:uid="{90DA5897-45F7-42C8-9A40-3AE53A4B2F7C}"/>
    <cellStyle name="Normal 3 2 3 4 2 2" xfId="1180" xr:uid="{46AA45CF-D75D-4AA1-A73A-1843FD41BEEF}"/>
    <cellStyle name="Normal 3 2 3 4 3" xfId="876" xr:uid="{C0B559BA-D873-49E0-B697-E508F195ADF5}"/>
    <cellStyle name="Normal 3 2 3 5" xfId="418" xr:uid="{D4AF3A39-3AA3-4B01-9923-FFF5DADC0253}"/>
    <cellStyle name="Normal 3 2 3 5 2" xfId="1028" xr:uid="{D8AAD1D1-703F-4E80-82E7-0CC5520289B3}"/>
    <cellStyle name="Normal 3 2 3 6" xfId="724" xr:uid="{C262729C-8297-4F3B-B78A-383E4E01C779}"/>
    <cellStyle name="Normal 3 2 4" xfId="53" xr:uid="{00000000-0005-0000-0000-0000B9000000}"/>
    <cellStyle name="Normal 3 2 4 2" xfId="125" xr:uid="{00000000-0005-0000-0000-0000BA000000}"/>
    <cellStyle name="Normal 3 2 4 2 2" xfId="198" xr:uid="{00000000-0005-0000-0000-0000BB000000}"/>
    <cellStyle name="Normal 3 2 4 2 2 2" xfId="375" xr:uid="{00000000-0005-0000-0000-0000BC000000}"/>
    <cellStyle name="Normal 3 2 4 2 2 2 2" xfId="690" xr:uid="{7945D196-8A93-438D-8D21-8D30B0F40B1A}"/>
    <cellStyle name="Normal 3 2 4 2 2 2 2 2" xfId="1300" xr:uid="{5C7B2FF7-15D2-434E-B1DE-D9FE096310B5}"/>
    <cellStyle name="Normal 3 2 4 2 2 2 3" xfId="996" xr:uid="{A447AAEA-C9EB-4BBF-9A59-B0887A34D15E}"/>
    <cellStyle name="Normal 3 2 4 2 2 3" xfId="538" xr:uid="{98AD72C1-8529-404E-AC08-2CBA7F2FD2CC}"/>
    <cellStyle name="Normal 3 2 4 2 2 3 2" xfId="1148" xr:uid="{638747D5-C6E7-4D54-B4F1-6FF582193A82}"/>
    <cellStyle name="Normal 3 2 4 2 2 4" xfId="844" xr:uid="{DF1A5CF6-F4A2-4B9F-A93D-0ED8BFF9669D}"/>
    <cellStyle name="Normal 3 2 4 2 3" xfId="302" xr:uid="{00000000-0005-0000-0000-0000BD000000}"/>
    <cellStyle name="Normal 3 2 4 2 3 2" xfId="618" xr:uid="{BD8CEB08-FF39-4145-8217-7218D0955C23}"/>
    <cellStyle name="Normal 3 2 4 2 3 2 2" xfId="1228" xr:uid="{726265B2-35EE-4753-9E5B-023EDB61B83F}"/>
    <cellStyle name="Normal 3 2 4 2 3 3" xfId="924" xr:uid="{3263FE65-4CE1-449E-B05D-1A13F95F2A6F}"/>
    <cellStyle name="Normal 3 2 4 2 4" xfId="466" xr:uid="{D9F6F516-07B0-46DA-90BD-EE401FF4916B}"/>
    <cellStyle name="Normal 3 2 4 2 4 2" xfId="1076" xr:uid="{12BAA5A0-3C0D-4D2B-B964-C263F147E2B4}"/>
    <cellStyle name="Normal 3 2 4 2 5" xfId="772" xr:uid="{7CCF7635-B281-4913-85A8-FF824B0FA1E3}"/>
    <cellStyle name="Normal 3 2 4 3" xfId="158" xr:uid="{00000000-0005-0000-0000-0000BE000000}"/>
    <cellStyle name="Normal 3 2 4 3 2" xfId="335" xr:uid="{00000000-0005-0000-0000-0000BF000000}"/>
    <cellStyle name="Normal 3 2 4 3 2 2" xfId="650" xr:uid="{F28B9B4D-94AE-4E4C-9ECF-FDBB84A8B983}"/>
    <cellStyle name="Normal 3 2 4 3 2 2 2" xfId="1260" xr:uid="{5EE2A051-6D6F-4FA0-945B-CD31AB0B90C6}"/>
    <cellStyle name="Normal 3 2 4 3 2 3" xfId="956" xr:uid="{65DBD128-BA3E-4626-A03F-5D6C20D130EC}"/>
    <cellStyle name="Normal 3 2 4 3 3" xfId="498" xr:uid="{D5DDC3E4-8C5F-44F9-A047-758DB33CFDE3}"/>
    <cellStyle name="Normal 3 2 4 3 3 2" xfId="1108" xr:uid="{DD7A4D69-9B6E-493C-9CA3-894D6B4394D4}"/>
    <cellStyle name="Normal 3 2 4 3 4" xfId="804" xr:uid="{E6FB7A6C-C6A5-47F1-BE24-1B936BEA3EC7}"/>
    <cellStyle name="Normal 3 2 4 4" xfId="245" xr:uid="{00000000-0005-0000-0000-0000C0000000}"/>
    <cellStyle name="Normal 3 2 4 4 2" xfId="578" xr:uid="{289B4FC7-8918-49C2-BF9C-04D6EED9B239}"/>
    <cellStyle name="Normal 3 2 4 4 2 2" xfId="1188" xr:uid="{C1990022-0848-49AE-9A9B-B13645325EEB}"/>
    <cellStyle name="Normal 3 2 4 4 3" xfId="884" xr:uid="{02750443-D6A5-41D3-B5D4-E4855FA33DBA}"/>
    <cellStyle name="Normal 3 2 4 5" xfId="426" xr:uid="{A05D8BC5-71CD-42CC-AA35-735F1A9C1631}"/>
    <cellStyle name="Normal 3 2 4 5 2" xfId="1036" xr:uid="{FCCD7D5C-D480-40F4-8299-D1D4F5C9CC9E}"/>
    <cellStyle name="Normal 3 2 4 6" xfId="732" xr:uid="{F3D0F797-F154-41F8-B073-947A90DE4207}"/>
    <cellStyle name="Normal 3 2 5" xfId="66" xr:uid="{00000000-0005-0000-0000-0000C1000000}"/>
    <cellStyle name="Normal 3 2 5 2" xfId="133" xr:uid="{00000000-0005-0000-0000-0000C2000000}"/>
    <cellStyle name="Normal 3 2 5 2 2" xfId="206" xr:uid="{00000000-0005-0000-0000-0000C3000000}"/>
    <cellStyle name="Normal 3 2 5 2 2 2" xfId="383" xr:uid="{00000000-0005-0000-0000-0000C4000000}"/>
    <cellStyle name="Normal 3 2 5 2 2 2 2" xfId="698" xr:uid="{AA32AB24-78FD-4A1F-840B-18081C06CFDE}"/>
    <cellStyle name="Normal 3 2 5 2 2 2 2 2" xfId="1308" xr:uid="{882B2B79-DCA2-446B-A59B-CEB737E055AC}"/>
    <cellStyle name="Normal 3 2 5 2 2 2 3" xfId="1004" xr:uid="{B5F878EC-9A1A-4D79-91D7-5011EBFDCCE7}"/>
    <cellStyle name="Normal 3 2 5 2 2 3" xfId="546" xr:uid="{2AF620FE-7FA6-460F-B8E9-95E8E55914A5}"/>
    <cellStyle name="Normal 3 2 5 2 2 3 2" xfId="1156" xr:uid="{4A832850-D027-41E4-9277-F180FFD9BE32}"/>
    <cellStyle name="Normal 3 2 5 2 2 4" xfId="852" xr:uid="{692C1AEA-7E79-4D36-96B8-93D27BFA8C50}"/>
    <cellStyle name="Normal 3 2 5 2 3" xfId="310" xr:uid="{00000000-0005-0000-0000-0000C5000000}"/>
    <cellStyle name="Normal 3 2 5 2 3 2" xfId="626" xr:uid="{0525D796-24F5-4638-BD00-05BC85BF17FE}"/>
    <cellStyle name="Normal 3 2 5 2 3 2 2" xfId="1236" xr:uid="{DA983E67-5117-490D-B760-DDDBC50B33E2}"/>
    <cellStyle name="Normal 3 2 5 2 3 3" xfId="932" xr:uid="{2CE38F03-E522-456B-8C13-5AE84E9F9BA9}"/>
    <cellStyle name="Normal 3 2 5 2 4" xfId="474" xr:uid="{C03FCBD5-B461-4976-A8AB-A296F8EBA318}"/>
    <cellStyle name="Normal 3 2 5 2 4 2" xfId="1084" xr:uid="{687B7D8A-BBE8-4045-A5B6-FF785283553C}"/>
    <cellStyle name="Normal 3 2 5 2 5" xfId="780" xr:uid="{89E4E33E-ACA3-4014-B379-4958C2D6755C}"/>
    <cellStyle name="Normal 3 2 5 3" xfId="166" xr:uid="{00000000-0005-0000-0000-0000C6000000}"/>
    <cellStyle name="Normal 3 2 5 3 2" xfId="343" xr:uid="{00000000-0005-0000-0000-0000C7000000}"/>
    <cellStyle name="Normal 3 2 5 3 2 2" xfId="658" xr:uid="{1F95992E-23F4-4D65-AEAD-09BD5D4DEFB1}"/>
    <cellStyle name="Normal 3 2 5 3 2 2 2" xfId="1268" xr:uid="{995B2656-9A98-42EC-8DE6-63E0D1E7AF25}"/>
    <cellStyle name="Normal 3 2 5 3 2 3" xfId="964" xr:uid="{27163167-FF1C-43FC-A1A8-1B9E81FC0C41}"/>
    <cellStyle name="Normal 3 2 5 3 3" xfId="506" xr:uid="{DB4137B4-420F-4B69-8231-D9C9F35458C7}"/>
    <cellStyle name="Normal 3 2 5 3 3 2" xfId="1116" xr:uid="{EF5D83E7-F801-4C5D-A29E-5E03910CFFE0}"/>
    <cellStyle name="Normal 3 2 5 3 4" xfId="812" xr:uid="{4F2067B9-CEC4-4BDC-8A41-5BF02E2EE257}"/>
    <cellStyle name="Normal 3 2 5 4" xfId="258" xr:uid="{00000000-0005-0000-0000-0000C8000000}"/>
    <cellStyle name="Normal 3 2 5 4 2" xfId="586" xr:uid="{6E0378FC-7B12-4B9D-9505-1C36081A316E}"/>
    <cellStyle name="Normal 3 2 5 4 2 2" xfId="1196" xr:uid="{677186F7-EB90-47A5-8C6F-13219D7C2521}"/>
    <cellStyle name="Normal 3 2 5 4 3" xfId="892" xr:uid="{2E32AC40-DE5A-415C-A4A8-F4AAAE8DF698}"/>
    <cellStyle name="Normal 3 2 5 5" xfId="434" xr:uid="{7E5F2707-6737-4734-97D8-257170DD5777}"/>
    <cellStyle name="Normal 3 2 5 5 2" xfId="1044" xr:uid="{7388C9E4-5A04-4BF4-B058-D3AFCAA43FD7}"/>
    <cellStyle name="Normal 3 2 5 6" xfId="740" xr:uid="{FF6F907C-EFED-4D04-88C4-594234B3CD13}"/>
    <cellStyle name="Normal 3 2 6" xfId="93" xr:uid="{00000000-0005-0000-0000-0000C9000000}"/>
    <cellStyle name="Normal 3 2 6 2" xfId="174" xr:uid="{00000000-0005-0000-0000-0000CA000000}"/>
    <cellStyle name="Normal 3 2 6 2 2" xfId="351" xr:uid="{00000000-0005-0000-0000-0000CB000000}"/>
    <cellStyle name="Normal 3 2 6 2 2 2" xfId="666" xr:uid="{61150A4D-039E-4DD1-8441-16B49F49B473}"/>
    <cellStyle name="Normal 3 2 6 2 2 2 2" xfId="1276" xr:uid="{E201B563-BF5E-4491-99FD-3DBDF7B4FCF6}"/>
    <cellStyle name="Normal 3 2 6 2 2 3" xfId="972" xr:uid="{DA96C141-5750-4C5F-B9B1-53923F6145B6}"/>
    <cellStyle name="Normal 3 2 6 2 3" xfId="514" xr:uid="{E47F7D72-35CF-4D14-9DAD-676FF1EFCA9A}"/>
    <cellStyle name="Normal 3 2 6 2 3 2" xfId="1124" xr:uid="{352E736E-2D2D-4C42-ADF3-4D8CC4B6EC1D}"/>
    <cellStyle name="Normal 3 2 6 2 4" xfId="820" xr:uid="{18C54030-3402-43E5-B827-54B165C3A9F9}"/>
    <cellStyle name="Normal 3 2 6 3" xfId="270" xr:uid="{00000000-0005-0000-0000-0000CC000000}"/>
    <cellStyle name="Normal 3 2 6 3 2" xfId="594" xr:uid="{E842E111-100D-4B38-BD38-6FF9876A4BBF}"/>
    <cellStyle name="Normal 3 2 6 3 2 2" xfId="1204" xr:uid="{58AD1565-96DB-432E-BDEE-37988557F81A}"/>
    <cellStyle name="Normal 3 2 6 3 3" xfId="900" xr:uid="{7277AB95-6F2D-4055-8528-621A0A3F6EF8}"/>
    <cellStyle name="Normal 3 2 6 4" xfId="442" xr:uid="{F756102C-0792-42F3-B426-A5D63D0CD3CC}"/>
    <cellStyle name="Normal 3 2 6 4 2" xfId="1052" xr:uid="{9B8603E5-0194-428F-8FDF-58FC9405AA8A}"/>
    <cellStyle name="Normal 3 2 6 5" xfId="748" xr:uid="{BC49AFE6-846D-452E-9442-FA5A791A0D42}"/>
    <cellStyle name="Normal 3 2 7" xfId="109" xr:uid="{00000000-0005-0000-0000-0000CD000000}"/>
    <cellStyle name="Normal 3 2 7 2" xfId="182" xr:uid="{00000000-0005-0000-0000-0000CE000000}"/>
    <cellStyle name="Normal 3 2 7 2 2" xfId="359" xr:uid="{00000000-0005-0000-0000-0000CF000000}"/>
    <cellStyle name="Normal 3 2 7 2 2 2" xfId="674" xr:uid="{8E37E4D3-9432-4891-BFE4-56A9406FAB57}"/>
    <cellStyle name="Normal 3 2 7 2 2 2 2" xfId="1284" xr:uid="{D1E5F76A-53A1-494B-9333-AF7732DDD7A6}"/>
    <cellStyle name="Normal 3 2 7 2 2 3" xfId="980" xr:uid="{B33448D1-1D98-4FB5-939C-4DF03A661C4C}"/>
    <cellStyle name="Normal 3 2 7 2 3" xfId="522" xr:uid="{6B18D4A7-570F-4FB6-98B4-48E8C9D79C5F}"/>
    <cellStyle name="Normal 3 2 7 2 3 2" xfId="1132" xr:uid="{7088BE74-C609-4282-A280-C57CCB377C17}"/>
    <cellStyle name="Normal 3 2 7 2 4" xfId="828" xr:uid="{6883ADAB-B7BB-4BCB-AC10-14A767DBE922}"/>
    <cellStyle name="Normal 3 2 7 3" xfId="286" xr:uid="{00000000-0005-0000-0000-0000D0000000}"/>
    <cellStyle name="Normal 3 2 7 3 2" xfId="602" xr:uid="{F36E7EDD-D1DF-4859-AC37-A402BC6AB90D}"/>
    <cellStyle name="Normal 3 2 7 3 2 2" xfId="1212" xr:uid="{3A315368-1B37-4CAF-85A5-31785BF3B4AE}"/>
    <cellStyle name="Normal 3 2 7 3 3" xfId="908" xr:uid="{0416ED1C-780D-4C53-A7EE-00EBEC20AFAF}"/>
    <cellStyle name="Normal 3 2 7 4" xfId="450" xr:uid="{BB3761AE-EE25-4C60-80FE-BBD07DD9EABC}"/>
    <cellStyle name="Normal 3 2 7 4 2" xfId="1060" xr:uid="{24130B9A-60B8-4657-B052-483F3751128B}"/>
    <cellStyle name="Normal 3 2 7 5" xfId="756" xr:uid="{5DC3F3D3-B97B-4632-ADB7-C11E7AE6B515}"/>
    <cellStyle name="Normal 3 2 8" xfId="142" xr:uid="{00000000-0005-0000-0000-0000D1000000}"/>
    <cellStyle name="Normal 3 2 8 2" xfId="319" xr:uid="{00000000-0005-0000-0000-0000D2000000}"/>
    <cellStyle name="Normal 3 2 8 2 2" xfId="634" xr:uid="{1059516D-E464-4A75-A0D3-F619C98D054B}"/>
    <cellStyle name="Normal 3 2 8 2 2 2" xfId="1244" xr:uid="{4BFFCE3C-321F-4B0C-8BBD-1D4FBC7766A4}"/>
    <cellStyle name="Normal 3 2 8 2 3" xfId="940" xr:uid="{EA27982C-2267-47B7-9E37-747A1EF5C396}"/>
    <cellStyle name="Normal 3 2 8 3" xfId="482" xr:uid="{7B16DD49-5EB9-4ABF-A0E8-9FB4DCAA90DD}"/>
    <cellStyle name="Normal 3 2 8 3 2" xfId="1092" xr:uid="{C66B4B8C-F0A5-44A2-ABA6-0409D35CA5A4}"/>
    <cellStyle name="Normal 3 2 8 4" xfId="788" xr:uid="{C22C3CFF-B00F-49B0-B89D-0D85D8CAA382}"/>
    <cellStyle name="Normal 3 2 9" xfId="214" xr:uid="{00000000-0005-0000-0000-0000D3000000}"/>
    <cellStyle name="Normal 3 2 9 2" xfId="391" xr:uid="{00000000-0005-0000-0000-0000D4000000}"/>
    <cellStyle name="Normal 3 2 9 2 2" xfId="706" xr:uid="{78ABE430-D11A-4A28-A85E-DB5969E1B40E}"/>
    <cellStyle name="Normal 3 2 9 2 2 2" xfId="1316" xr:uid="{C782F1E0-5FD0-4989-8BB9-8D460C50201C}"/>
    <cellStyle name="Normal 3 2 9 2 3" xfId="1012" xr:uid="{07AC5CDC-C464-4A38-AC3D-A5E09F61812C}"/>
    <cellStyle name="Normal 3 2 9 3" xfId="554" xr:uid="{AC4F7948-D52A-47CB-9CD2-6508EABFFA3A}"/>
    <cellStyle name="Normal 3 2 9 3 2" xfId="1164" xr:uid="{77A4AE43-93EE-473F-AB99-0EBE80AC3ADA}"/>
    <cellStyle name="Normal 3 2 9 4" xfId="860" xr:uid="{5D6F65AA-CBB2-4756-BC8B-9C01F151912A}"/>
    <cellStyle name="Normal 3 3" xfId="15" xr:uid="{00000000-0005-0000-0000-0000D5000000}"/>
    <cellStyle name="Normal 3 3 10" xfId="224" xr:uid="{00000000-0005-0000-0000-0000D6000000}"/>
    <cellStyle name="Normal 3 3 10 2" xfId="563" xr:uid="{7F62C1D7-6877-4476-A317-980B502332F9}"/>
    <cellStyle name="Normal 3 3 10 2 2" xfId="1173" xr:uid="{0D701071-4B19-4548-9D23-22804C31C11C}"/>
    <cellStyle name="Normal 3 3 10 3" xfId="869" xr:uid="{90C4B027-39D2-45FE-9910-764E7B333C66}"/>
    <cellStyle name="Normal 3 3 11" xfId="411" xr:uid="{D55B1AD9-5D82-4B31-9E4E-0B8FA36B80A1}"/>
    <cellStyle name="Normal 3 3 11 2" xfId="1021" xr:uid="{968C2053-7597-42B8-92A4-9F0726ACED9D}"/>
    <cellStyle name="Normal 3 3 12" xfId="717" xr:uid="{871D51B4-BF74-4344-BB46-E4166BF78447}"/>
    <cellStyle name="Normal 3 3 2" xfId="27" xr:uid="{00000000-0005-0000-0000-0000D7000000}"/>
    <cellStyle name="Normal 3 3 2 10" xfId="415" xr:uid="{478AB6A0-5B07-4D71-BBDD-490B331C6E21}"/>
    <cellStyle name="Normal 3 3 2 10 2" xfId="1025" xr:uid="{4C650DEF-35D4-4A04-9B40-D8023B459B6D}"/>
    <cellStyle name="Normal 3 3 2 11" xfId="721" xr:uid="{5695B099-B4BC-4680-8499-E3A8BB144E86}"/>
    <cellStyle name="Normal 3 3 2 2" xfId="48" xr:uid="{00000000-0005-0000-0000-0000D8000000}"/>
    <cellStyle name="Normal 3 3 2 2 2" xfId="122" xr:uid="{00000000-0005-0000-0000-0000D9000000}"/>
    <cellStyle name="Normal 3 3 2 2 2 2" xfId="195" xr:uid="{00000000-0005-0000-0000-0000DA000000}"/>
    <cellStyle name="Normal 3 3 2 2 2 2 2" xfId="372" xr:uid="{00000000-0005-0000-0000-0000DB000000}"/>
    <cellStyle name="Normal 3 3 2 2 2 2 2 2" xfId="687" xr:uid="{39D1B4D5-020F-40BE-834B-9EF5000085F5}"/>
    <cellStyle name="Normal 3 3 2 2 2 2 2 2 2" xfId="1297" xr:uid="{97589AA1-786F-4EDF-B217-FB170C3C62B4}"/>
    <cellStyle name="Normal 3 3 2 2 2 2 2 3" xfId="993" xr:uid="{8C57359B-DD12-4CBA-8A65-EBA3DEB9C227}"/>
    <cellStyle name="Normal 3 3 2 2 2 2 3" xfId="535" xr:uid="{7482566C-9C37-4A18-BF29-F223112C171A}"/>
    <cellStyle name="Normal 3 3 2 2 2 2 3 2" xfId="1145" xr:uid="{7E5D1576-5228-4E9B-88D7-ED066BA65B1C}"/>
    <cellStyle name="Normal 3 3 2 2 2 2 4" xfId="841" xr:uid="{01889A7C-2607-4B55-8748-AFFCFF07073D}"/>
    <cellStyle name="Normal 3 3 2 2 2 3" xfId="299" xr:uid="{00000000-0005-0000-0000-0000DC000000}"/>
    <cellStyle name="Normal 3 3 2 2 2 3 2" xfId="615" xr:uid="{5E9CE06E-70D2-4651-98AE-94E6ECBA6DD3}"/>
    <cellStyle name="Normal 3 3 2 2 2 3 2 2" xfId="1225" xr:uid="{90B22C86-2DB7-489A-AA47-8DF4629B1B86}"/>
    <cellStyle name="Normal 3 3 2 2 2 3 3" xfId="921" xr:uid="{89E23F0D-4FB8-46D5-9539-5699554F6E16}"/>
    <cellStyle name="Normal 3 3 2 2 2 4" xfId="463" xr:uid="{AB71DA02-383A-4695-85A4-3C7135B2D6FA}"/>
    <cellStyle name="Normal 3 3 2 2 2 4 2" xfId="1073" xr:uid="{6E1AC579-EE62-4CC8-9648-F19C0485040E}"/>
    <cellStyle name="Normal 3 3 2 2 2 5" xfId="769" xr:uid="{4D209F7C-2F8F-434D-A29D-4EDEA9DC3280}"/>
    <cellStyle name="Normal 3 3 2 2 3" xfId="155" xr:uid="{00000000-0005-0000-0000-0000DD000000}"/>
    <cellStyle name="Normal 3 3 2 2 3 2" xfId="332" xr:uid="{00000000-0005-0000-0000-0000DE000000}"/>
    <cellStyle name="Normal 3 3 2 2 3 2 2" xfId="647" xr:uid="{F6818408-4867-4186-ABD9-59D2CDDA76B7}"/>
    <cellStyle name="Normal 3 3 2 2 3 2 2 2" xfId="1257" xr:uid="{200114C7-2087-47AE-8970-16AF37157956}"/>
    <cellStyle name="Normal 3 3 2 2 3 2 3" xfId="953" xr:uid="{D5E1E51D-39B1-426E-9F3D-B1A9A657CF1C}"/>
    <cellStyle name="Normal 3 3 2 2 3 3" xfId="495" xr:uid="{F233F563-042A-4076-A08F-2EC550117C81}"/>
    <cellStyle name="Normal 3 3 2 2 3 3 2" xfId="1105" xr:uid="{9B74E7A7-0514-4411-BE0D-6881305F8947}"/>
    <cellStyle name="Normal 3 3 2 2 3 4" xfId="801" xr:uid="{D376D9E2-30ED-40CC-8061-8D0C9A47DCCB}"/>
    <cellStyle name="Normal 3 3 2 2 4" xfId="240" xr:uid="{00000000-0005-0000-0000-0000DF000000}"/>
    <cellStyle name="Normal 3 3 2 2 4 2" xfId="575" xr:uid="{7A54CA25-BC23-4E29-AEBC-DBCEBE54A93D}"/>
    <cellStyle name="Normal 3 3 2 2 4 2 2" xfId="1185" xr:uid="{B1F1A95C-460B-4102-A65B-1F98448776E8}"/>
    <cellStyle name="Normal 3 3 2 2 4 3" xfId="881" xr:uid="{1B05FEAD-85B5-41FE-8C97-7A23815823E4}"/>
    <cellStyle name="Normal 3 3 2 2 5" xfId="423" xr:uid="{15B0E08F-DE64-4A8F-8B58-D1D4AA26258C}"/>
    <cellStyle name="Normal 3 3 2 2 5 2" xfId="1033" xr:uid="{AC114920-67C2-4715-A899-020FC71DA307}"/>
    <cellStyle name="Normal 3 3 2 2 6" xfId="729" xr:uid="{DEF071A3-6450-4998-BAC0-D2824BBDDB70}"/>
    <cellStyle name="Normal 3 3 2 3" xfId="58" xr:uid="{00000000-0005-0000-0000-0000E0000000}"/>
    <cellStyle name="Normal 3 3 2 3 2" xfId="130" xr:uid="{00000000-0005-0000-0000-0000E1000000}"/>
    <cellStyle name="Normal 3 3 2 3 2 2" xfId="203" xr:uid="{00000000-0005-0000-0000-0000E2000000}"/>
    <cellStyle name="Normal 3 3 2 3 2 2 2" xfId="380" xr:uid="{00000000-0005-0000-0000-0000E3000000}"/>
    <cellStyle name="Normal 3 3 2 3 2 2 2 2" xfId="695" xr:uid="{4228E789-4E76-4F8C-BA1B-E103FFE64FA8}"/>
    <cellStyle name="Normal 3 3 2 3 2 2 2 2 2" xfId="1305" xr:uid="{4636B341-0E67-4A92-836A-484670F065F0}"/>
    <cellStyle name="Normal 3 3 2 3 2 2 2 3" xfId="1001" xr:uid="{443154DE-D48F-4157-AF8F-729F62E0BDF5}"/>
    <cellStyle name="Normal 3 3 2 3 2 2 3" xfId="543" xr:uid="{9C6BA9B9-0310-4020-8EF2-060A2DE3C1BB}"/>
    <cellStyle name="Normal 3 3 2 3 2 2 3 2" xfId="1153" xr:uid="{39B95967-4A0F-4658-B5CD-66FB6EDE9B5D}"/>
    <cellStyle name="Normal 3 3 2 3 2 2 4" xfId="849" xr:uid="{104B389F-E69E-46D7-9B6D-50F72E882C37}"/>
    <cellStyle name="Normal 3 3 2 3 2 3" xfId="307" xr:uid="{00000000-0005-0000-0000-0000E4000000}"/>
    <cellStyle name="Normal 3 3 2 3 2 3 2" xfId="623" xr:uid="{A05D1AF7-956D-417F-8E04-77E4BD7D38C7}"/>
    <cellStyle name="Normal 3 3 2 3 2 3 2 2" xfId="1233" xr:uid="{5D6C59EC-E90F-4253-8644-754030A36B05}"/>
    <cellStyle name="Normal 3 3 2 3 2 3 3" xfId="929" xr:uid="{DB51511B-10D0-4A96-902F-FD3611F71536}"/>
    <cellStyle name="Normal 3 3 2 3 2 4" xfId="471" xr:uid="{DDA6BA37-C208-4F52-B85A-3D4A91F6A853}"/>
    <cellStyle name="Normal 3 3 2 3 2 4 2" xfId="1081" xr:uid="{7120F958-6B3D-40D1-87C9-6B109224BC2E}"/>
    <cellStyle name="Normal 3 3 2 3 2 5" xfId="777" xr:uid="{D6686CEB-D76B-40F3-B0CF-342FDD9F423F}"/>
    <cellStyle name="Normal 3 3 2 3 3" xfId="163" xr:uid="{00000000-0005-0000-0000-0000E5000000}"/>
    <cellStyle name="Normal 3 3 2 3 3 2" xfId="340" xr:uid="{00000000-0005-0000-0000-0000E6000000}"/>
    <cellStyle name="Normal 3 3 2 3 3 2 2" xfId="655" xr:uid="{4F9B541E-732E-41C1-B1ED-8C5922A6AB4E}"/>
    <cellStyle name="Normal 3 3 2 3 3 2 2 2" xfId="1265" xr:uid="{8F23C139-E9D9-4C9E-A74C-0F72DAF7EF3D}"/>
    <cellStyle name="Normal 3 3 2 3 3 2 3" xfId="961" xr:uid="{7D5D10DE-8E7F-4EB7-9A4D-D379B9BC04AE}"/>
    <cellStyle name="Normal 3 3 2 3 3 3" xfId="503" xr:uid="{EAF1176B-E7B3-4E01-9ED5-A821FEB5D7F5}"/>
    <cellStyle name="Normal 3 3 2 3 3 3 2" xfId="1113" xr:uid="{203A93C3-8F88-4401-B52D-39FC4795F2EA}"/>
    <cellStyle name="Normal 3 3 2 3 3 4" xfId="809" xr:uid="{A3686D1D-7EAB-410A-9D74-625496CFCCFB}"/>
    <cellStyle name="Normal 3 3 2 3 4" xfId="250" xr:uid="{00000000-0005-0000-0000-0000E7000000}"/>
    <cellStyle name="Normal 3 3 2 3 4 2" xfId="583" xr:uid="{B7F8CD33-57C2-4EC5-99C3-F68B6FCFB27E}"/>
    <cellStyle name="Normal 3 3 2 3 4 2 2" xfId="1193" xr:uid="{D1999CD1-ACA3-40C6-A27B-E3279ACBCB5A}"/>
    <cellStyle name="Normal 3 3 2 3 4 3" xfId="889" xr:uid="{6F74154E-F922-4CA5-AE9C-DD70F8F2DA8A}"/>
    <cellStyle name="Normal 3 3 2 3 5" xfId="431" xr:uid="{95049D5F-E7B7-44C6-A32C-60C8FA2E9A3A}"/>
    <cellStyle name="Normal 3 3 2 3 5 2" xfId="1041" xr:uid="{CD524950-9843-4C82-8CA1-0ED88A504403}"/>
    <cellStyle name="Normal 3 3 2 3 6" xfId="737" xr:uid="{00AAC9F5-CB8E-42A7-9349-C50D48B1F06B}"/>
    <cellStyle name="Normal 3 3 2 4" xfId="78" xr:uid="{00000000-0005-0000-0000-0000E8000000}"/>
    <cellStyle name="Normal 3 3 2 4 2" xfId="138" xr:uid="{00000000-0005-0000-0000-0000E9000000}"/>
    <cellStyle name="Normal 3 3 2 4 2 2" xfId="211" xr:uid="{00000000-0005-0000-0000-0000EA000000}"/>
    <cellStyle name="Normal 3 3 2 4 2 2 2" xfId="388" xr:uid="{00000000-0005-0000-0000-0000EB000000}"/>
    <cellStyle name="Normal 3 3 2 4 2 2 2 2" xfId="703" xr:uid="{EF3252F3-D13B-4437-B394-775791AF2560}"/>
    <cellStyle name="Normal 3 3 2 4 2 2 2 2 2" xfId="1313" xr:uid="{04E84C6E-AC70-4EC4-889F-9440CEE805B6}"/>
    <cellStyle name="Normal 3 3 2 4 2 2 2 3" xfId="1009" xr:uid="{E562CA31-FCC9-413C-947A-9C1AECB23B4F}"/>
    <cellStyle name="Normal 3 3 2 4 2 2 3" xfId="551" xr:uid="{1CA604E7-310C-48A6-9961-61E68F66CE6A}"/>
    <cellStyle name="Normal 3 3 2 4 2 2 3 2" xfId="1161" xr:uid="{641B6C6A-D684-4B75-BD93-0E59A2BA9E5F}"/>
    <cellStyle name="Normal 3 3 2 4 2 2 4" xfId="857" xr:uid="{2CC6C046-89AC-4038-AED9-5220C01F5A19}"/>
    <cellStyle name="Normal 3 3 2 4 2 3" xfId="315" xr:uid="{00000000-0005-0000-0000-0000EC000000}"/>
    <cellStyle name="Normal 3 3 2 4 2 3 2" xfId="631" xr:uid="{D4713E1C-F7E9-45A4-9668-5836B38739F8}"/>
    <cellStyle name="Normal 3 3 2 4 2 3 2 2" xfId="1241" xr:uid="{2F608CE6-1A35-4122-A5DE-964B2B83B91D}"/>
    <cellStyle name="Normal 3 3 2 4 2 3 3" xfId="937" xr:uid="{1743892F-E6F1-4C6D-A0C2-492D1726ED30}"/>
    <cellStyle name="Normal 3 3 2 4 2 4" xfId="479" xr:uid="{1B14CEC0-31EA-4BDE-B1C3-839DEB9EA36E}"/>
    <cellStyle name="Normal 3 3 2 4 2 4 2" xfId="1089" xr:uid="{43E3355E-E46D-4794-A610-36AB604AE813}"/>
    <cellStyle name="Normal 3 3 2 4 2 5" xfId="785" xr:uid="{14181A6D-8284-451F-A6F5-DA89EB7F14BF}"/>
    <cellStyle name="Normal 3 3 2 4 3" xfId="171" xr:uid="{00000000-0005-0000-0000-0000ED000000}"/>
    <cellStyle name="Normal 3 3 2 4 3 2" xfId="348" xr:uid="{00000000-0005-0000-0000-0000EE000000}"/>
    <cellStyle name="Normal 3 3 2 4 3 2 2" xfId="663" xr:uid="{353C5805-B711-46F4-91E9-11C9AA36E2E2}"/>
    <cellStyle name="Normal 3 3 2 4 3 2 2 2" xfId="1273" xr:uid="{9289A879-D948-4CB2-9CD7-D3BC7267604F}"/>
    <cellStyle name="Normal 3 3 2 4 3 2 3" xfId="969" xr:uid="{DB30EE53-0972-4CBF-88B3-0AA31D154C97}"/>
    <cellStyle name="Normal 3 3 2 4 3 3" xfId="511" xr:uid="{22EBA160-2EEC-4ADB-9B53-ECAF091FBF5F}"/>
    <cellStyle name="Normal 3 3 2 4 3 3 2" xfId="1121" xr:uid="{B54BD514-1E4E-4369-8532-B6972E1DF3E7}"/>
    <cellStyle name="Normal 3 3 2 4 3 4" xfId="817" xr:uid="{41E8D798-C275-4B6D-9062-687C85D10196}"/>
    <cellStyle name="Normal 3 3 2 4 4" xfId="264" xr:uid="{00000000-0005-0000-0000-0000EF000000}"/>
    <cellStyle name="Normal 3 3 2 4 4 2" xfId="591" xr:uid="{16C857F2-EC63-4892-94CF-1F0B658D28AD}"/>
    <cellStyle name="Normal 3 3 2 4 4 2 2" xfId="1201" xr:uid="{4087DCDC-BF0F-42D2-9A8B-E95926B79471}"/>
    <cellStyle name="Normal 3 3 2 4 4 3" xfId="897" xr:uid="{70C58DF4-EEE7-479C-AD2D-639D7B05BAF8}"/>
    <cellStyle name="Normal 3 3 2 4 5" xfId="439" xr:uid="{3A74EF89-80D8-4965-81F5-87445007401C}"/>
    <cellStyle name="Normal 3 3 2 4 5 2" xfId="1049" xr:uid="{7A5F74FE-DC0F-481D-9414-AC71EA33AFFD}"/>
    <cellStyle name="Normal 3 3 2 4 6" xfId="745" xr:uid="{8B03E407-1B3F-4DF4-9C4D-358C0A6D1554}"/>
    <cellStyle name="Normal 3 3 2 5" xfId="100" xr:uid="{00000000-0005-0000-0000-0000F0000000}"/>
    <cellStyle name="Normal 3 3 2 5 2" xfId="179" xr:uid="{00000000-0005-0000-0000-0000F1000000}"/>
    <cellStyle name="Normal 3 3 2 5 2 2" xfId="356" xr:uid="{00000000-0005-0000-0000-0000F2000000}"/>
    <cellStyle name="Normal 3 3 2 5 2 2 2" xfId="671" xr:uid="{259CD338-3ED5-4F7E-B40A-5EEC03483C77}"/>
    <cellStyle name="Normal 3 3 2 5 2 2 2 2" xfId="1281" xr:uid="{86AC5001-976F-4254-9573-D6B50885F6E3}"/>
    <cellStyle name="Normal 3 3 2 5 2 2 3" xfId="977" xr:uid="{E80B658F-31D0-4768-8720-F1922E59D6A1}"/>
    <cellStyle name="Normal 3 3 2 5 2 3" xfId="519" xr:uid="{AF92A9F6-A412-458B-ADA5-6C1BA9AA9FD4}"/>
    <cellStyle name="Normal 3 3 2 5 2 3 2" xfId="1129" xr:uid="{A23AD8C6-8340-4FD3-9C9F-F784541A15EC}"/>
    <cellStyle name="Normal 3 3 2 5 2 4" xfId="825" xr:uid="{C4DB9EF1-684F-405A-B5BC-DF6C5B8CD415}"/>
    <cellStyle name="Normal 3 3 2 5 3" xfId="277" xr:uid="{00000000-0005-0000-0000-0000F3000000}"/>
    <cellStyle name="Normal 3 3 2 5 3 2" xfId="599" xr:uid="{16F19036-0A2D-4219-A980-A756E2607F2C}"/>
    <cellStyle name="Normal 3 3 2 5 3 2 2" xfId="1209" xr:uid="{F6483A0C-B3C9-4AA5-ABAD-078403118F8D}"/>
    <cellStyle name="Normal 3 3 2 5 3 3" xfId="905" xr:uid="{8523D4C6-E863-4C3E-9703-DD74BF399C63}"/>
    <cellStyle name="Normal 3 3 2 5 4" xfId="447" xr:uid="{3139C75F-6379-442E-B8DA-523FF6E0A56A}"/>
    <cellStyle name="Normal 3 3 2 5 4 2" xfId="1057" xr:uid="{7C693655-4DCF-4669-AD41-FD6E19D5A2BC}"/>
    <cellStyle name="Normal 3 3 2 5 5" xfId="753" xr:uid="{EF17F5AB-8BD8-45CD-8AED-88815CC45D0B}"/>
    <cellStyle name="Normal 3 3 2 6" xfId="114" xr:uid="{00000000-0005-0000-0000-0000F4000000}"/>
    <cellStyle name="Normal 3 3 2 6 2" xfId="187" xr:uid="{00000000-0005-0000-0000-0000F5000000}"/>
    <cellStyle name="Normal 3 3 2 6 2 2" xfId="364" xr:uid="{00000000-0005-0000-0000-0000F6000000}"/>
    <cellStyle name="Normal 3 3 2 6 2 2 2" xfId="679" xr:uid="{A49326FD-27DF-4A0D-9849-DF73BD056139}"/>
    <cellStyle name="Normal 3 3 2 6 2 2 2 2" xfId="1289" xr:uid="{5E6AA463-DEC7-48C9-AF68-4A09637878D0}"/>
    <cellStyle name="Normal 3 3 2 6 2 2 3" xfId="985" xr:uid="{15EB49AC-20EB-4166-9D4F-986080DCDADD}"/>
    <cellStyle name="Normal 3 3 2 6 2 3" xfId="527" xr:uid="{F940F6A3-770F-4896-904F-922103887CE4}"/>
    <cellStyle name="Normal 3 3 2 6 2 3 2" xfId="1137" xr:uid="{54563C99-60FA-43B0-B445-9A083BB7806F}"/>
    <cellStyle name="Normal 3 3 2 6 2 4" xfId="833" xr:uid="{0B24695C-FE02-4D55-B069-1E46C66C0E4C}"/>
    <cellStyle name="Normal 3 3 2 6 3" xfId="291" xr:uid="{00000000-0005-0000-0000-0000F7000000}"/>
    <cellStyle name="Normal 3 3 2 6 3 2" xfId="607" xr:uid="{D2E2905D-20C2-40C4-9A7D-0C5D1553EAFE}"/>
    <cellStyle name="Normal 3 3 2 6 3 2 2" xfId="1217" xr:uid="{B9E88328-2916-4200-90ED-60E1B4BF60D6}"/>
    <cellStyle name="Normal 3 3 2 6 3 3" xfId="913" xr:uid="{DC94026B-1B72-4299-B181-2C454C75F1E6}"/>
    <cellStyle name="Normal 3 3 2 6 4" xfId="455" xr:uid="{D650611B-F94D-45C2-9CFB-4C8742D89D17}"/>
    <cellStyle name="Normal 3 3 2 6 4 2" xfId="1065" xr:uid="{C6223F2C-4F23-4B0E-A0B5-1C5C36306745}"/>
    <cellStyle name="Normal 3 3 2 6 5" xfId="761" xr:uid="{F08EC7C3-9C9B-4CB9-8899-B9CC09B81ADB}"/>
    <cellStyle name="Normal 3 3 2 7" xfId="147" xr:uid="{00000000-0005-0000-0000-0000F8000000}"/>
    <cellStyle name="Normal 3 3 2 7 2" xfId="324" xr:uid="{00000000-0005-0000-0000-0000F9000000}"/>
    <cellStyle name="Normal 3 3 2 7 2 2" xfId="639" xr:uid="{D16B44A0-44BE-4F32-9852-EE4094127FC0}"/>
    <cellStyle name="Normal 3 3 2 7 2 2 2" xfId="1249" xr:uid="{D4BE7A32-28B9-4B1F-B237-CE7680A2195D}"/>
    <cellStyle name="Normal 3 3 2 7 2 3" xfId="945" xr:uid="{9E0B0329-BBDA-4AFC-A059-A9E05D23A34A}"/>
    <cellStyle name="Normal 3 3 2 7 3" xfId="487" xr:uid="{A58BC468-E0EE-4F29-801F-3D6F1F7879F7}"/>
    <cellStyle name="Normal 3 3 2 7 3 2" xfId="1097" xr:uid="{23BCAE5A-B68E-442C-B161-0AE6C98EDFED}"/>
    <cellStyle name="Normal 3 3 2 7 4" xfId="793" xr:uid="{3D2B79AF-B9B5-4E15-980A-B7C617C1AC3E}"/>
    <cellStyle name="Normal 3 3 2 8" xfId="219" xr:uid="{00000000-0005-0000-0000-0000FA000000}"/>
    <cellStyle name="Normal 3 3 2 8 2" xfId="396" xr:uid="{00000000-0005-0000-0000-0000FB000000}"/>
    <cellStyle name="Normal 3 3 2 8 2 2" xfId="711" xr:uid="{D0C09306-5BA8-4290-8A72-9A53CDE71993}"/>
    <cellStyle name="Normal 3 3 2 8 2 2 2" xfId="1321" xr:uid="{375685BB-AD7B-4A77-8856-2D24A0921FAD}"/>
    <cellStyle name="Normal 3 3 2 8 2 3" xfId="1017" xr:uid="{B29C4C2F-43CA-4C0D-914C-05FA5C13AE7F}"/>
    <cellStyle name="Normal 3 3 2 8 3" xfId="559" xr:uid="{75AADA54-ECA6-4643-B35E-8515E58C8774}"/>
    <cellStyle name="Normal 3 3 2 8 3 2" xfId="1169" xr:uid="{3FEA79CA-E5AB-4054-8708-C8BA5499C113}"/>
    <cellStyle name="Normal 3 3 2 8 4" xfId="865" xr:uid="{1864590B-99A3-4619-9CEA-5053EDA8F4FC}"/>
    <cellStyle name="Normal 3 3 2 9" xfId="228" xr:uid="{00000000-0005-0000-0000-0000FC000000}"/>
    <cellStyle name="Normal 3 3 2 9 2" xfId="567" xr:uid="{52862F90-ABE1-4E5C-BD3D-7C2AA99A2775}"/>
    <cellStyle name="Normal 3 3 2 9 2 2" xfId="1177" xr:uid="{287A953A-E9C8-44BD-8076-5D01A07E9B91}"/>
    <cellStyle name="Normal 3 3 2 9 3" xfId="873" xr:uid="{B440D910-D1CB-4C00-9074-795B974EF800}"/>
    <cellStyle name="Normal 3 3 3" xfId="43" xr:uid="{00000000-0005-0000-0000-0000FD000000}"/>
    <cellStyle name="Normal 3 3 3 2" xfId="118" xr:uid="{00000000-0005-0000-0000-0000FE000000}"/>
    <cellStyle name="Normal 3 3 3 2 2" xfId="191" xr:uid="{00000000-0005-0000-0000-0000FF000000}"/>
    <cellStyle name="Normal 3 3 3 2 2 2" xfId="368" xr:uid="{00000000-0005-0000-0000-000000010000}"/>
    <cellStyle name="Normal 3 3 3 2 2 2 2" xfId="683" xr:uid="{54AF7B16-7D42-404B-89B7-40100FC042D4}"/>
    <cellStyle name="Normal 3 3 3 2 2 2 2 2" xfId="1293" xr:uid="{86C2CCE3-C97D-4365-9ED9-D9C524C6D406}"/>
    <cellStyle name="Normal 3 3 3 2 2 2 3" xfId="989" xr:uid="{53228E2A-F95C-4F43-B80D-E199BF4E5191}"/>
    <cellStyle name="Normal 3 3 3 2 2 3" xfId="531" xr:uid="{E4379CC1-7ED6-42AF-9DFD-079619EFAB7D}"/>
    <cellStyle name="Normal 3 3 3 2 2 3 2" xfId="1141" xr:uid="{7BF1E25E-AFBD-4000-812B-4164C6590611}"/>
    <cellStyle name="Normal 3 3 3 2 2 4" xfId="837" xr:uid="{8D18EC80-20D5-4C5B-9751-6C6197A3768C}"/>
    <cellStyle name="Normal 3 3 3 2 3" xfId="295" xr:uid="{00000000-0005-0000-0000-000001010000}"/>
    <cellStyle name="Normal 3 3 3 2 3 2" xfId="611" xr:uid="{3BB79A43-ABC3-4EEF-B1AC-66626FB291BD}"/>
    <cellStyle name="Normal 3 3 3 2 3 2 2" xfId="1221" xr:uid="{5414ADA4-BAC2-4753-A968-C9879C0A6A73}"/>
    <cellStyle name="Normal 3 3 3 2 3 3" xfId="917" xr:uid="{65ADC2C3-6913-4269-A0A3-C56FC32531A9}"/>
    <cellStyle name="Normal 3 3 3 2 4" xfId="459" xr:uid="{EE38E236-2050-42A0-8EE8-BB9CA0931E3D}"/>
    <cellStyle name="Normal 3 3 3 2 4 2" xfId="1069" xr:uid="{9EB41342-1461-4EE3-BD56-691781C814F2}"/>
    <cellStyle name="Normal 3 3 3 2 5" xfId="765" xr:uid="{42F4D86D-8CB1-4EF5-8464-72362C099487}"/>
    <cellStyle name="Normal 3 3 3 3" xfId="151" xr:uid="{00000000-0005-0000-0000-000002010000}"/>
    <cellStyle name="Normal 3 3 3 3 2" xfId="328" xr:uid="{00000000-0005-0000-0000-000003010000}"/>
    <cellStyle name="Normal 3 3 3 3 2 2" xfId="643" xr:uid="{E11034A9-0BBE-4DE5-9FD5-BCD2EE79C312}"/>
    <cellStyle name="Normal 3 3 3 3 2 2 2" xfId="1253" xr:uid="{EA8B1272-5AA1-4651-8728-CA463665027B}"/>
    <cellStyle name="Normal 3 3 3 3 2 3" xfId="949" xr:uid="{B550E819-6C91-4E84-9812-8E2F291EE5EE}"/>
    <cellStyle name="Normal 3 3 3 3 3" xfId="491" xr:uid="{25F8C389-7022-4A39-ADBA-934C1638C0E5}"/>
    <cellStyle name="Normal 3 3 3 3 3 2" xfId="1101" xr:uid="{40374745-48DC-4F1A-89B0-4D1CE5D4C18F}"/>
    <cellStyle name="Normal 3 3 3 3 4" xfId="797" xr:uid="{DEDE764B-1191-466A-AF60-4F75BDB477BC}"/>
    <cellStyle name="Normal 3 3 3 4" xfId="235" xr:uid="{00000000-0005-0000-0000-000004010000}"/>
    <cellStyle name="Normal 3 3 3 4 2" xfId="571" xr:uid="{054798F8-3332-4386-B3B9-34B3660225C0}"/>
    <cellStyle name="Normal 3 3 3 4 2 2" xfId="1181" xr:uid="{C3A42533-AC7A-47C7-87C3-D27C29BEF22F}"/>
    <cellStyle name="Normal 3 3 3 4 3" xfId="877" xr:uid="{F5BFB3FB-EBBA-4990-B4C8-F9A5EF87DD31}"/>
    <cellStyle name="Normal 3 3 3 5" xfId="419" xr:uid="{68286407-77ED-4B1E-B408-3AC54C105638}"/>
    <cellStyle name="Normal 3 3 3 5 2" xfId="1029" xr:uid="{0198D56B-098A-4AA2-A035-1803CF2CB752}"/>
    <cellStyle name="Normal 3 3 3 6" xfId="725" xr:uid="{1B2F4047-245B-4325-9E0B-EF24006753FA}"/>
    <cellStyle name="Normal 3 3 4" xfId="54" xr:uid="{00000000-0005-0000-0000-000005010000}"/>
    <cellStyle name="Normal 3 3 4 2" xfId="126" xr:uid="{00000000-0005-0000-0000-000006010000}"/>
    <cellStyle name="Normal 3 3 4 2 2" xfId="199" xr:uid="{00000000-0005-0000-0000-000007010000}"/>
    <cellStyle name="Normal 3 3 4 2 2 2" xfId="376" xr:uid="{00000000-0005-0000-0000-000008010000}"/>
    <cellStyle name="Normal 3 3 4 2 2 2 2" xfId="691" xr:uid="{3DD7C3BA-6190-460E-95E8-7B47FF697AB9}"/>
    <cellStyle name="Normal 3 3 4 2 2 2 2 2" xfId="1301" xr:uid="{B4AC5A9E-EEF5-4F63-8884-1C3F60CD67A1}"/>
    <cellStyle name="Normal 3 3 4 2 2 2 3" xfId="997" xr:uid="{2F64627E-9D9B-44F5-9E1E-03FB9F3ADC66}"/>
    <cellStyle name="Normal 3 3 4 2 2 3" xfId="539" xr:uid="{4018498C-4602-4C54-A8AA-BE9FA5891599}"/>
    <cellStyle name="Normal 3 3 4 2 2 3 2" xfId="1149" xr:uid="{B9CCED00-E231-49E7-91F9-66E97346BA8D}"/>
    <cellStyle name="Normal 3 3 4 2 2 4" xfId="845" xr:uid="{7CF0ACFB-0B0D-4044-A13F-66F414607354}"/>
    <cellStyle name="Normal 3 3 4 2 3" xfId="303" xr:uid="{00000000-0005-0000-0000-000009010000}"/>
    <cellStyle name="Normal 3 3 4 2 3 2" xfId="619" xr:uid="{4B431201-AEF3-49EE-9F51-14FB66DEAA8B}"/>
    <cellStyle name="Normal 3 3 4 2 3 2 2" xfId="1229" xr:uid="{D6DAF33A-F557-4729-9B82-51E4C52BD326}"/>
    <cellStyle name="Normal 3 3 4 2 3 3" xfId="925" xr:uid="{505358D7-2F0D-4CFC-BB03-D7779372F069}"/>
    <cellStyle name="Normal 3 3 4 2 4" xfId="467" xr:uid="{B11B3E6D-809C-4E5D-89E4-78D81D135464}"/>
    <cellStyle name="Normal 3 3 4 2 4 2" xfId="1077" xr:uid="{85A61BBD-FD5B-42F2-999C-8E12C6D1629F}"/>
    <cellStyle name="Normal 3 3 4 2 5" xfId="773" xr:uid="{ACE2B3EF-6371-4CB0-AAE9-2C9F29FD0818}"/>
    <cellStyle name="Normal 3 3 4 3" xfId="159" xr:uid="{00000000-0005-0000-0000-00000A010000}"/>
    <cellStyle name="Normal 3 3 4 3 2" xfId="336" xr:uid="{00000000-0005-0000-0000-00000B010000}"/>
    <cellStyle name="Normal 3 3 4 3 2 2" xfId="651" xr:uid="{BDD321AD-14C4-4A61-83AD-040A3356BA83}"/>
    <cellStyle name="Normal 3 3 4 3 2 2 2" xfId="1261" xr:uid="{3A2DB78F-242C-4016-BE99-4EE99BAB6502}"/>
    <cellStyle name="Normal 3 3 4 3 2 3" xfId="957" xr:uid="{AF362968-DCFA-4902-9E23-9D5E3FC93E5F}"/>
    <cellStyle name="Normal 3 3 4 3 3" xfId="499" xr:uid="{8E59E54F-CE5F-4957-8433-CEC893162E04}"/>
    <cellStyle name="Normal 3 3 4 3 3 2" xfId="1109" xr:uid="{194E02C9-0F9D-40DB-A599-DAB2C1E9C4C4}"/>
    <cellStyle name="Normal 3 3 4 3 4" xfId="805" xr:uid="{F1275464-A58B-412F-AB6E-C01A28877173}"/>
    <cellStyle name="Normal 3 3 4 4" xfId="246" xr:uid="{00000000-0005-0000-0000-00000C010000}"/>
    <cellStyle name="Normal 3 3 4 4 2" xfId="579" xr:uid="{E46657FD-F6ED-48C2-92AC-4B84891AE03D}"/>
    <cellStyle name="Normal 3 3 4 4 2 2" xfId="1189" xr:uid="{AB727017-04DC-42B2-8E21-B5AFA93DCF45}"/>
    <cellStyle name="Normal 3 3 4 4 3" xfId="885" xr:uid="{90FBB7B9-89A7-4400-808E-6F4356009658}"/>
    <cellStyle name="Normal 3 3 4 5" xfId="427" xr:uid="{72274A55-CA0E-43E2-95F9-C33AE99A7C5E}"/>
    <cellStyle name="Normal 3 3 4 5 2" xfId="1037" xr:uid="{D4CAC31D-89F0-4C3E-939A-8C6074985542}"/>
    <cellStyle name="Normal 3 3 4 6" xfId="733" xr:uid="{B9CCA6FD-0CFB-4472-8724-6536A21744BB}"/>
    <cellStyle name="Normal 3 3 5" xfId="68" xr:uid="{00000000-0005-0000-0000-00000D010000}"/>
    <cellStyle name="Normal 3 3 5 2" xfId="134" xr:uid="{00000000-0005-0000-0000-00000E010000}"/>
    <cellStyle name="Normal 3 3 5 2 2" xfId="207" xr:uid="{00000000-0005-0000-0000-00000F010000}"/>
    <cellStyle name="Normal 3 3 5 2 2 2" xfId="384" xr:uid="{00000000-0005-0000-0000-000010010000}"/>
    <cellStyle name="Normal 3 3 5 2 2 2 2" xfId="699" xr:uid="{598B8938-8FDA-4AFB-91BC-615E79F45926}"/>
    <cellStyle name="Normal 3 3 5 2 2 2 2 2" xfId="1309" xr:uid="{38AA2FD7-8617-4A44-9620-AACDDAE1ACA4}"/>
    <cellStyle name="Normal 3 3 5 2 2 2 3" xfId="1005" xr:uid="{4D3BDA72-1100-4DCA-AE8A-F342712CF9E0}"/>
    <cellStyle name="Normal 3 3 5 2 2 3" xfId="547" xr:uid="{7D997309-F3B5-47C1-A644-02D2EB2E99C0}"/>
    <cellStyle name="Normal 3 3 5 2 2 3 2" xfId="1157" xr:uid="{18C0860C-3EB8-4BBF-B619-AEC601F087F2}"/>
    <cellStyle name="Normal 3 3 5 2 2 4" xfId="853" xr:uid="{7AE67B9E-4DAD-449A-B0F3-5321363D66FD}"/>
    <cellStyle name="Normal 3 3 5 2 3" xfId="311" xr:uid="{00000000-0005-0000-0000-000011010000}"/>
    <cellStyle name="Normal 3 3 5 2 3 2" xfId="627" xr:uid="{94669F22-2E0D-432B-B74D-9BDE4B5BC817}"/>
    <cellStyle name="Normal 3 3 5 2 3 2 2" xfId="1237" xr:uid="{285CD44F-826B-40A3-8775-564F1D27278B}"/>
    <cellStyle name="Normal 3 3 5 2 3 3" xfId="933" xr:uid="{37E64053-D82B-42EA-8A8D-85947DD60149}"/>
    <cellStyle name="Normal 3 3 5 2 4" xfId="475" xr:uid="{AAD9BB77-990F-419E-9077-530C2481398E}"/>
    <cellStyle name="Normal 3 3 5 2 4 2" xfId="1085" xr:uid="{38144DBD-40E2-4707-99EC-58A138A6A718}"/>
    <cellStyle name="Normal 3 3 5 2 5" xfId="781" xr:uid="{D3CDD962-9053-4045-90FC-83D7C12B3F32}"/>
    <cellStyle name="Normal 3 3 5 3" xfId="167" xr:uid="{00000000-0005-0000-0000-000012010000}"/>
    <cellStyle name="Normal 3 3 5 3 2" xfId="344" xr:uid="{00000000-0005-0000-0000-000013010000}"/>
    <cellStyle name="Normal 3 3 5 3 2 2" xfId="659" xr:uid="{D9843CD1-ED2A-4F8C-99EF-7C979215ED4B}"/>
    <cellStyle name="Normal 3 3 5 3 2 2 2" xfId="1269" xr:uid="{84123FB8-2756-4FAA-B9F7-858C54D1ACD1}"/>
    <cellStyle name="Normal 3 3 5 3 2 3" xfId="965" xr:uid="{26ED54C6-2B6B-496E-829A-E13F4068BF3E}"/>
    <cellStyle name="Normal 3 3 5 3 3" xfId="507" xr:uid="{8D94771B-05DF-4422-9F91-F2653BA1279A}"/>
    <cellStyle name="Normal 3 3 5 3 3 2" xfId="1117" xr:uid="{8DDE0FC8-B5AF-4C4F-BF03-D37226C15B0B}"/>
    <cellStyle name="Normal 3 3 5 3 4" xfId="813" xr:uid="{43E01815-9E44-497F-803E-FB0736160204}"/>
    <cellStyle name="Normal 3 3 5 4" xfId="260" xr:uid="{00000000-0005-0000-0000-000014010000}"/>
    <cellStyle name="Normal 3 3 5 4 2" xfId="587" xr:uid="{84BAF59D-8C52-4B88-B751-A440ABD3DF22}"/>
    <cellStyle name="Normal 3 3 5 4 2 2" xfId="1197" xr:uid="{E98930B6-A272-4384-8566-358A83FDC8F3}"/>
    <cellStyle name="Normal 3 3 5 4 3" xfId="893" xr:uid="{651A722B-55E6-425F-A613-9107E85C84EF}"/>
    <cellStyle name="Normal 3 3 5 5" xfId="435" xr:uid="{0705D752-6E1D-48ED-BAA3-75E0DCC4E249}"/>
    <cellStyle name="Normal 3 3 5 5 2" xfId="1045" xr:uid="{98B7557D-ACC9-4590-A3B4-96B9B1DEF7E0}"/>
    <cellStyle name="Normal 3 3 5 6" xfId="741" xr:uid="{269B4A15-407B-4908-B3D9-51323E068278}"/>
    <cellStyle name="Normal 3 3 6" xfId="94" xr:uid="{00000000-0005-0000-0000-000015010000}"/>
    <cellStyle name="Normal 3 3 6 2" xfId="175" xr:uid="{00000000-0005-0000-0000-000016010000}"/>
    <cellStyle name="Normal 3 3 6 2 2" xfId="352" xr:uid="{00000000-0005-0000-0000-000017010000}"/>
    <cellStyle name="Normal 3 3 6 2 2 2" xfId="667" xr:uid="{3E0055D9-6D5D-41D4-B5F1-84836AEDC188}"/>
    <cellStyle name="Normal 3 3 6 2 2 2 2" xfId="1277" xr:uid="{EE1DC528-3F7A-478F-A43F-BC1B0C1B6B25}"/>
    <cellStyle name="Normal 3 3 6 2 2 3" xfId="973" xr:uid="{C1753C43-CA44-448D-A535-0B825D95FFAB}"/>
    <cellStyle name="Normal 3 3 6 2 3" xfId="515" xr:uid="{84CFD2AE-03C7-4822-8F90-EC4E972D3B84}"/>
    <cellStyle name="Normal 3 3 6 2 3 2" xfId="1125" xr:uid="{E1090FC7-98A8-42F0-B7E4-B8F781890434}"/>
    <cellStyle name="Normal 3 3 6 2 4" xfId="821" xr:uid="{4F93D3E6-EBEF-4FB8-BD05-7735C2773B04}"/>
    <cellStyle name="Normal 3 3 6 3" xfId="271" xr:uid="{00000000-0005-0000-0000-000018010000}"/>
    <cellStyle name="Normal 3 3 6 3 2" xfId="595" xr:uid="{4114DE7D-1865-4CDA-8956-F72E68354417}"/>
    <cellStyle name="Normal 3 3 6 3 2 2" xfId="1205" xr:uid="{EBBF6362-DCC3-4D78-9C68-C8C937F009A6}"/>
    <cellStyle name="Normal 3 3 6 3 3" xfId="901" xr:uid="{3056FF5D-7599-49A2-9B8B-934E90B29B49}"/>
    <cellStyle name="Normal 3 3 6 4" xfId="443" xr:uid="{DAB3C7F9-448F-4875-BF93-1C87A8AE91A7}"/>
    <cellStyle name="Normal 3 3 6 4 2" xfId="1053" xr:uid="{45B13696-E1A0-4534-AC22-7EE3DCAE41FB}"/>
    <cellStyle name="Normal 3 3 6 5" xfId="749" xr:uid="{5D897302-BA82-4F72-92A5-832A74829DA2}"/>
    <cellStyle name="Normal 3 3 7" xfId="110" xr:uid="{00000000-0005-0000-0000-000019010000}"/>
    <cellStyle name="Normal 3 3 7 2" xfId="183" xr:uid="{00000000-0005-0000-0000-00001A010000}"/>
    <cellStyle name="Normal 3 3 7 2 2" xfId="360" xr:uid="{00000000-0005-0000-0000-00001B010000}"/>
    <cellStyle name="Normal 3 3 7 2 2 2" xfId="675" xr:uid="{D11575EF-7C99-4749-8439-BC63C3CB561E}"/>
    <cellStyle name="Normal 3 3 7 2 2 2 2" xfId="1285" xr:uid="{105865C5-8AB1-41D0-845B-10370AB048E0}"/>
    <cellStyle name="Normal 3 3 7 2 2 3" xfId="981" xr:uid="{D1C399FB-9074-4833-BDA6-837323753D37}"/>
    <cellStyle name="Normal 3 3 7 2 3" xfId="523" xr:uid="{454FCEB4-33D1-48E0-9B81-D7E69F247964}"/>
    <cellStyle name="Normal 3 3 7 2 3 2" xfId="1133" xr:uid="{AA1D28A7-72A2-4653-A3F4-6FEACD65AFC0}"/>
    <cellStyle name="Normal 3 3 7 2 4" xfId="829" xr:uid="{82BD86EA-26FA-4B70-A6E0-51A93447A77F}"/>
    <cellStyle name="Normal 3 3 7 3" xfId="287" xr:uid="{00000000-0005-0000-0000-00001C010000}"/>
    <cellStyle name="Normal 3 3 7 3 2" xfId="603" xr:uid="{8754D358-E6DE-4040-A4FF-91A8774104AA}"/>
    <cellStyle name="Normal 3 3 7 3 2 2" xfId="1213" xr:uid="{A62A30AF-47B5-4145-81FF-370677D667B0}"/>
    <cellStyle name="Normal 3 3 7 3 3" xfId="909" xr:uid="{B092C498-3BDF-4213-B1F4-DB182744E839}"/>
    <cellStyle name="Normal 3 3 7 4" xfId="451" xr:uid="{BFD0E5D8-9915-47AD-8420-92BB6F08E242}"/>
    <cellStyle name="Normal 3 3 7 4 2" xfId="1061" xr:uid="{77A25002-FB4F-4CA8-8ACB-857E18F2BF01}"/>
    <cellStyle name="Normal 3 3 7 5" xfId="757" xr:uid="{E24E6346-28CF-4F50-A897-0792C768C85E}"/>
    <cellStyle name="Normal 3 3 8" xfId="143" xr:uid="{00000000-0005-0000-0000-00001D010000}"/>
    <cellStyle name="Normal 3 3 8 2" xfId="320" xr:uid="{00000000-0005-0000-0000-00001E010000}"/>
    <cellStyle name="Normal 3 3 8 2 2" xfId="635" xr:uid="{9E16087F-2E82-47BF-A6B4-4304C0D2F0F3}"/>
    <cellStyle name="Normal 3 3 8 2 2 2" xfId="1245" xr:uid="{13E1AE99-4F6A-4642-9216-9F2B5BC481F7}"/>
    <cellStyle name="Normal 3 3 8 2 3" xfId="941" xr:uid="{6BA06310-FE8A-4AC8-933B-88312DE8D1AD}"/>
    <cellStyle name="Normal 3 3 8 3" xfId="483" xr:uid="{DE241FAF-7F59-48C0-93FF-3145A8F7E7BE}"/>
    <cellStyle name="Normal 3 3 8 3 2" xfId="1093" xr:uid="{53AFF79E-B7BF-4857-8693-D55645C4CB0E}"/>
    <cellStyle name="Normal 3 3 8 4" xfId="789" xr:uid="{34BA327B-C594-454B-B38E-9F1B920367C7}"/>
    <cellStyle name="Normal 3 3 9" xfId="215" xr:uid="{00000000-0005-0000-0000-00001F010000}"/>
    <cellStyle name="Normal 3 3 9 2" xfId="392" xr:uid="{00000000-0005-0000-0000-000020010000}"/>
    <cellStyle name="Normal 3 3 9 2 2" xfId="707" xr:uid="{B88F7E51-B534-49EF-A6C4-BEEF1616652B}"/>
    <cellStyle name="Normal 3 3 9 2 2 2" xfId="1317" xr:uid="{F9AAED42-FD91-4982-90EA-0ECD7A057B97}"/>
    <cellStyle name="Normal 3 3 9 2 3" xfId="1013" xr:uid="{B59AF639-2CDB-457A-B081-2CC40228188B}"/>
    <cellStyle name="Normal 3 3 9 3" xfId="555" xr:uid="{F11C5169-EB05-4CC4-890A-7F63D7C23FD1}"/>
    <cellStyle name="Normal 3 3 9 3 2" xfId="1165" xr:uid="{2D710E71-7958-4876-A22D-8770FF0879CA}"/>
    <cellStyle name="Normal 3 3 9 4" xfId="861" xr:uid="{D526BAF7-1A1B-4956-878C-A80F3E5AB0E0}"/>
    <cellStyle name="Normal 3 4" xfId="20" xr:uid="{00000000-0005-0000-0000-000021010000}"/>
    <cellStyle name="Normal 3 4 10" xfId="412" xr:uid="{906DE570-F7D1-41FB-A24A-CDA1F8EDB298}"/>
    <cellStyle name="Normal 3 4 10 2" xfId="1022" xr:uid="{C60C363D-7A06-4E42-9368-36CECD56466F}"/>
    <cellStyle name="Normal 3 4 11" xfId="718" xr:uid="{4E717110-AC42-4362-A1BE-206879F669E9}"/>
    <cellStyle name="Normal 3 4 2" xfId="45" xr:uid="{00000000-0005-0000-0000-000022010000}"/>
    <cellStyle name="Normal 3 4 2 2" xfId="119" xr:uid="{00000000-0005-0000-0000-000023010000}"/>
    <cellStyle name="Normal 3 4 2 2 2" xfId="192" xr:uid="{00000000-0005-0000-0000-000024010000}"/>
    <cellStyle name="Normal 3 4 2 2 2 2" xfId="369" xr:uid="{00000000-0005-0000-0000-000025010000}"/>
    <cellStyle name="Normal 3 4 2 2 2 2 2" xfId="684" xr:uid="{C4CFC6CF-FAD0-4DDA-9E50-0E5A203EB33D}"/>
    <cellStyle name="Normal 3 4 2 2 2 2 2 2" xfId="1294" xr:uid="{823A077E-A8BF-4187-A7FA-3BDD4DC429B1}"/>
    <cellStyle name="Normal 3 4 2 2 2 2 3" xfId="990" xr:uid="{183850F2-4228-43F0-A43A-C778DD3EA0CA}"/>
    <cellStyle name="Normal 3 4 2 2 2 3" xfId="532" xr:uid="{A50DBF93-1F4F-45C2-A70E-9C88FCA6532F}"/>
    <cellStyle name="Normal 3 4 2 2 2 3 2" xfId="1142" xr:uid="{CFDFAAB6-7D4A-42C4-BCD2-32E85834118C}"/>
    <cellStyle name="Normal 3 4 2 2 2 4" xfId="838" xr:uid="{EF1481B2-0B32-4E10-8C0C-522A018E9DAC}"/>
    <cellStyle name="Normal 3 4 2 2 3" xfId="296" xr:uid="{00000000-0005-0000-0000-000026010000}"/>
    <cellStyle name="Normal 3 4 2 2 3 2" xfId="612" xr:uid="{284B0B23-7075-4A48-B57F-796B88B407B5}"/>
    <cellStyle name="Normal 3 4 2 2 3 2 2" xfId="1222" xr:uid="{55120879-ABAD-45A2-AAF0-6D222AA041F7}"/>
    <cellStyle name="Normal 3 4 2 2 3 3" xfId="918" xr:uid="{A112AE01-E3A1-461E-ADB0-75B4E72D58BD}"/>
    <cellStyle name="Normal 3 4 2 2 4" xfId="460" xr:uid="{DC51B0E0-E4CD-4EA2-86E7-E6D002633A03}"/>
    <cellStyle name="Normal 3 4 2 2 4 2" xfId="1070" xr:uid="{DB8C9FCD-4116-4684-A11A-45C7D9EF4AFF}"/>
    <cellStyle name="Normal 3 4 2 2 5" xfId="766" xr:uid="{E5114015-50D9-4BA7-BE5B-F52BA68963F5}"/>
    <cellStyle name="Normal 3 4 2 3" xfId="152" xr:uid="{00000000-0005-0000-0000-000027010000}"/>
    <cellStyle name="Normal 3 4 2 3 2" xfId="329" xr:uid="{00000000-0005-0000-0000-000028010000}"/>
    <cellStyle name="Normal 3 4 2 3 2 2" xfId="644" xr:uid="{6180FB92-F385-4797-9FE1-45DEC5BF6809}"/>
    <cellStyle name="Normal 3 4 2 3 2 2 2" xfId="1254" xr:uid="{044CCB55-6CF1-4549-8093-CD2A6FF9306F}"/>
    <cellStyle name="Normal 3 4 2 3 2 3" xfId="950" xr:uid="{F4DEE31C-741A-42CF-B10E-698FA9943611}"/>
    <cellStyle name="Normal 3 4 2 3 3" xfId="492" xr:uid="{2CFE1288-2C28-4D82-8E3A-AFF53E45B068}"/>
    <cellStyle name="Normal 3 4 2 3 3 2" xfId="1102" xr:uid="{73BAE203-E459-48C2-9C33-1BE3647C0FF9}"/>
    <cellStyle name="Normal 3 4 2 3 4" xfId="798" xr:uid="{BB7968CC-013B-44EF-8042-A049ABF95237}"/>
    <cellStyle name="Normal 3 4 2 4" xfId="237" xr:uid="{00000000-0005-0000-0000-000029010000}"/>
    <cellStyle name="Normal 3 4 2 4 2" xfId="572" xr:uid="{19947BE1-3227-4ADF-97E5-B5B7898E0847}"/>
    <cellStyle name="Normal 3 4 2 4 2 2" xfId="1182" xr:uid="{4C9008A5-928E-4FC6-87AE-DF780A575FA2}"/>
    <cellStyle name="Normal 3 4 2 4 3" xfId="878" xr:uid="{26ECEB68-1872-4675-A805-5C1784107445}"/>
    <cellStyle name="Normal 3 4 2 5" xfId="420" xr:uid="{FDFDDEAD-47CD-46C1-BD1B-8B23FB069265}"/>
    <cellStyle name="Normal 3 4 2 5 2" xfId="1030" xr:uid="{4820B8BC-E9C2-4A59-836A-1830555FFE5C}"/>
    <cellStyle name="Normal 3 4 2 6" xfId="726" xr:uid="{B17A3884-569C-4004-BC86-FB80A63EB88C}"/>
    <cellStyle name="Normal 3 4 3" xfId="55" xr:uid="{00000000-0005-0000-0000-00002A010000}"/>
    <cellStyle name="Normal 3 4 3 2" xfId="127" xr:uid="{00000000-0005-0000-0000-00002B010000}"/>
    <cellStyle name="Normal 3 4 3 2 2" xfId="200" xr:uid="{00000000-0005-0000-0000-00002C010000}"/>
    <cellStyle name="Normal 3 4 3 2 2 2" xfId="377" xr:uid="{00000000-0005-0000-0000-00002D010000}"/>
    <cellStyle name="Normal 3 4 3 2 2 2 2" xfId="692" xr:uid="{DAA740A0-A79F-4570-AC6C-9120D540858A}"/>
    <cellStyle name="Normal 3 4 3 2 2 2 2 2" xfId="1302" xr:uid="{961FEC5C-B2A6-4500-BFD1-2BCD505B315B}"/>
    <cellStyle name="Normal 3 4 3 2 2 2 3" xfId="998" xr:uid="{7B93BACE-FFC7-4E91-B058-A4756F449600}"/>
    <cellStyle name="Normal 3 4 3 2 2 3" xfId="540" xr:uid="{977CB659-176B-41CB-9FD1-C252EF7537CD}"/>
    <cellStyle name="Normal 3 4 3 2 2 3 2" xfId="1150" xr:uid="{D1DC5994-A922-4382-87F8-34C5D8946F7D}"/>
    <cellStyle name="Normal 3 4 3 2 2 4" xfId="846" xr:uid="{ED2EF26D-A586-4C1C-8C86-9F19D7E7393F}"/>
    <cellStyle name="Normal 3 4 3 2 3" xfId="304" xr:uid="{00000000-0005-0000-0000-00002E010000}"/>
    <cellStyle name="Normal 3 4 3 2 3 2" xfId="620" xr:uid="{2618F634-77C0-46DC-80F9-B736F2F9841E}"/>
    <cellStyle name="Normal 3 4 3 2 3 2 2" xfId="1230" xr:uid="{896C9D9F-6C31-4FB5-9A2E-DAEF75D77438}"/>
    <cellStyle name="Normal 3 4 3 2 3 3" xfId="926" xr:uid="{D8B82A53-EF1E-4110-A7CC-23EB2A6CB8AE}"/>
    <cellStyle name="Normal 3 4 3 2 4" xfId="468" xr:uid="{A6450D61-F6AD-486D-A96A-942CB8ACEA4B}"/>
    <cellStyle name="Normal 3 4 3 2 4 2" xfId="1078" xr:uid="{03B5513B-7B6A-4022-82DD-CE19065C0B2A}"/>
    <cellStyle name="Normal 3 4 3 2 5" xfId="774" xr:uid="{E7B009EA-96CA-4C92-B57B-01CE6339CEA5}"/>
    <cellStyle name="Normal 3 4 3 3" xfId="160" xr:uid="{00000000-0005-0000-0000-00002F010000}"/>
    <cellStyle name="Normal 3 4 3 3 2" xfId="337" xr:uid="{00000000-0005-0000-0000-000030010000}"/>
    <cellStyle name="Normal 3 4 3 3 2 2" xfId="652" xr:uid="{C50E4400-7C08-41B9-ABD9-8F70787A1918}"/>
    <cellStyle name="Normal 3 4 3 3 2 2 2" xfId="1262" xr:uid="{4C33F7F6-EC29-46C6-BED8-14009ECA86C7}"/>
    <cellStyle name="Normal 3 4 3 3 2 3" xfId="958" xr:uid="{79E1FF36-DE65-4A51-B62B-C55E0FD4D171}"/>
    <cellStyle name="Normal 3 4 3 3 3" xfId="500" xr:uid="{74D3C105-56DB-4442-A40A-CDAAE68F1AB0}"/>
    <cellStyle name="Normal 3 4 3 3 3 2" xfId="1110" xr:uid="{856266C4-588A-4F07-9C53-8B7374565517}"/>
    <cellStyle name="Normal 3 4 3 3 4" xfId="806" xr:uid="{B3AF4491-DD09-430E-AE9F-897344A278C9}"/>
    <cellStyle name="Normal 3 4 3 4" xfId="247" xr:uid="{00000000-0005-0000-0000-000031010000}"/>
    <cellStyle name="Normal 3 4 3 4 2" xfId="580" xr:uid="{61A38ECF-0AB9-450A-ABDD-FF7B5FE20DBD}"/>
    <cellStyle name="Normal 3 4 3 4 2 2" xfId="1190" xr:uid="{324EEA97-AAE3-45E9-9101-AE8673998B90}"/>
    <cellStyle name="Normal 3 4 3 4 3" xfId="886" xr:uid="{40DBB2D2-D49F-45FF-AE37-FF2A58E646FB}"/>
    <cellStyle name="Normal 3 4 3 5" xfId="428" xr:uid="{3F219B2D-F554-41CD-97F6-0F882712C653}"/>
    <cellStyle name="Normal 3 4 3 5 2" xfId="1038" xr:uid="{7F1D6563-2247-48FD-B5BE-2C32BD803A4F}"/>
    <cellStyle name="Normal 3 4 3 6" xfId="734" xr:uid="{B120CA79-7FA5-4A8C-8B99-52F4E3125520}"/>
    <cellStyle name="Normal 3 4 4" xfId="73" xr:uid="{00000000-0005-0000-0000-000032010000}"/>
    <cellStyle name="Normal 3 4 4 2" xfId="135" xr:uid="{00000000-0005-0000-0000-000033010000}"/>
    <cellStyle name="Normal 3 4 4 2 2" xfId="208" xr:uid="{00000000-0005-0000-0000-000034010000}"/>
    <cellStyle name="Normal 3 4 4 2 2 2" xfId="385" xr:uid="{00000000-0005-0000-0000-000035010000}"/>
    <cellStyle name="Normal 3 4 4 2 2 2 2" xfId="700" xr:uid="{AC04B157-73FD-4DCC-A205-9E1B6137949E}"/>
    <cellStyle name="Normal 3 4 4 2 2 2 2 2" xfId="1310" xr:uid="{BC576D59-260E-4DBB-9934-F7E18B007525}"/>
    <cellStyle name="Normal 3 4 4 2 2 2 3" xfId="1006" xr:uid="{FFB464D7-7576-4698-9893-D91D788F7DE0}"/>
    <cellStyle name="Normal 3 4 4 2 2 3" xfId="548" xr:uid="{C10378F5-6953-40B1-97C4-F3674255C30F}"/>
    <cellStyle name="Normal 3 4 4 2 2 3 2" xfId="1158" xr:uid="{3F7784BD-D738-4567-9E35-3C3D57BD878F}"/>
    <cellStyle name="Normal 3 4 4 2 2 4" xfId="854" xr:uid="{F8024FA5-F37C-47EF-9076-BD3FA9FA926A}"/>
    <cellStyle name="Normal 3 4 4 2 3" xfId="312" xr:uid="{00000000-0005-0000-0000-000036010000}"/>
    <cellStyle name="Normal 3 4 4 2 3 2" xfId="628" xr:uid="{3BFF3F41-A205-45A4-A3C0-F4520504AB8A}"/>
    <cellStyle name="Normal 3 4 4 2 3 2 2" xfId="1238" xr:uid="{6F6B7288-E95C-4255-818D-A0151FC7DF00}"/>
    <cellStyle name="Normal 3 4 4 2 3 3" xfId="934" xr:uid="{D0BDB457-336D-4251-853D-7A9D64F98724}"/>
    <cellStyle name="Normal 3 4 4 2 4" xfId="476" xr:uid="{12F26C39-CE20-425A-810F-49C585114CF1}"/>
    <cellStyle name="Normal 3 4 4 2 4 2" xfId="1086" xr:uid="{ED0300AD-9CAE-4491-9A63-1357B9DC61EB}"/>
    <cellStyle name="Normal 3 4 4 2 5" xfId="782" xr:uid="{08870DF6-0E4F-4B95-A265-EF3C89CB0E3E}"/>
    <cellStyle name="Normal 3 4 4 3" xfId="168" xr:uid="{00000000-0005-0000-0000-000037010000}"/>
    <cellStyle name="Normal 3 4 4 3 2" xfId="345" xr:uid="{00000000-0005-0000-0000-000038010000}"/>
    <cellStyle name="Normal 3 4 4 3 2 2" xfId="660" xr:uid="{F7BC698F-BA25-4C04-A034-4E7557623FF8}"/>
    <cellStyle name="Normal 3 4 4 3 2 2 2" xfId="1270" xr:uid="{C972B827-6327-4A2F-B050-434FE2039870}"/>
    <cellStyle name="Normal 3 4 4 3 2 3" xfId="966" xr:uid="{3C02AE15-589B-4023-B03F-C2B30186F4D0}"/>
    <cellStyle name="Normal 3 4 4 3 3" xfId="508" xr:uid="{42BCFC98-105E-4D51-AEC2-B0869FAAC95F}"/>
    <cellStyle name="Normal 3 4 4 3 3 2" xfId="1118" xr:uid="{85D025F8-292D-450D-8999-77CDC0BBE2D7}"/>
    <cellStyle name="Normal 3 4 4 3 4" xfId="814" xr:uid="{FBFC667E-E612-4687-85C2-71F0F8D791BB}"/>
    <cellStyle name="Normal 3 4 4 4" xfId="261" xr:uid="{00000000-0005-0000-0000-000039010000}"/>
    <cellStyle name="Normal 3 4 4 4 2" xfId="588" xr:uid="{FAA3C8DB-A6CC-4D98-90E9-3B97E32330D6}"/>
    <cellStyle name="Normal 3 4 4 4 2 2" xfId="1198" xr:uid="{4F61D9FF-6A08-48F2-B1B1-C7FB7517E6CE}"/>
    <cellStyle name="Normal 3 4 4 4 3" xfId="894" xr:uid="{6710D2D8-40F3-4282-93BF-1AF2AE4CD1EE}"/>
    <cellStyle name="Normal 3 4 4 5" xfId="436" xr:uid="{858DC222-AC58-4BF3-AC26-BA6FD6B60329}"/>
    <cellStyle name="Normal 3 4 4 5 2" xfId="1046" xr:uid="{3CF0FF17-9717-4552-B526-D1C81ED87BB6}"/>
    <cellStyle name="Normal 3 4 4 6" xfId="742" xr:uid="{841F9679-2FBF-40B5-A49A-1199962CF066}"/>
    <cellStyle name="Normal 3 4 5" xfId="97" xr:uid="{00000000-0005-0000-0000-00003A010000}"/>
    <cellStyle name="Normal 3 4 5 2" xfId="176" xr:uid="{00000000-0005-0000-0000-00003B010000}"/>
    <cellStyle name="Normal 3 4 5 2 2" xfId="353" xr:uid="{00000000-0005-0000-0000-00003C010000}"/>
    <cellStyle name="Normal 3 4 5 2 2 2" xfId="668" xr:uid="{71BA16C8-3DC2-4DF4-8753-F5A8A36624CD}"/>
    <cellStyle name="Normal 3 4 5 2 2 2 2" xfId="1278" xr:uid="{07289BF8-18CF-4139-BDB8-C09586F5F67C}"/>
    <cellStyle name="Normal 3 4 5 2 2 3" xfId="974" xr:uid="{810BDDB2-2DE1-4017-8432-F10D1D1F65FE}"/>
    <cellStyle name="Normal 3 4 5 2 3" xfId="516" xr:uid="{15C87CE4-D65C-43D3-ADCF-F3502D4C0230}"/>
    <cellStyle name="Normal 3 4 5 2 3 2" xfId="1126" xr:uid="{CDE827C0-7708-4E74-8C49-66223557935F}"/>
    <cellStyle name="Normal 3 4 5 2 4" xfId="822" xr:uid="{E365925B-C9D5-4FF6-AFCE-31DB9656D71B}"/>
    <cellStyle name="Normal 3 4 5 3" xfId="274" xr:uid="{00000000-0005-0000-0000-00003D010000}"/>
    <cellStyle name="Normal 3 4 5 3 2" xfId="596" xr:uid="{2A84A59A-273D-4BC5-809D-A70A6DCAEF9A}"/>
    <cellStyle name="Normal 3 4 5 3 2 2" xfId="1206" xr:uid="{053C4899-7D7A-4F28-A41D-41A75A8725C6}"/>
    <cellStyle name="Normal 3 4 5 3 3" xfId="902" xr:uid="{044D32D5-9CB4-456E-BAFE-3756B78F3DA6}"/>
    <cellStyle name="Normal 3 4 5 4" xfId="444" xr:uid="{8FEE28CE-3ABA-40CD-BC14-0F93F8317BFE}"/>
    <cellStyle name="Normal 3 4 5 4 2" xfId="1054" xr:uid="{CA0BB189-267E-404C-8303-F11A2F6E631A}"/>
    <cellStyle name="Normal 3 4 5 5" xfId="750" xr:uid="{A997BC05-E1E6-4169-8A1D-853E954AD138}"/>
    <cellStyle name="Normal 3 4 6" xfId="111" xr:uid="{00000000-0005-0000-0000-00003E010000}"/>
    <cellStyle name="Normal 3 4 6 2" xfId="184" xr:uid="{00000000-0005-0000-0000-00003F010000}"/>
    <cellStyle name="Normal 3 4 6 2 2" xfId="361" xr:uid="{00000000-0005-0000-0000-000040010000}"/>
    <cellStyle name="Normal 3 4 6 2 2 2" xfId="676" xr:uid="{041B8360-1E3A-40D7-A983-9F98DB043DD4}"/>
    <cellStyle name="Normal 3 4 6 2 2 2 2" xfId="1286" xr:uid="{7A2383F3-5AA9-4BBB-93BD-EE336605FB81}"/>
    <cellStyle name="Normal 3 4 6 2 2 3" xfId="982" xr:uid="{B8A615F2-9444-4B6F-9145-E1DA2723243F}"/>
    <cellStyle name="Normal 3 4 6 2 3" xfId="524" xr:uid="{F6907B40-079D-45E3-A944-386C0014CBE8}"/>
    <cellStyle name="Normal 3 4 6 2 3 2" xfId="1134" xr:uid="{1FC7F996-4315-4B6A-80A4-453C48FB4574}"/>
    <cellStyle name="Normal 3 4 6 2 4" xfId="830" xr:uid="{6FAD774C-B9C9-48D5-B965-D5D8A3B45460}"/>
    <cellStyle name="Normal 3 4 6 3" xfId="288" xr:uid="{00000000-0005-0000-0000-000041010000}"/>
    <cellStyle name="Normal 3 4 6 3 2" xfId="604" xr:uid="{2E7A5AF7-4D16-4FD5-A3CC-2337BCCD832E}"/>
    <cellStyle name="Normal 3 4 6 3 2 2" xfId="1214" xr:uid="{328277E5-9C5F-4E91-AD2A-BB76346675AE}"/>
    <cellStyle name="Normal 3 4 6 3 3" xfId="910" xr:uid="{5B583C4B-F22B-472A-9DF9-CBF829A5C457}"/>
    <cellStyle name="Normal 3 4 6 4" xfId="452" xr:uid="{08E5D181-D2BD-4BF2-9DF4-A76ADA159115}"/>
    <cellStyle name="Normal 3 4 6 4 2" xfId="1062" xr:uid="{5567E18E-3BBB-4BE5-AAC1-978C6AB41FE4}"/>
    <cellStyle name="Normal 3 4 6 5" xfId="758" xr:uid="{7DC0CF1B-EF08-4D49-BDB7-AF9AA6D41143}"/>
    <cellStyle name="Normal 3 4 7" xfId="144" xr:uid="{00000000-0005-0000-0000-000042010000}"/>
    <cellStyle name="Normal 3 4 7 2" xfId="321" xr:uid="{00000000-0005-0000-0000-000043010000}"/>
    <cellStyle name="Normal 3 4 7 2 2" xfId="636" xr:uid="{859BB89D-E277-4111-A7F7-3C036290B257}"/>
    <cellStyle name="Normal 3 4 7 2 2 2" xfId="1246" xr:uid="{B8D0BD02-8012-4545-8214-576BC8E6BF70}"/>
    <cellStyle name="Normal 3 4 7 2 3" xfId="942" xr:uid="{E83B6CF4-4BAB-4067-8558-25C829D96565}"/>
    <cellStyle name="Normal 3 4 7 3" xfId="484" xr:uid="{BC1950E5-0F0D-4CE7-AA20-06BB704B503D}"/>
    <cellStyle name="Normal 3 4 7 3 2" xfId="1094" xr:uid="{FFDD6686-E774-4238-8EAB-F9BDD555E4D9}"/>
    <cellStyle name="Normal 3 4 7 4" xfId="790" xr:uid="{020A86CF-7937-4AE2-8C26-1FCDDB3BF060}"/>
    <cellStyle name="Normal 3 4 8" xfId="216" xr:uid="{00000000-0005-0000-0000-000044010000}"/>
    <cellStyle name="Normal 3 4 8 2" xfId="393" xr:uid="{00000000-0005-0000-0000-000045010000}"/>
    <cellStyle name="Normal 3 4 8 2 2" xfId="708" xr:uid="{E2A24B61-2B4C-4320-8726-F71D5B5E50ED}"/>
    <cellStyle name="Normal 3 4 8 2 2 2" xfId="1318" xr:uid="{B0D60454-F49B-4BAD-8AEC-95FA1D9BF113}"/>
    <cellStyle name="Normal 3 4 8 2 3" xfId="1014" xr:uid="{B8CFA8B9-D7A0-42F2-BA31-C3545AB7B012}"/>
    <cellStyle name="Normal 3 4 8 3" xfId="556" xr:uid="{07072589-5472-4943-B022-4A27E83D08AD}"/>
    <cellStyle name="Normal 3 4 8 3 2" xfId="1166" xr:uid="{1C17D46E-1256-47AB-8022-340A18A1BBC8}"/>
    <cellStyle name="Normal 3 4 8 4" xfId="862" xr:uid="{9B1078D7-B206-4D33-9780-CECDCCE3310C}"/>
    <cellStyle name="Normal 3 4 9" xfId="225" xr:uid="{00000000-0005-0000-0000-000046010000}"/>
    <cellStyle name="Normal 3 4 9 2" xfId="564" xr:uid="{3A95B82D-0CE6-471B-995B-2F563269B016}"/>
    <cellStyle name="Normal 3 4 9 2 2" xfId="1174" xr:uid="{5812DD81-C6B1-419E-9329-B499AFB8D6FD}"/>
    <cellStyle name="Normal 3 4 9 3" xfId="870" xr:uid="{DF679F5B-1969-473A-882F-E68DC45CFF0E}"/>
    <cellStyle name="Normal 3 5" xfId="38" xr:uid="{00000000-0005-0000-0000-000047010000}"/>
    <cellStyle name="Normal 3 5 2" xfId="115" xr:uid="{00000000-0005-0000-0000-000048010000}"/>
    <cellStyle name="Normal 3 5 2 2" xfId="188" xr:uid="{00000000-0005-0000-0000-000049010000}"/>
    <cellStyle name="Normal 3 5 2 2 2" xfId="365" xr:uid="{00000000-0005-0000-0000-00004A010000}"/>
    <cellStyle name="Normal 3 5 2 2 2 2" xfId="680" xr:uid="{39DACFC8-D1EE-4E2B-B0F7-8DAB32CE9586}"/>
    <cellStyle name="Normal 3 5 2 2 2 2 2" xfId="1290" xr:uid="{5EE819AB-ACC9-444E-A63C-A8BF7856910C}"/>
    <cellStyle name="Normal 3 5 2 2 2 3" xfId="986" xr:uid="{3BA70E5C-7921-4DC8-8DEC-072AFD276E64}"/>
    <cellStyle name="Normal 3 5 2 2 3" xfId="528" xr:uid="{C869E7F2-77C9-461B-8999-A5BB99080523}"/>
    <cellStyle name="Normal 3 5 2 2 3 2" xfId="1138" xr:uid="{E06F5AB1-5909-4754-B435-2A1235D4C952}"/>
    <cellStyle name="Normal 3 5 2 2 4" xfId="834" xr:uid="{0E1798E7-2B7B-46DA-B952-5D0C8879CB36}"/>
    <cellStyle name="Normal 3 5 2 3" xfId="292" xr:uid="{00000000-0005-0000-0000-00004B010000}"/>
    <cellStyle name="Normal 3 5 2 3 2" xfId="608" xr:uid="{755A4860-6CF4-4832-B41E-D2B7ED296760}"/>
    <cellStyle name="Normal 3 5 2 3 2 2" xfId="1218" xr:uid="{4530A488-B8FD-4BD1-9E1F-5CF03095A3F9}"/>
    <cellStyle name="Normal 3 5 2 3 3" xfId="914" xr:uid="{ED499CA7-7CCC-447F-B9C1-75055BCF6C5A}"/>
    <cellStyle name="Normal 3 5 2 4" xfId="456" xr:uid="{4154A8EC-EF9E-49B4-AFB8-C98F9A14A0D5}"/>
    <cellStyle name="Normal 3 5 2 4 2" xfId="1066" xr:uid="{4DCD06D4-1E75-405B-B0A6-9EACBC8B89EB}"/>
    <cellStyle name="Normal 3 5 2 5" xfId="762" xr:uid="{573B30E5-6BE8-4DBF-801E-75BDD1DFC986}"/>
    <cellStyle name="Normal 3 5 3" xfId="148" xr:uid="{00000000-0005-0000-0000-00004C010000}"/>
    <cellStyle name="Normal 3 5 3 2" xfId="325" xr:uid="{00000000-0005-0000-0000-00004D010000}"/>
    <cellStyle name="Normal 3 5 3 2 2" xfId="640" xr:uid="{69CD1F14-BEAB-4B75-9100-9E69123F3FA5}"/>
    <cellStyle name="Normal 3 5 3 2 2 2" xfId="1250" xr:uid="{175A9C42-5054-48E0-88EB-F2D30E36892D}"/>
    <cellStyle name="Normal 3 5 3 2 3" xfId="946" xr:uid="{FFF1A2B1-0058-4D6F-84D5-0E8E1B1A34D3}"/>
    <cellStyle name="Normal 3 5 3 3" xfId="488" xr:uid="{785C273C-5237-44E5-BEF7-15EB9FC339E2}"/>
    <cellStyle name="Normal 3 5 3 3 2" xfId="1098" xr:uid="{914CC3DC-A7E6-4399-90B6-5606A193D12B}"/>
    <cellStyle name="Normal 3 5 3 4" xfId="794" xr:uid="{1A39713D-A138-4954-B0AD-094E3192BAF3}"/>
    <cellStyle name="Normal 3 5 4" xfId="230" xr:uid="{00000000-0005-0000-0000-00004E010000}"/>
    <cellStyle name="Normal 3 5 4 2" xfId="568" xr:uid="{8C974AC2-C882-4190-8A4A-A7D657F161E8}"/>
    <cellStyle name="Normal 3 5 4 2 2" xfId="1178" xr:uid="{B1077873-5A50-4E53-8BBA-57D5F22CEA27}"/>
    <cellStyle name="Normal 3 5 4 3" xfId="874" xr:uid="{6ACB6EE4-97DB-4DA0-AE03-4130CEECB0D6}"/>
    <cellStyle name="Normal 3 5 5" xfId="416" xr:uid="{8EF43970-934D-4BE7-9B1C-677C9B08A6B7}"/>
    <cellStyle name="Normal 3 5 5 2" xfId="1026" xr:uid="{6846365E-12DC-4AD3-B451-44021E15630F}"/>
    <cellStyle name="Normal 3 5 6" xfId="722" xr:uid="{77E48321-BC7C-4801-8787-39B67B64F4CF}"/>
    <cellStyle name="Normal 3 6" xfId="51" xr:uid="{00000000-0005-0000-0000-00004F010000}"/>
    <cellStyle name="Normal 3 6 2" xfId="123" xr:uid="{00000000-0005-0000-0000-000050010000}"/>
    <cellStyle name="Normal 3 6 2 2" xfId="196" xr:uid="{00000000-0005-0000-0000-000051010000}"/>
    <cellStyle name="Normal 3 6 2 2 2" xfId="373" xr:uid="{00000000-0005-0000-0000-000052010000}"/>
    <cellStyle name="Normal 3 6 2 2 2 2" xfId="688" xr:uid="{C525A254-E43E-48FD-83C3-2215339E491E}"/>
    <cellStyle name="Normal 3 6 2 2 2 2 2" xfId="1298" xr:uid="{7C9D864E-D9F7-42FB-8C57-B2F3E3744BC3}"/>
    <cellStyle name="Normal 3 6 2 2 2 3" xfId="994" xr:uid="{E684EBA5-3701-4424-8C56-8C9C6FE95548}"/>
    <cellStyle name="Normal 3 6 2 2 3" xfId="536" xr:uid="{D038562B-8491-4F0E-87A8-74EDC1EB6636}"/>
    <cellStyle name="Normal 3 6 2 2 3 2" xfId="1146" xr:uid="{1E98ECBB-3DD6-49C7-843F-5F4EDFBF6E72}"/>
    <cellStyle name="Normal 3 6 2 2 4" xfId="842" xr:uid="{ACF1633B-0411-4EC0-B06C-CDB655E24BA0}"/>
    <cellStyle name="Normal 3 6 2 3" xfId="300" xr:uid="{00000000-0005-0000-0000-000053010000}"/>
    <cellStyle name="Normal 3 6 2 3 2" xfId="616" xr:uid="{6CB23B11-2C20-4787-A3C7-B12BCAEB21D3}"/>
    <cellStyle name="Normal 3 6 2 3 2 2" xfId="1226" xr:uid="{3A09F776-D05F-413B-BDAE-BB1129A49C8F}"/>
    <cellStyle name="Normal 3 6 2 3 3" xfId="922" xr:uid="{9DCEE7E7-E6AD-4E60-88E9-A9C76B194A99}"/>
    <cellStyle name="Normal 3 6 2 4" xfId="464" xr:uid="{F788990B-CBE5-4871-BEBF-1423C5E46FCB}"/>
    <cellStyle name="Normal 3 6 2 4 2" xfId="1074" xr:uid="{B27DF024-D7BE-420A-A252-C72E5DB7137F}"/>
    <cellStyle name="Normal 3 6 2 5" xfId="770" xr:uid="{5F5CD421-A197-4CCF-8B3F-12194E410465}"/>
    <cellStyle name="Normal 3 6 3" xfId="156" xr:uid="{00000000-0005-0000-0000-000054010000}"/>
    <cellStyle name="Normal 3 6 3 2" xfId="333" xr:uid="{00000000-0005-0000-0000-000055010000}"/>
    <cellStyle name="Normal 3 6 3 2 2" xfId="648" xr:uid="{783921C8-4DD2-413E-8D8E-187B9ADCAC5A}"/>
    <cellStyle name="Normal 3 6 3 2 2 2" xfId="1258" xr:uid="{ABFC217A-66EC-49AA-B5F8-59BFC9D937F1}"/>
    <cellStyle name="Normal 3 6 3 2 3" xfId="954" xr:uid="{DA5AECEC-F9E2-49FD-BA43-351DF2FCD57F}"/>
    <cellStyle name="Normal 3 6 3 3" xfId="496" xr:uid="{F9EBC12C-4E90-4C91-A9D3-AFF40BDCD2E3}"/>
    <cellStyle name="Normal 3 6 3 3 2" xfId="1106" xr:uid="{77BF80D7-39C4-4F28-97EC-2C0EE3925ACB}"/>
    <cellStyle name="Normal 3 6 3 4" xfId="802" xr:uid="{CE3EDBD3-EB04-4E65-97E5-C33832C0D292}"/>
    <cellStyle name="Normal 3 6 4" xfId="243" xr:uid="{00000000-0005-0000-0000-000056010000}"/>
    <cellStyle name="Normal 3 6 4 2" xfId="576" xr:uid="{78C7A1D0-85E4-425D-B10E-F251F0DBB0FD}"/>
    <cellStyle name="Normal 3 6 4 2 2" xfId="1186" xr:uid="{CBB24372-4D7C-4FEF-A8DD-932F1E06ADFC}"/>
    <cellStyle name="Normal 3 6 4 3" xfId="882" xr:uid="{A2474B39-52CD-48DF-B376-04F96BBF2C71}"/>
    <cellStyle name="Normal 3 6 5" xfId="424" xr:uid="{8A351492-E2CB-4C9F-81F2-CF4CAE1B82CB}"/>
    <cellStyle name="Normal 3 6 5 2" xfId="1034" xr:uid="{8B9D9B67-E641-4838-9CE2-29A7E60CAAFF}"/>
    <cellStyle name="Normal 3 6 6" xfId="730" xr:uid="{9CDA03FC-64D5-46BB-90A2-EFF1D6CE3749}"/>
    <cellStyle name="Normal 3 7" xfId="64" xr:uid="{00000000-0005-0000-0000-000057010000}"/>
    <cellStyle name="Normal 3 7 2" xfId="131" xr:uid="{00000000-0005-0000-0000-000058010000}"/>
    <cellStyle name="Normal 3 7 2 2" xfId="204" xr:uid="{00000000-0005-0000-0000-000059010000}"/>
    <cellStyle name="Normal 3 7 2 2 2" xfId="381" xr:uid="{00000000-0005-0000-0000-00005A010000}"/>
    <cellStyle name="Normal 3 7 2 2 2 2" xfId="696" xr:uid="{A26424C8-01E1-442B-AF4D-C3FABD80D126}"/>
    <cellStyle name="Normal 3 7 2 2 2 2 2" xfId="1306" xr:uid="{001A3CB5-6CE0-480A-AD34-A568C2FDCF6C}"/>
    <cellStyle name="Normal 3 7 2 2 2 3" xfId="1002" xr:uid="{FB533E7A-55DB-4509-8F53-54A6844BA3F8}"/>
    <cellStyle name="Normal 3 7 2 2 3" xfId="544" xr:uid="{B1008938-24A5-44F2-B9C5-5C3C7D09F417}"/>
    <cellStyle name="Normal 3 7 2 2 3 2" xfId="1154" xr:uid="{CFA1995C-176F-494E-9B58-1F90B8CF704A}"/>
    <cellStyle name="Normal 3 7 2 2 4" xfId="850" xr:uid="{F0DA8E00-85B1-483C-803F-DA3A7C8E9F48}"/>
    <cellStyle name="Normal 3 7 2 3" xfId="308" xr:uid="{00000000-0005-0000-0000-00005B010000}"/>
    <cellStyle name="Normal 3 7 2 3 2" xfId="624" xr:uid="{76D4E349-82F9-4023-A2FA-CAF4C67D56BA}"/>
    <cellStyle name="Normal 3 7 2 3 2 2" xfId="1234" xr:uid="{DE00B249-2408-461B-A949-1B792BB2C8EC}"/>
    <cellStyle name="Normal 3 7 2 3 3" xfId="930" xr:uid="{A6799543-A620-4D1C-8CF7-59E7F4272624}"/>
    <cellStyle name="Normal 3 7 2 4" xfId="472" xr:uid="{04502669-FF65-452A-8D93-AD528EB41356}"/>
    <cellStyle name="Normal 3 7 2 4 2" xfId="1082" xr:uid="{B7108798-15D8-4203-AAEE-E827F7149AF4}"/>
    <cellStyle name="Normal 3 7 2 5" xfId="778" xr:uid="{09A2BB88-7396-4CA0-9793-FE667AE97FAF}"/>
    <cellStyle name="Normal 3 7 3" xfId="164" xr:uid="{00000000-0005-0000-0000-00005C010000}"/>
    <cellStyle name="Normal 3 7 3 2" xfId="341" xr:uid="{00000000-0005-0000-0000-00005D010000}"/>
    <cellStyle name="Normal 3 7 3 2 2" xfId="656" xr:uid="{E58BDD82-1FB5-4E0F-AB65-9E5582C7E453}"/>
    <cellStyle name="Normal 3 7 3 2 2 2" xfId="1266" xr:uid="{217D398B-0EDF-40B4-811C-E304F492C26B}"/>
    <cellStyle name="Normal 3 7 3 2 3" xfId="962" xr:uid="{53BA6B80-4B76-4272-AEE5-ABAEF9FF5343}"/>
    <cellStyle name="Normal 3 7 3 3" xfId="504" xr:uid="{DCE0986E-5458-45AA-A0E1-74DF3BD45E65}"/>
    <cellStyle name="Normal 3 7 3 3 2" xfId="1114" xr:uid="{5CF6A92A-BF75-4CC0-A864-A420FDAD4614}"/>
    <cellStyle name="Normal 3 7 3 4" xfId="810" xr:uid="{79124ADB-AB69-4544-9E45-D7725E2E646E}"/>
    <cellStyle name="Normal 3 7 4" xfId="256" xr:uid="{00000000-0005-0000-0000-00005E010000}"/>
    <cellStyle name="Normal 3 7 4 2" xfId="584" xr:uid="{2226A9D5-1678-4903-A2C3-2DA5C2D2BADB}"/>
    <cellStyle name="Normal 3 7 4 2 2" xfId="1194" xr:uid="{BD8B5F62-50CE-4B71-AEDA-452ACB2BC0D7}"/>
    <cellStyle name="Normal 3 7 4 3" xfId="890" xr:uid="{7FAB3204-24B0-4888-B18C-B0D4C9DCFF58}"/>
    <cellStyle name="Normal 3 7 5" xfId="432" xr:uid="{643DA2C6-7AC0-4D05-A7BA-9E8BAFB57698}"/>
    <cellStyle name="Normal 3 7 5 2" xfId="1042" xr:uid="{4299DC71-3AD5-4E3A-B7C5-2F29B288EC13}"/>
    <cellStyle name="Normal 3 7 6" xfId="738" xr:uid="{EF54D734-07A0-4FA1-8C6D-189B1A4DF237}"/>
    <cellStyle name="Normal 3 8" xfId="89" xr:uid="{00000000-0005-0000-0000-00005F010000}"/>
    <cellStyle name="Normal 3 8 2" xfId="172" xr:uid="{00000000-0005-0000-0000-000060010000}"/>
    <cellStyle name="Normal 3 8 2 2" xfId="349" xr:uid="{00000000-0005-0000-0000-000061010000}"/>
    <cellStyle name="Normal 3 8 2 2 2" xfId="664" xr:uid="{83943BF4-7A64-4A3D-BE87-8F903DE45611}"/>
    <cellStyle name="Normal 3 8 2 2 2 2" xfId="1274" xr:uid="{2F87143F-A6AB-4DFF-BF9D-54174376DF43}"/>
    <cellStyle name="Normal 3 8 2 2 3" xfId="970" xr:uid="{81F3E914-236B-4410-9AD7-6598A52669B4}"/>
    <cellStyle name="Normal 3 8 2 3" xfId="512" xr:uid="{E768E338-749B-46BD-8943-70870127E9AA}"/>
    <cellStyle name="Normal 3 8 2 3 2" xfId="1122" xr:uid="{F6283383-94C3-40D2-B501-1E54A7F22062}"/>
    <cellStyle name="Normal 3 8 2 4" xfId="818" xr:uid="{E375EF6F-B490-4301-8B40-000F68E61E20}"/>
    <cellStyle name="Normal 3 8 3" xfId="266" xr:uid="{00000000-0005-0000-0000-000062010000}"/>
    <cellStyle name="Normal 3 8 3 2" xfId="592" xr:uid="{BC9B86AC-737C-43FA-B749-34F3ECCF4EAF}"/>
    <cellStyle name="Normal 3 8 3 2 2" xfId="1202" xr:uid="{717241D7-6865-45BC-B3F4-F5F995DFD869}"/>
    <cellStyle name="Normal 3 8 3 3" xfId="898" xr:uid="{2EA6D0A5-0198-4A68-888E-7F6C4A9B767F}"/>
    <cellStyle name="Normal 3 8 4" xfId="440" xr:uid="{B4D716D5-AE4E-4A7F-B8FE-2861CD6F50BF}"/>
    <cellStyle name="Normal 3 8 4 2" xfId="1050" xr:uid="{C5EEE20D-86EA-4072-A9F6-DA6ED7498909}"/>
    <cellStyle name="Normal 3 8 5" xfId="746" xr:uid="{3C8ECAA4-ABED-43EB-8A12-83C27AE32E33}"/>
    <cellStyle name="Normal 3 9" xfId="106" xr:uid="{00000000-0005-0000-0000-000063010000}"/>
    <cellStyle name="Normal 3 9 2" xfId="180" xr:uid="{00000000-0005-0000-0000-000064010000}"/>
    <cellStyle name="Normal 3 9 2 2" xfId="357" xr:uid="{00000000-0005-0000-0000-000065010000}"/>
    <cellStyle name="Normal 3 9 2 2 2" xfId="672" xr:uid="{5D304CBD-C8C8-409F-82F6-DDBD66EDFEBC}"/>
    <cellStyle name="Normal 3 9 2 2 2 2" xfId="1282" xr:uid="{A4E644DD-BE12-417B-A949-7629782C77BF}"/>
    <cellStyle name="Normal 3 9 2 2 3" xfId="978" xr:uid="{1B5B0B47-D2DA-480F-875C-4F4004021E2B}"/>
    <cellStyle name="Normal 3 9 2 3" xfId="520" xr:uid="{CCAD3A1B-C91E-40BC-81E3-5667118F60A6}"/>
    <cellStyle name="Normal 3 9 2 3 2" xfId="1130" xr:uid="{68EEDD18-A6EA-468A-8FC9-AFF5115E21D5}"/>
    <cellStyle name="Normal 3 9 2 4" xfId="826" xr:uid="{FF58F136-1F83-4908-AC14-F6576C08CF5A}"/>
    <cellStyle name="Normal 3 9 3" xfId="283" xr:uid="{00000000-0005-0000-0000-000066010000}"/>
    <cellStyle name="Normal 3 9 3 2" xfId="600" xr:uid="{573391FC-14C2-445E-9E94-795BB585AC24}"/>
    <cellStyle name="Normal 3 9 3 2 2" xfId="1210" xr:uid="{17883A91-4AD9-4F17-914B-1AAE0724D22A}"/>
    <cellStyle name="Normal 3 9 3 3" xfId="906" xr:uid="{5512BD8F-288C-4C50-9FA9-BE423146DC2F}"/>
    <cellStyle name="Normal 3 9 4" xfId="448" xr:uid="{B87DFDE7-FCC3-4E10-8550-E5B3AA07FDA3}"/>
    <cellStyle name="Normal 3 9 4 2" xfId="1058" xr:uid="{34058196-9916-4502-A0BD-4F11424AB8F0}"/>
    <cellStyle name="Normal 3 9 5" xfId="754" xr:uid="{5AE06FCB-B769-439C-9477-060AF1B79CDC}"/>
    <cellStyle name="Normal 30" xfId="62" xr:uid="{00000000-0005-0000-0000-000067010000}"/>
    <cellStyle name="Normal 30 2" xfId="254" xr:uid="{00000000-0005-0000-0000-000068010000}"/>
    <cellStyle name="Normal 31" xfId="63" xr:uid="{00000000-0005-0000-0000-000069010000}"/>
    <cellStyle name="Normal 31 2" xfId="255" xr:uid="{00000000-0005-0000-0000-00006A010000}"/>
    <cellStyle name="Normal 32" xfId="34" xr:uid="{00000000-0005-0000-0000-00006B010000}"/>
    <cellStyle name="Normal 32 2" xfId="85" xr:uid="{00000000-0005-0000-0000-00006C010000}"/>
    <cellStyle name="Normal 33" xfId="35" xr:uid="{00000000-0005-0000-0000-00006D010000}"/>
    <cellStyle name="Normal 33 2" xfId="86" xr:uid="{00000000-0005-0000-0000-00006E010000}"/>
    <cellStyle name="Normal 34" xfId="88" xr:uid="{00000000-0005-0000-0000-00006F010000}"/>
    <cellStyle name="Normal 34 2" xfId="265" xr:uid="{00000000-0005-0000-0000-000070010000}"/>
    <cellStyle name="Normal 35" xfId="36" xr:uid="{00000000-0005-0000-0000-000071010000}"/>
    <cellStyle name="Normal 35 2" xfId="87" xr:uid="{00000000-0005-0000-0000-000072010000}"/>
    <cellStyle name="Normal 36" xfId="90" xr:uid="{00000000-0005-0000-0000-000073010000}"/>
    <cellStyle name="Normal 36 2" xfId="267" xr:uid="{00000000-0005-0000-0000-000074010000}"/>
    <cellStyle name="Normal 37" xfId="92" xr:uid="{00000000-0005-0000-0000-000075010000}"/>
    <cellStyle name="Normal 37 2" xfId="269" xr:uid="{00000000-0005-0000-0000-000076010000}"/>
    <cellStyle name="Normal 38" xfId="103" xr:uid="{00000000-0005-0000-0000-000077010000}"/>
    <cellStyle name="Normal 38 2" xfId="280" xr:uid="{00000000-0005-0000-0000-000078010000}"/>
    <cellStyle name="Normal 39" xfId="95" xr:uid="{00000000-0005-0000-0000-000079010000}"/>
    <cellStyle name="Normal 39 2" xfId="272" xr:uid="{00000000-0005-0000-0000-00007A010000}"/>
    <cellStyle name="Normal 4" xfId="6" xr:uid="{00000000-0005-0000-0000-00007B010000}"/>
    <cellStyle name="Normal 4 2" xfId="22" xr:uid="{00000000-0005-0000-0000-00007C010000}"/>
    <cellStyle name="Normal 40" xfId="101" xr:uid="{00000000-0005-0000-0000-00007D010000}"/>
    <cellStyle name="Normal 40 2" xfId="278" xr:uid="{00000000-0005-0000-0000-00007E010000}"/>
    <cellStyle name="Normal 41" xfId="104" xr:uid="{00000000-0005-0000-0000-00007F010000}"/>
    <cellStyle name="Normal 41 2" xfId="281" xr:uid="{00000000-0005-0000-0000-000080010000}"/>
    <cellStyle name="Normal 42" xfId="96" xr:uid="{00000000-0005-0000-0000-000081010000}"/>
    <cellStyle name="Normal 42 2" xfId="273" xr:uid="{00000000-0005-0000-0000-000082010000}"/>
    <cellStyle name="Normal 43" xfId="102" xr:uid="{00000000-0005-0000-0000-000083010000}"/>
    <cellStyle name="Normal 43 2" xfId="279" xr:uid="{00000000-0005-0000-0000-000084010000}"/>
    <cellStyle name="Normal 44" xfId="105" xr:uid="{00000000-0005-0000-0000-000085010000}"/>
    <cellStyle name="Normal 44 2" xfId="282" xr:uid="{00000000-0005-0000-0000-000086010000}"/>
    <cellStyle name="Normal 45" xfId="107" xr:uid="{00000000-0005-0000-0000-000087010000}"/>
    <cellStyle name="Normal 45 2" xfId="284" xr:uid="{00000000-0005-0000-0000-000088010000}"/>
    <cellStyle name="Normal 46" xfId="139" xr:uid="{00000000-0005-0000-0000-000089010000}"/>
    <cellStyle name="Normal 46 2" xfId="316" xr:uid="{00000000-0005-0000-0000-00008A010000}"/>
    <cellStyle name="Normal 47" xfId="220" xr:uid="{00000000-0005-0000-0000-00008B010000}"/>
    <cellStyle name="Normal 48" xfId="259" xr:uid="{00000000-0005-0000-0000-00008C010000}"/>
    <cellStyle name="Normal 49" xfId="407" xr:uid="{DE204065-3D73-4E46-BFA1-0AB97DE6DF01}"/>
    <cellStyle name="Normal 5" xfId="8" xr:uid="{00000000-0005-0000-0000-00008D010000}"/>
    <cellStyle name="Normal 50" xfId="712" xr:uid="{8AAC8B98-F09C-419E-8684-16AEDF85F934}"/>
    <cellStyle name="Normal 51" xfId="713" xr:uid="{D32A89AE-C2A3-494B-92A3-8E26F8B7540F}"/>
    <cellStyle name="Normal 6" xfId="12" xr:uid="{00000000-0005-0000-0000-00008E010000}"/>
    <cellStyle name="Normal 7" xfId="14" xr:uid="{00000000-0005-0000-0000-00008F010000}"/>
    <cellStyle name="Normal 7 2" xfId="67" xr:uid="{00000000-0005-0000-0000-000090010000}"/>
    <cellStyle name="Normal 8" xfId="16" xr:uid="{00000000-0005-0000-0000-000091010000}"/>
    <cellStyle name="Normal 8 2" xfId="69" xr:uid="{00000000-0005-0000-0000-000092010000}"/>
    <cellStyle name="Normal 9" xfId="21" xr:uid="{00000000-0005-0000-0000-000093010000}"/>
    <cellStyle name="Normal 9 2" xfId="74" xr:uid="{00000000-0005-0000-0000-000094010000}"/>
    <cellStyle name="Porcentaje" xfId="1" builtinId="5"/>
    <cellStyle name="Porcentaje 2" xfId="5" xr:uid="{00000000-0005-0000-0000-000095010000}"/>
  </cellStyles>
  <dxfs count="42">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theme="0"/>
      </font>
      <fill>
        <patternFill patternType="solid">
          <fgColor rgb="FFFF0000"/>
          <bgColor rgb="FFFF0000"/>
        </patternFill>
      </fill>
    </dxf>
    <dxf>
      <font>
        <color rgb="FF008000"/>
      </font>
      <fill>
        <patternFill patternType="solid">
          <fgColor rgb="FFCCFFCC"/>
          <bgColor rgb="FFCCFFCC"/>
        </patternFill>
      </fill>
    </dxf>
    <dxf>
      <font>
        <color theme="0"/>
      </font>
      <fill>
        <patternFill patternType="solid">
          <fgColor rgb="FF800080"/>
          <bgColor rgb="FF800080"/>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theme="0"/>
      </font>
      <fill>
        <patternFill patternType="solid">
          <fgColor rgb="FFFF0000"/>
          <bgColor rgb="FFFF0000"/>
        </patternFill>
      </fill>
    </dxf>
    <dxf>
      <font>
        <color rgb="FF008000"/>
      </font>
      <fill>
        <patternFill patternType="solid">
          <fgColor rgb="FFCCFFCC"/>
          <bgColor rgb="FFCCFFCC"/>
        </patternFill>
      </fill>
    </dxf>
    <dxf>
      <font>
        <color theme="0"/>
      </font>
      <fill>
        <patternFill patternType="solid">
          <fgColor rgb="FF800080"/>
          <bgColor rgb="FF800080"/>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ill>
        <patternFill patternType="solid">
          <fgColor rgb="FFFFFF00"/>
          <bgColor rgb="FFFFFF00"/>
        </patternFill>
      </fill>
    </dxf>
    <dxf>
      <fill>
        <patternFill patternType="solid">
          <fgColor rgb="FF008000"/>
          <bgColor rgb="FF008000"/>
        </patternFill>
      </fill>
    </dxf>
    <dxf>
      <fill>
        <patternFill patternType="solid">
          <fgColor rgb="FF00CCFF"/>
          <bgColor rgb="FF00CCFF"/>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ill>
        <patternFill patternType="solid">
          <fgColor rgb="FFFFFF00"/>
          <bgColor rgb="FFFFFF00"/>
        </patternFill>
      </fill>
    </dxf>
    <dxf>
      <fill>
        <patternFill patternType="solid">
          <fgColor rgb="FF008000"/>
          <bgColor rgb="FF008000"/>
        </patternFill>
      </fill>
    </dxf>
    <dxf>
      <fill>
        <patternFill patternType="solid">
          <fgColor rgb="FF00CCFF"/>
          <bgColor rgb="FF00CCFF"/>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theme="0"/>
      </font>
      <fill>
        <patternFill patternType="solid">
          <fgColor rgb="FFFF0000"/>
          <bgColor rgb="FFFF0000"/>
        </patternFill>
      </fill>
    </dxf>
    <dxf>
      <font>
        <color rgb="FF008000"/>
      </font>
      <fill>
        <patternFill patternType="solid">
          <fgColor rgb="FFCCFFCC"/>
          <bgColor rgb="FFCCFFCC"/>
        </patternFill>
      </fill>
    </dxf>
    <dxf>
      <font>
        <color theme="0"/>
      </font>
      <fill>
        <patternFill patternType="solid">
          <fgColor rgb="FF800080"/>
          <bgColor rgb="FF800080"/>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theme="0"/>
      </font>
      <fill>
        <patternFill patternType="solid">
          <fgColor rgb="FFFF0000"/>
          <bgColor rgb="FFFF0000"/>
        </patternFill>
      </fill>
    </dxf>
    <dxf>
      <font>
        <color rgb="FF008000"/>
      </font>
      <fill>
        <patternFill patternType="solid">
          <fgColor rgb="FFCCFFCC"/>
          <bgColor rgb="FFCCFFCC"/>
        </patternFill>
      </fill>
    </dxf>
    <dxf>
      <font>
        <color theme="0"/>
      </font>
      <fill>
        <patternFill patternType="solid">
          <fgColor rgb="FF800080"/>
          <bgColor rgb="FF800080"/>
        </patternFill>
      </fill>
    </dxf>
  </dxfs>
  <tableStyles count="0" defaultTableStyle="TableStyleMedium2" defaultPivotStyle="PivotStyleLight16"/>
  <colors>
    <mruColors>
      <color rgb="FFFF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Tendencia!$E$2</c:f>
              <c:strCache>
                <c:ptCount val="1"/>
                <c:pt idx="0">
                  <c:v>Total control Financiero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Tendencia!$A$3:$A$7</c:f>
              <c:strCache>
                <c:ptCount val="5"/>
                <c:pt idx="0">
                  <c:v>V 2017</c:v>
                </c:pt>
                <c:pt idx="1">
                  <c:v>V 2018</c:v>
                </c:pt>
                <c:pt idx="2">
                  <c:v>V 2019</c:v>
                </c:pt>
                <c:pt idx="3">
                  <c:v>V 2020</c:v>
                </c:pt>
                <c:pt idx="4">
                  <c:v>V 2021</c:v>
                </c:pt>
              </c:strCache>
            </c:strRef>
          </c:cat>
          <c:val>
            <c:numRef>
              <c:f>Tendencia!$E$3:$E$7</c:f>
              <c:numCache>
                <c:formatCode>General</c:formatCode>
                <c:ptCount val="5"/>
                <c:pt idx="0">
                  <c:v>86.5</c:v>
                </c:pt>
                <c:pt idx="1">
                  <c:v>94.8</c:v>
                </c:pt>
                <c:pt idx="2">
                  <c:v>94.6</c:v>
                </c:pt>
                <c:pt idx="3">
                  <c:v>99.7</c:v>
                </c:pt>
                <c:pt idx="4">
                  <c:v>98.3</c:v>
                </c:pt>
              </c:numCache>
            </c:numRef>
          </c:val>
          <c:extLst>
            <c:ext xmlns:c16="http://schemas.microsoft.com/office/drawing/2014/chart" uri="{C3380CC4-5D6E-409C-BE32-E72D297353CC}">
              <c16:uniqueId val="{00000000-34C5-49A2-B64D-D4E7B01B4347}"/>
            </c:ext>
          </c:extLst>
        </c:ser>
        <c:dLbls>
          <c:showLegendKey val="0"/>
          <c:showVal val="0"/>
          <c:showCatName val="0"/>
          <c:showSerName val="0"/>
          <c:showPercent val="0"/>
          <c:showBubbleSize val="0"/>
        </c:dLbls>
        <c:gapWidth val="219"/>
        <c:overlap val="-27"/>
        <c:axId val="2091608072"/>
        <c:axId val="2091611272"/>
      </c:barChart>
      <c:catAx>
        <c:axId val="2091608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1611272"/>
        <c:crosses val="autoZero"/>
        <c:auto val="1"/>
        <c:lblAlgn val="ctr"/>
        <c:lblOffset val="100"/>
        <c:noMultiLvlLbl val="0"/>
      </c:catAx>
      <c:valAx>
        <c:axId val="20916112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16080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Tendencia!$I$2</c:f>
              <c:strCache>
                <c:ptCount val="1"/>
                <c:pt idx="0">
                  <c:v># Hallazgos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Tendencia!$A$3:$A$7</c:f>
              <c:strCache>
                <c:ptCount val="5"/>
                <c:pt idx="0">
                  <c:v>V 2017</c:v>
                </c:pt>
                <c:pt idx="1">
                  <c:v>V 2018</c:v>
                </c:pt>
                <c:pt idx="2">
                  <c:v>V 2019</c:v>
                </c:pt>
                <c:pt idx="3">
                  <c:v>V 2020</c:v>
                </c:pt>
                <c:pt idx="4">
                  <c:v>V 2021</c:v>
                </c:pt>
              </c:strCache>
            </c:strRef>
          </c:cat>
          <c:val>
            <c:numRef>
              <c:f>Tendencia!$I$3:$I$7</c:f>
              <c:numCache>
                <c:formatCode>General</c:formatCode>
                <c:ptCount val="5"/>
                <c:pt idx="0">
                  <c:v>2</c:v>
                </c:pt>
                <c:pt idx="1">
                  <c:v>6</c:v>
                </c:pt>
                <c:pt idx="2">
                  <c:v>11</c:v>
                </c:pt>
                <c:pt idx="3">
                  <c:v>8</c:v>
                </c:pt>
                <c:pt idx="4">
                  <c:v>7</c:v>
                </c:pt>
              </c:numCache>
            </c:numRef>
          </c:val>
          <c:extLst>
            <c:ext xmlns:c16="http://schemas.microsoft.com/office/drawing/2014/chart" uri="{C3380CC4-5D6E-409C-BE32-E72D297353CC}">
              <c16:uniqueId val="{00000000-BF06-4096-BEC0-F518A09DDBBB}"/>
            </c:ext>
          </c:extLst>
        </c:ser>
        <c:dLbls>
          <c:showLegendKey val="0"/>
          <c:showVal val="0"/>
          <c:showCatName val="0"/>
          <c:showSerName val="0"/>
          <c:showPercent val="0"/>
          <c:showBubbleSize val="0"/>
        </c:dLbls>
        <c:gapWidth val="219"/>
        <c:overlap val="-27"/>
        <c:axId val="2089988904"/>
        <c:axId val="2089984568"/>
      </c:barChart>
      <c:catAx>
        <c:axId val="2089988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9984568"/>
        <c:crosses val="autoZero"/>
        <c:auto val="1"/>
        <c:lblAlgn val="ctr"/>
        <c:lblOffset val="100"/>
        <c:noMultiLvlLbl val="0"/>
      </c:catAx>
      <c:valAx>
        <c:axId val="20899845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99889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Tendencia!$H$2</c:f>
              <c:strCache>
                <c:ptCount val="1"/>
                <c:pt idx="0">
                  <c:v>Plan de mejoramiento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Tendencia!$A$3:$A$7</c:f>
              <c:strCache>
                <c:ptCount val="5"/>
                <c:pt idx="0">
                  <c:v>V 2017</c:v>
                </c:pt>
                <c:pt idx="1">
                  <c:v>V 2018</c:v>
                </c:pt>
                <c:pt idx="2">
                  <c:v>V 2019</c:v>
                </c:pt>
                <c:pt idx="3">
                  <c:v>V 2020</c:v>
                </c:pt>
                <c:pt idx="4">
                  <c:v>V 2021</c:v>
                </c:pt>
              </c:strCache>
            </c:strRef>
          </c:cat>
          <c:val>
            <c:numRef>
              <c:f>Tendencia!$H$3:$H$7</c:f>
              <c:numCache>
                <c:formatCode>General</c:formatCode>
                <c:ptCount val="5"/>
                <c:pt idx="0">
                  <c:v>87.7</c:v>
                </c:pt>
                <c:pt idx="1">
                  <c:v>94.3</c:v>
                </c:pt>
                <c:pt idx="2">
                  <c:v>77.8</c:v>
                </c:pt>
                <c:pt idx="3">
                  <c:v>83.6</c:v>
                </c:pt>
                <c:pt idx="4">
                  <c:v>81</c:v>
                </c:pt>
              </c:numCache>
            </c:numRef>
          </c:val>
          <c:extLst>
            <c:ext xmlns:c16="http://schemas.microsoft.com/office/drawing/2014/chart" uri="{C3380CC4-5D6E-409C-BE32-E72D297353CC}">
              <c16:uniqueId val="{00000000-B376-4DAF-8E92-8E8F6C2D7C98}"/>
            </c:ext>
          </c:extLst>
        </c:ser>
        <c:dLbls>
          <c:showLegendKey val="0"/>
          <c:showVal val="0"/>
          <c:showCatName val="0"/>
          <c:showSerName val="0"/>
          <c:showPercent val="0"/>
          <c:showBubbleSize val="0"/>
        </c:dLbls>
        <c:gapWidth val="219"/>
        <c:overlap val="-27"/>
        <c:axId val="2091657128"/>
        <c:axId val="2091660536"/>
      </c:barChart>
      <c:catAx>
        <c:axId val="2091657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1660536"/>
        <c:crosses val="autoZero"/>
        <c:auto val="1"/>
        <c:lblAlgn val="ctr"/>
        <c:lblOffset val="100"/>
        <c:noMultiLvlLbl val="0"/>
      </c:catAx>
      <c:valAx>
        <c:axId val="20916605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165712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RESPOSABLES POR SUBDIRECCIÓN </a:t>
            </a:r>
          </a:p>
        </c:rich>
      </c:tx>
      <c:layout>
        <c:manualLayout>
          <c:xMode val="edge"/>
          <c:yMode val="edge"/>
          <c:x val="0.17231657453277929"/>
          <c:y val="3.1116285724926154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56E3-4EBD-9101-55156BBE9589}"/>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56E3-4EBD-9101-55156BBE9589}"/>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56E3-4EBD-9101-55156BBE9589}"/>
              </c:ext>
            </c:extLst>
          </c:dPt>
          <c:dPt>
            <c:idx val="3"/>
            <c:bubble3D val="0"/>
            <c:spPr>
              <a:solidFill>
                <a:schemeClr val="accent4"/>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56E3-4EBD-9101-55156BBE9589}"/>
              </c:ext>
            </c:extLst>
          </c:dPt>
          <c:dPt>
            <c:idx val="4"/>
            <c:bubble3D val="0"/>
            <c:spPr>
              <a:solidFill>
                <a:schemeClr val="accent5"/>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9-56E3-4EBD-9101-55156BBE9589}"/>
              </c:ext>
            </c:extLst>
          </c:dPt>
          <c:dPt>
            <c:idx val="5"/>
            <c:bubble3D val="0"/>
            <c:spPr>
              <a:solidFill>
                <a:schemeClr val="accent6"/>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B-56E3-4EBD-9101-55156BBE9589}"/>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D-56E3-4EBD-9101-55156BBE9589}"/>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'Cantidad x subdir'!$A$2:$A$8</c:f>
              <c:strCache>
                <c:ptCount val="7"/>
                <c:pt idx="0">
                  <c:v>Subdirección administrativa y financiera</c:v>
                </c:pt>
                <c:pt idx="1">
                  <c:v>Subdirección Dotación</c:v>
                </c:pt>
                <c:pt idx="2">
                  <c:v>Subdireccción Jurídica</c:v>
                </c:pt>
                <c:pt idx="3">
                  <c:v>Subdirección Poblacional</c:v>
                </c:pt>
                <c:pt idx="4">
                  <c:v>Subdirección Planeación</c:v>
                </c:pt>
                <c:pt idx="5">
                  <c:v>Dirección</c:v>
                </c:pt>
                <c:pt idx="6">
                  <c:v>Programa de Reconocimiento de Edificaciones</c:v>
                </c:pt>
              </c:strCache>
            </c:strRef>
          </c:cat>
          <c:val>
            <c:numRef>
              <c:f>'Cantidad x subdir'!$B$2:$B$8</c:f>
              <c:numCache>
                <c:formatCode>General</c:formatCode>
                <c:ptCount val="7"/>
                <c:pt idx="0">
                  <c:v>7</c:v>
                </c:pt>
                <c:pt idx="1">
                  <c:v>6</c:v>
                </c:pt>
                <c:pt idx="2">
                  <c:v>3</c:v>
                </c:pt>
                <c:pt idx="3">
                  <c:v>1</c:v>
                </c:pt>
                <c:pt idx="4">
                  <c:v>2</c:v>
                </c:pt>
                <c:pt idx="5">
                  <c:v>1</c:v>
                </c:pt>
                <c:pt idx="6">
                  <c:v>1</c:v>
                </c:pt>
              </c:numCache>
            </c:numRef>
          </c:val>
          <c:extLst>
            <c:ext xmlns:c16="http://schemas.microsoft.com/office/drawing/2014/chart" uri="{C3380CC4-5D6E-409C-BE32-E72D297353CC}">
              <c16:uniqueId val="{00000000-6F23-4606-80AF-9729594A5887}"/>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rgbClr val="008080"/>
              </a:solidFill>
            </c:spPr>
            <c:extLst>
              <c:ext xmlns:c16="http://schemas.microsoft.com/office/drawing/2014/chart" uri="{C3380CC4-5D6E-409C-BE32-E72D297353CC}">
                <c16:uniqueId val="{00000001-2A98-490A-8389-2590A6DA5356}"/>
              </c:ext>
            </c:extLst>
          </c:dPt>
          <c:cat>
            <c:strRef>
              <c:f>Análisis!$G$12:$I$12</c:f>
              <c:strCache>
                <c:ptCount val="3"/>
                <c:pt idx="0">
                  <c:v>ALTO</c:v>
                </c:pt>
                <c:pt idx="1">
                  <c:v>MEDIO</c:v>
                </c:pt>
                <c:pt idx="2">
                  <c:v>BAJO</c:v>
                </c:pt>
              </c:strCache>
            </c:strRef>
          </c:cat>
          <c:val>
            <c:numRef>
              <c:f>Análisis!$G$13:$I$13</c:f>
              <c:numCache>
                <c:formatCode>0%</c:formatCode>
                <c:ptCount val="3"/>
                <c:pt idx="0">
                  <c:v>0.38461538461538464</c:v>
                </c:pt>
                <c:pt idx="1">
                  <c:v>0.38461538461538464</c:v>
                </c:pt>
                <c:pt idx="2">
                  <c:v>0.23076923076923078</c:v>
                </c:pt>
              </c:numCache>
            </c:numRef>
          </c:val>
          <c:extLst>
            <c:ext xmlns:c16="http://schemas.microsoft.com/office/drawing/2014/chart" uri="{C3380CC4-5D6E-409C-BE32-E72D297353CC}">
              <c16:uniqueId val="{00000002-2A98-490A-8389-2590A6DA5356}"/>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b="0" i="0">
              <a:solidFill>
                <a:srgbClr val="000000"/>
              </a:solidFill>
              <a:latin typeface="Calibri"/>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rgbClr val="008080"/>
              </a:solidFill>
            </c:spPr>
            <c:extLst>
              <c:ext xmlns:c16="http://schemas.microsoft.com/office/drawing/2014/chart" uri="{C3380CC4-5D6E-409C-BE32-E72D297353CC}">
                <c16:uniqueId val="{00000001-372C-4960-A0A6-EDA6087ADD8F}"/>
              </c:ext>
            </c:extLst>
          </c:dPt>
          <c:cat>
            <c:strRef>
              <c:f>Análisis!$G$12:$I$12</c:f>
              <c:strCache>
                <c:ptCount val="3"/>
                <c:pt idx="0">
                  <c:v>ALTO</c:v>
                </c:pt>
                <c:pt idx="1">
                  <c:v>MEDIO</c:v>
                </c:pt>
                <c:pt idx="2">
                  <c:v>BAJO</c:v>
                </c:pt>
              </c:strCache>
            </c:strRef>
          </c:cat>
          <c:val>
            <c:numRef>
              <c:f>Análisis!$G$14:$I$14</c:f>
              <c:numCache>
                <c:formatCode>0%</c:formatCode>
                <c:ptCount val="3"/>
                <c:pt idx="0">
                  <c:v>0.4</c:v>
                </c:pt>
                <c:pt idx="1">
                  <c:v>0.6</c:v>
                </c:pt>
                <c:pt idx="2">
                  <c:v>0</c:v>
                </c:pt>
              </c:numCache>
            </c:numRef>
          </c:val>
          <c:extLst>
            <c:ext xmlns:c16="http://schemas.microsoft.com/office/drawing/2014/chart" uri="{C3380CC4-5D6E-409C-BE32-E72D297353CC}">
              <c16:uniqueId val="{00000002-372C-4960-A0A6-EDA6087ADD8F}"/>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b="0" i="0">
              <a:solidFill>
                <a:srgbClr val="000000"/>
              </a:solidFill>
              <a:latin typeface="Calibri"/>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rgbClr val="008080"/>
              </a:solidFill>
            </c:spPr>
            <c:extLst>
              <c:ext xmlns:c16="http://schemas.microsoft.com/office/drawing/2014/chart" uri="{C3380CC4-5D6E-409C-BE32-E72D297353CC}">
                <c16:uniqueId val="{00000001-C4C6-49E5-A335-68B762071AE0}"/>
              </c:ext>
            </c:extLst>
          </c:dPt>
          <c:cat>
            <c:strRef>
              <c:f>Análisis!$G$12:$I$12</c:f>
              <c:strCache>
                <c:ptCount val="3"/>
                <c:pt idx="0">
                  <c:v>ALTO</c:v>
                </c:pt>
                <c:pt idx="1">
                  <c:v>MEDIO</c:v>
                </c:pt>
                <c:pt idx="2">
                  <c:v>BAJO</c:v>
                </c:pt>
              </c:strCache>
            </c:strRef>
          </c:cat>
          <c:val>
            <c:numRef>
              <c:f>Análisis!$G$15:$I$15</c:f>
              <c:numCache>
                <c:formatCode>0%</c:formatCode>
                <c:ptCount val="3"/>
                <c:pt idx="0">
                  <c:v>0.1</c:v>
                </c:pt>
                <c:pt idx="1">
                  <c:v>0.6</c:v>
                </c:pt>
                <c:pt idx="2">
                  <c:v>0.3</c:v>
                </c:pt>
              </c:numCache>
            </c:numRef>
          </c:val>
          <c:extLst>
            <c:ext xmlns:c16="http://schemas.microsoft.com/office/drawing/2014/chart" uri="{C3380CC4-5D6E-409C-BE32-E72D297353CC}">
              <c16:uniqueId val="{00000002-C4C6-49E5-A335-68B762071AE0}"/>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b="0" i="0">
              <a:solidFill>
                <a:srgbClr val="000000"/>
              </a:solidFill>
              <a:latin typeface="Calibri"/>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rgbClr val="008080"/>
              </a:solidFill>
            </c:spPr>
            <c:extLst>
              <c:ext xmlns:c16="http://schemas.microsoft.com/office/drawing/2014/chart" uri="{C3380CC4-5D6E-409C-BE32-E72D297353CC}">
                <c16:uniqueId val="{00000001-97FF-4B38-91D5-B92CAB5DEDBF}"/>
              </c:ext>
            </c:extLst>
          </c:dPt>
          <c:cat>
            <c:strRef>
              <c:f>Análisis!$G$12:$I$12</c:f>
              <c:strCache>
                <c:ptCount val="3"/>
                <c:pt idx="0">
                  <c:v>ALTO</c:v>
                </c:pt>
                <c:pt idx="1">
                  <c:v>MEDIO</c:v>
                </c:pt>
                <c:pt idx="2">
                  <c:v>BAJO</c:v>
                </c:pt>
              </c:strCache>
            </c:strRef>
          </c:cat>
          <c:val>
            <c:numRef>
              <c:f>Análisis!$G$16:$I$16</c:f>
              <c:numCache>
                <c:formatCode>0%</c:formatCode>
                <c:ptCount val="3"/>
                <c:pt idx="0">
                  <c:v>0.9</c:v>
                </c:pt>
                <c:pt idx="1">
                  <c:v>0</c:v>
                </c:pt>
                <c:pt idx="2">
                  <c:v>0.1</c:v>
                </c:pt>
              </c:numCache>
            </c:numRef>
          </c:val>
          <c:extLst>
            <c:ext xmlns:c16="http://schemas.microsoft.com/office/drawing/2014/chart" uri="{C3380CC4-5D6E-409C-BE32-E72D297353CC}">
              <c16:uniqueId val="{00000002-97FF-4B38-91D5-B92CAB5DEDBF}"/>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b="0" i="0">
              <a:solidFill>
                <a:srgbClr val="000000"/>
              </a:solidFill>
              <a:latin typeface="Calibri"/>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6.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3.png"/></Relationships>
</file>

<file path=xl/drawings/_rels/drawing38.xml.rels><?xml version="1.0" encoding="UTF-8" standalone="yes"?>
<Relationships xmlns="http://schemas.openxmlformats.org/package/2006/relationships"><Relationship Id="rId1" Type="http://schemas.openxmlformats.org/officeDocument/2006/relationships/image" Target="../media/image3.png"/></Relationships>
</file>

<file path=xl/drawings/_rels/drawing39.xml.rels><?xml version="1.0" encoding="UTF-8" standalone="yes"?>
<Relationships xmlns="http://schemas.openxmlformats.org/package/2006/relationships"><Relationship Id="rId1" Type="http://schemas.openxmlformats.org/officeDocument/2006/relationships/image" Target="../media/image3.png"/></Relationships>
</file>

<file path=xl/drawings/_rels/drawing40.xml.rels><?xml version="1.0" encoding="UTF-8" standalone="yes"?>
<Relationships xmlns="http://schemas.openxmlformats.org/package/2006/relationships"><Relationship Id="rId1" Type="http://schemas.openxmlformats.org/officeDocument/2006/relationships/image" Target="../media/image3.png"/></Relationships>
</file>

<file path=xl/drawings/_rels/drawing41.xml.rels><?xml version="1.0" encoding="UTF-8" standalone="yes"?>
<Relationships xmlns="http://schemas.openxmlformats.org/package/2006/relationships"><Relationship Id="rId1" Type="http://schemas.openxmlformats.org/officeDocument/2006/relationships/image" Target="../media/image3.png"/></Relationships>
</file>

<file path=xl/drawings/_rels/drawing42.xml.rels><?xml version="1.0" encoding="UTF-8" standalone="yes"?>
<Relationships xmlns="http://schemas.openxmlformats.org/package/2006/relationships"><Relationship Id="rId1" Type="http://schemas.openxmlformats.org/officeDocument/2006/relationships/image" Target="../media/image3.png"/></Relationships>
</file>

<file path=xl/drawings/_rels/drawing4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4.xml.rels><?xml version="1.0" encoding="UTF-8" standalone="yes"?>
<Relationships xmlns="http://schemas.openxmlformats.org/package/2006/relationships"><Relationship Id="rId1" Type="http://schemas.openxmlformats.org/officeDocument/2006/relationships/image" Target="../media/image3.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oneCellAnchor>
    <xdr:from>
      <xdr:col>15</xdr:col>
      <xdr:colOff>847725</xdr:colOff>
      <xdr:row>2</xdr:row>
      <xdr:rowOff>57150</xdr:rowOff>
    </xdr:from>
    <xdr:ext cx="2171700" cy="533400"/>
    <xdr:pic>
      <xdr:nvPicPr>
        <xdr:cNvPr id="2" name="image2.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15</xdr:col>
      <xdr:colOff>133350</xdr:colOff>
      <xdr:row>2</xdr:row>
      <xdr:rowOff>38100</xdr:rowOff>
    </xdr:from>
    <xdr:ext cx="2181225" cy="504825"/>
    <xdr:pic>
      <xdr:nvPicPr>
        <xdr:cNvPr id="2" name="image2.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594360</xdr:colOff>
      <xdr:row>8</xdr:row>
      <xdr:rowOff>121920</xdr:rowOff>
    </xdr:from>
    <xdr:to>
      <xdr:col>6</xdr:col>
      <xdr:colOff>411480</xdr:colOff>
      <xdr:row>23</xdr:row>
      <xdr:rowOff>121920</xdr:rowOff>
    </xdr:to>
    <xdr:graphicFrame macro="">
      <xdr:nvGraphicFramePr>
        <xdr:cNvPr id="2" name="Gráfico 1">
          <a:extLst>
            <a:ext uri="{FF2B5EF4-FFF2-40B4-BE49-F238E27FC236}">
              <a16:creationId xmlns:a16="http://schemas.microsoft.com/office/drawing/2014/main" id="{04C7976E-5BE5-40DE-B67F-1EF4404DA2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685800</xdr:colOff>
      <xdr:row>8</xdr:row>
      <xdr:rowOff>129540</xdr:rowOff>
    </xdr:from>
    <xdr:to>
      <xdr:col>12</xdr:col>
      <xdr:colOff>388620</xdr:colOff>
      <xdr:row>23</xdr:row>
      <xdr:rowOff>129540</xdr:rowOff>
    </xdr:to>
    <xdr:graphicFrame macro="">
      <xdr:nvGraphicFramePr>
        <xdr:cNvPr id="3" name="Gráfico 2">
          <a:extLst>
            <a:ext uri="{FF2B5EF4-FFF2-40B4-BE49-F238E27FC236}">
              <a16:creationId xmlns:a16="http://schemas.microsoft.com/office/drawing/2014/main" id="{2CCB54BA-F355-4474-B0D1-DB926AA2F6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541020</xdr:colOff>
      <xdr:row>8</xdr:row>
      <xdr:rowOff>160020</xdr:rowOff>
    </xdr:from>
    <xdr:to>
      <xdr:col>18</xdr:col>
      <xdr:colOff>358140</xdr:colOff>
      <xdr:row>23</xdr:row>
      <xdr:rowOff>160020</xdr:rowOff>
    </xdr:to>
    <xdr:graphicFrame macro="">
      <xdr:nvGraphicFramePr>
        <xdr:cNvPr id="4" name="Gráfico 3">
          <a:extLst>
            <a:ext uri="{FF2B5EF4-FFF2-40B4-BE49-F238E27FC236}">
              <a16:creationId xmlns:a16="http://schemas.microsoft.com/office/drawing/2014/main" id="{BCAF1278-D1F4-41CA-95FE-8601D3CFD0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9524</xdr:colOff>
      <xdr:row>0</xdr:row>
      <xdr:rowOff>52387</xdr:rowOff>
    </xdr:from>
    <xdr:to>
      <xdr:col>10</xdr:col>
      <xdr:colOff>685799</xdr:colOff>
      <xdr:row>10</xdr:row>
      <xdr:rowOff>180976</xdr:rowOff>
    </xdr:to>
    <xdr:graphicFrame macro="">
      <xdr:nvGraphicFramePr>
        <xdr:cNvPr id="2" name="Gráfico 1">
          <a:extLst>
            <a:ext uri="{FF2B5EF4-FFF2-40B4-BE49-F238E27FC236}">
              <a16:creationId xmlns:a16="http://schemas.microsoft.com/office/drawing/2014/main" id="{E9026794-BB90-19BA-A49D-90E9D619F4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533400</xdr:colOff>
      <xdr:row>0</xdr:row>
      <xdr:rowOff>69651</xdr:rowOff>
    </xdr:from>
    <xdr:to>
      <xdr:col>14</xdr:col>
      <xdr:colOff>520700</xdr:colOff>
      <xdr:row>4</xdr:row>
      <xdr:rowOff>513748</xdr:rowOff>
    </xdr:to>
    <xdr:pic>
      <xdr:nvPicPr>
        <xdr:cNvPr id="3" name="Imagen 2">
          <a:extLst>
            <a:ext uri="{FF2B5EF4-FFF2-40B4-BE49-F238E27FC236}">
              <a16:creationId xmlns:a16="http://schemas.microsoft.com/office/drawing/2014/main" id="{B955FF81-28CD-421B-BCE3-3FECEEDD62FD}"/>
            </a:ext>
          </a:extLst>
        </xdr:cNvPr>
        <xdr:cNvPicPr>
          <a:picLocks noChangeAspect="1"/>
        </xdr:cNvPicPr>
      </xdr:nvPicPr>
      <xdr:blipFill>
        <a:blip xmlns:r="http://schemas.openxmlformats.org/officeDocument/2006/relationships" r:embed="rId1"/>
        <a:stretch>
          <a:fillRect/>
        </a:stretch>
      </xdr:blipFill>
      <xdr:spPr>
        <a:xfrm>
          <a:off x="15830550" y="69651"/>
          <a:ext cx="2425700" cy="81557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210D595A-F4F6-4D0C-8471-EA31A513D09F}"/>
            </a:ext>
          </a:extLst>
        </xdr:cNvPr>
        <xdr:cNvPicPr preferRelativeResize="0"/>
      </xdr:nvPicPr>
      <xdr:blipFill>
        <a:blip xmlns:r="http://schemas.openxmlformats.org/officeDocument/2006/relationships" r:embed="rId1" cstate="print"/>
        <a:stretch>
          <a:fillRect/>
        </a:stretch>
      </xdr:blipFill>
      <xdr:spPr>
        <a:xfrm>
          <a:off x="11925300" y="495300"/>
          <a:ext cx="609600" cy="62865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43FE4210-15D8-4A9F-AB64-E9F27AEB042E}"/>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4616DB13-6657-4F8E-BE0F-384B4394F43F}"/>
            </a:ext>
          </a:extLst>
        </xdr:cNvPr>
        <xdr:cNvPicPr preferRelativeResize="0"/>
      </xdr:nvPicPr>
      <xdr:blipFill>
        <a:blip xmlns:r="http://schemas.openxmlformats.org/officeDocument/2006/relationships" r:embed="rId1" cstate="print"/>
        <a:stretch>
          <a:fillRect/>
        </a:stretch>
      </xdr:blipFill>
      <xdr:spPr>
        <a:xfrm>
          <a:off x="11925300" y="495300"/>
          <a:ext cx="609600" cy="62865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BB73FF3F-CC0F-4DF0-8F93-25C362B2320C}"/>
            </a:ext>
          </a:extLst>
        </xdr:cNvPr>
        <xdr:cNvPicPr preferRelativeResize="0"/>
      </xdr:nvPicPr>
      <xdr:blipFill>
        <a:blip xmlns:r="http://schemas.openxmlformats.org/officeDocument/2006/relationships" r:embed="rId1" cstate="print"/>
        <a:stretch>
          <a:fillRect/>
        </a:stretch>
      </xdr:blipFill>
      <xdr:spPr>
        <a:xfrm>
          <a:off x="11925300" y="495300"/>
          <a:ext cx="609600" cy="62865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FE5D49EC-9AB4-42F1-BE7B-570D680F0440}"/>
            </a:ext>
          </a:extLst>
        </xdr:cNvPr>
        <xdr:cNvPicPr preferRelativeResize="0"/>
      </xdr:nvPicPr>
      <xdr:blipFill>
        <a:blip xmlns:r="http://schemas.openxmlformats.org/officeDocument/2006/relationships" r:embed="rId1" cstate="print"/>
        <a:stretch>
          <a:fillRect/>
        </a:stretch>
      </xdr:blipFill>
      <xdr:spPr>
        <a:xfrm>
          <a:off x="11925300" y="495300"/>
          <a:ext cx="609600" cy="62865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7E11883F-1462-4058-805D-4D2659DBD59C}"/>
            </a:ext>
          </a:extLst>
        </xdr:cNvPr>
        <xdr:cNvPicPr preferRelativeResize="0"/>
      </xdr:nvPicPr>
      <xdr:blipFill>
        <a:blip xmlns:r="http://schemas.openxmlformats.org/officeDocument/2006/relationships" r:embed="rId1" cstate="print"/>
        <a:stretch>
          <a:fillRect/>
        </a:stretch>
      </xdr:blipFill>
      <xdr:spPr>
        <a:xfrm>
          <a:off x="11925300" y="495300"/>
          <a:ext cx="609600" cy="628650"/>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FEEEB8C4-B615-4AB5-A62F-54E6C569870C}"/>
            </a:ext>
          </a:extLst>
        </xdr:cNvPr>
        <xdr:cNvPicPr preferRelativeResize="0"/>
      </xdr:nvPicPr>
      <xdr:blipFill>
        <a:blip xmlns:r="http://schemas.openxmlformats.org/officeDocument/2006/relationships" r:embed="rId1" cstate="print"/>
        <a:stretch>
          <a:fillRect/>
        </a:stretch>
      </xdr:blipFill>
      <xdr:spPr>
        <a:xfrm>
          <a:off x="11925300" y="495300"/>
          <a:ext cx="609600" cy="628650"/>
        </a:xfrm>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twoCellAnchor>
    <xdr:from>
      <xdr:col>16</xdr:col>
      <xdr:colOff>246849</xdr:colOff>
      <xdr:row>0</xdr:row>
      <xdr:rowOff>474133</xdr:rowOff>
    </xdr:from>
    <xdr:to>
      <xdr:col>18</xdr:col>
      <xdr:colOff>534748</xdr:colOff>
      <xdr:row>2</xdr:row>
      <xdr:rowOff>480397</xdr:rowOff>
    </xdr:to>
    <xdr:pic>
      <xdr:nvPicPr>
        <xdr:cNvPr id="2" name="Imagen 2" descr="LOGO CGM, SLOGAN-01">
          <a:extLst>
            <a:ext uri="{FF2B5EF4-FFF2-40B4-BE49-F238E27FC236}">
              <a16:creationId xmlns:a16="http://schemas.microsoft.com/office/drawing/2014/main" id="{46BAD1CF-D7A1-4614-A5D9-02D32B17F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97516" y="474133"/>
          <a:ext cx="1811899" cy="1064597"/>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3</xdr:col>
      <xdr:colOff>437445</xdr:colOff>
      <xdr:row>21</xdr:row>
      <xdr:rowOff>42333</xdr:rowOff>
    </xdr:from>
    <xdr:to>
      <xdr:col>4</xdr:col>
      <xdr:colOff>268110</xdr:colOff>
      <xdr:row>21</xdr:row>
      <xdr:rowOff>225777</xdr:rowOff>
    </xdr:to>
    <xdr:pic>
      <xdr:nvPicPr>
        <xdr:cNvPr id="3" name="Imagen 2">
          <a:extLst>
            <a:ext uri="{FF2B5EF4-FFF2-40B4-BE49-F238E27FC236}">
              <a16:creationId xmlns:a16="http://schemas.microsoft.com/office/drawing/2014/main" id="{99076EE7-7C7B-490F-B37A-604CD6496D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18670" y="16168158"/>
          <a:ext cx="668865" cy="183444"/>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11AA147C-06D3-4203-B657-730FF133A827}"/>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7485B0C3-F382-4FD1-AAC7-F66745E23F98}"/>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4CE95AA1-D86C-4F65-B049-C0CE8492756E}"/>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D2E12224-49EE-4F08-A744-A3607DB713D4}"/>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F3877E73-F671-40FF-83E0-AAEC324D27B0}"/>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31EB77DC-4097-475F-8871-2C03B2FB42F1}"/>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2</xdr:col>
      <xdr:colOff>1095375</xdr:colOff>
      <xdr:row>1</xdr:row>
      <xdr:rowOff>47625</xdr:rowOff>
    </xdr:from>
    <xdr:ext cx="609600" cy="6381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dr:oneCellAnchor>
    <xdr:from>
      <xdr:col>2</xdr:col>
      <xdr:colOff>933450</xdr:colOff>
      <xdr:row>1</xdr:row>
      <xdr:rowOff>57150</xdr:rowOff>
    </xdr:from>
    <xdr:ext cx="609600" cy="628650"/>
    <xdr:pic>
      <xdr:nvPicPr>
        <xdr:cNvPr id="2" name="image3.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dr:oneCellAnchor>
    <xdr:from>
      <xdr:col>2</xdr:col>
      <xdr:colOff>933450</xdr:colOff>
      <xdr:row>1</xdr:row>
      <xdr:rowOff>57150</xdr:rowOff>
    </xdr:from>
    <xdr:ext cx="609600" cy="628650"/>
    <xdr:pic>
      <xdr:nvPicPr>
        <xdr:cNvPr id="2" name="image3.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dr:oneCellAnchor>
    <xdr:from>
      <xdr:col>2</xdr:col>
      <xdr:colOff>923925</xdr:colOff>
      <xdr:row>1</xdr:row>
      <xdr:rowOff>57150</xdr:rowOff>
    </xdr:from>
    <xdr:ext cx="600075" cy="733425"/>
    <xdr:pic>
      <xdr:nvPicPr>
        <xdr:cNvPr id="2" name="image3.png">
          <a:extLst>
            <a:ext uri="{FF2B5EF4-FFF2-40B4-BE49-F238E27FC236}">
              <a16:creationId xmlns:a16="http://schemas.microsoft.com/office/drawing/2014/main" id="{00000000-0008-0000-2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2.xml><?xml version="1.0" encoding="utf-8"?>
<xdr:wsDr xmlns:xdr="http://schemas.openxmlformats.org/drawingml/2006/spreadsheetDrawing" xmlns:a="http://schemas.openxmlformats.org/drawingml/2006/main">
  <xdr:oneCellAnchor>
    <xdr:from>
      <xdr:col>15</xdr:col>
      <xdr:colOff>133350</xdr:colOff>
      <xdr:row>2</xdr:row>
      <xdr:rowOff>38100</xdr:rowOff>
    </xdr:from>
    <xdr:ext cx="2181225" cy="504825"/>
    <xdr:pic>
      <xdr:nvPicPr>
        <xdr:cNvPr id="2" name="image2.jpg">
          <a:extLst>
            <a:ext uri="{FF2B5EF4-FFF2-40B4-BE49-F238E27FC236}">
              <a16:creationId xmlns:a16="http://schemas.microsoft.com/office/drawing/2014/main" id="{9271FAFA-53AE-4202-8364-6D7AD03147D3}"/>
            </a:ext>
          </a:extLst>
        </xdr:cNvPr>
        <xdr:cNvPicPr preferRelativeResize="0"/>
      </xdr:nvPicPr>
      <xdr:blipFill>
        <a:blip xmlns:r="http://schemas.openxmlformats.org/officeDocument/2006/relationships" r:embed="rId1" cstate="print"/>
        <a:stretch>
          <a:fillRect/>
        </a:stretch>
      </xdr:blipFill>
      <xdr:spPr>
        <a:xfrm>
          <a:off x="18621375" y="571500"/>
          <a:ext cx="2181225" cy="504825"/>
        </a:xfrm>
        <a:prstGeom prst="rect">
          <a:avLst/>
        </a:prstGeom>
        <a:noFill/>
      </xdr:spPr>
    </xdr:pic>
    <xdr:clientData fLocksWithSheet="0"/>
  </xdr:oneCellAnchor>
</xdr:wsDr>
</file>

<file path=xl/drawings/drawing33.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2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4.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3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5.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3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6.xml><?xml version="1.0" encoding="utf-8"?>
<xdr:wsDr xmlns:xdr="http://schemas.openxmlformats.org/drawingml/2006/spreadsheetDrawing" xmlns:a="http://schemas.openxmlformats.org/drawingml/2006/main">
  <xdr:oneCellAnchor>
    <xdr:from>
      <xdr:col>15</xdr:col>
      <xdr:colOff>790575</xdr:colOff>
      <xdr:row>2</xdr:row>
      <xdr:rowOff>219075</xdr:rowOff>
    </xdr:from>
    <xdr:ext cx="2152650" cy="447675"/>
    <xdr:pic>
      <xdr:nvPicPr>
        <xdr:cNvPr id="2" name="image2.jpg">
          <a:extLst>
            <a:ext uri="{FF2B5EF4-FFF2-40B4-BE49-F238E27FC236}">
              <a16:creationId xmlns:a16="http://schemas.microsoft.com/office/drawing/2014/main" id="{00000000-0008-0000-3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7.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5AF458D3-8DC9-4AC1-A65B-9704A1822C12}"/>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38.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1BFAAAA5-C577-4470-8296-3116B8EA4E41}"/>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39.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5633115D-4E1D-4D7B-835D-D1A4EE27E0DC}"/>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40.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ABE8C777-6635-41A9-908C-AE2DD563B09B}"/>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41.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4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2.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4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3.xml><?xml version="1.0" encoding="utf-8"?>
<xdr:wsDr xmlns:xdr="http://schemas.openxmlformats.org/drawingml/2006/spreadsheetDrawing" xmlns:a="http://schemas.openxmlformats.org/drawingml/2006/main">
  <xdr:twoCellAnchor>
    <xdr:from>
      <xdr:col>12</xdr:col>
      <xdr:colOff>257433</xdr:colOff>
      <xdr:row>0</xdr:row>
      <xdr:rowOff>177800</xdr:rowOff>
    </xdr:from>
    <xdr:to>
      <xdr:col>14</xdr:col>
      <xdr:colOff>545332</xdr:colOff>
      <xdr:row>2</xdr:row>
      <xdr:rowOff>184064</xdr:rowOff>
    </xdr:to>
    <xdr:pic>
      <xdr:nvPicPr>
        <xdr:cNvPr id="2" name="Imagen 2" descr="LOGO CGM, SLOGAN-01">
          <a:extLst>
            <a:ext uri="{FF2B5EF4-FFF2-40B4-BE49-F238E27FC236}">
              <a16:creationId xmlns:a16="http://schemas.microsoft.com/office/drawing/2014/main" id="{256B96F8-7CD6-40B0-9AB1-74BA6D667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88700" y="177800"/>
          <a:ext cx="2658565" cy="378797"/>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AF323742-CF35-465A-B677-4CB2A0D447B6}"/>
            </a:ext>
          </a:extLst>
        </xdr:cNvPr>
        <xdr:cNvPicPr preferRelativeResize="0"/>
      </xdr:nvPicPr>
      <xdr:blipFill>
        <a:blip xmlns:r="http://schemas.openxmlformats.org/officeDocument/2006/relationships" r:embed="rId1" cstate="print"/>
        <a:stretch>
          <a:fillRect/>
        </a:stretch>
      </xdr:blipFill>
      <xdr:spPr>
        <a:xfrm>
          <a:off x="12449175" y="304800"/>
          <a:ext cx="609600" cy="628650"/>
        </a:xfrm>
        <a:prstGeom prst="rect">
          <a:avLst/>
        </a:prstGeom>
        <a:noFill/>
      </xdr:spPr>
    </xdr:pic>
    <xdr:clientData fLocksWithSheet="0"/>
  </xdr:oneCellAnchor>
</xdr:wsDr>
</file>

<file path=xl/drawings/drawing45.xml><?xml version="1.0" encoding="utf-8"?>
<xdr:wsDr xmlns:xdr="http://schemas.openxmlformats.org/drawingml/2006/spreadsheetDrawing" xmlns:a="http://schemas.openxmlformats.org/drawingml/2006/main">
  <xdr:twoCellAnchor editAs="oneCell">
    <xdr:from>
      <xdr:col>12</xdr:col>
      <xdr:colOff>105833</xdr:colOff>
      <xdr:row>0</xdr:row>
      <xdr:rowOff>0</xdr:rowOff>
    </xdr:from>
    <xdr:to>
      <xdr:col>14</xdr:col>
      <xdr:colOff>52916</xdr:colOff>
      <xdr:row>1</xdr:row>
      <xdr:rowOff>613833</xdr:rowOff>
    </xdr:to>
    <xdr:pic>
      <xdr:nvPicPr>
        <xdr:cNvPr id="2" name="Imagen 1">
          <a:extLst>
            <a:ext uri="{FF2B5EF4-FFF2-40B4-BE49-F238E27FC236}">
              <a16:creationId xmlns:a16="http://schemas.microsoft.com/office/drawing/2014/main" id="{53D69755-ED9A-459D-A690-E4DB351B47B6}"/>
            </a:ext>
          </a:extLst>
        </xdr:cNvPr>
        <xdr:cNvPicPr>
          <a:picLocks noChangeAspect="1"/>
        </xdr:cNvPicPr>
      </xdr:nvPicPr>
      <xdr:blipFill>
        <a:blip xmlns:r="http://schemas.openxmlformats.org/officeDocument/2006/relationships" r:embed="rId1"/>
        <a:stretch>
          <a:fillRect/>
        </a:stretch>
      </xdr:blipFill>
      <xdr:spPr>
        <a:xfrm>
          <a:off x="29315833" y="0"/>
          <a:ext cx="3048000" cy="1248833"/>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12</xdr:col>
      <xdr:colOff>533400</xdr:colOff>
      <xdr:row>0</xdr:row>
      <xdr:rowOff>69651</xdr:rowOff>
    </xdr:from>
    <xdr:to>
      <xdr:col>13</xdr:col>
      <xdr:colOff>1349376</xdr:colOff>
      <xdr:row>1</xdr:row>
      <xdr:rowOff>574073</xdr:rowOff>
    </xdr:to>
    <xdr:pic>
      <xdr:nvPicPr>
        <xdr:cNvPr id="4" name="Imagen 3">
          <a:extLst>
            <a:ext uri="{FF2B5EF4-FFF2-40B4-BE49-F238E27FC236}">
              <a16:creationId xmlns:a16="http://schemas.microsoft.com/office/drawing/2014/main" id="{1366F367-0F03-4444-8A24-C2783C426EEE}"/>
            </a:ext>
          </a:extLst>
        </xdr:cNvPr>
        <xdr:cNvPicPr>
          <a:picLocks noChangeAspect="1"/>
        </xdr:cNvPicPr>
      </xdr:nvPicPr>
      <xdr:blipFill>
        <a:blip xmlns:r="http://schemas.openxmlformats.org/officeDocument/2006/relationships" r:embed="rId1"/>
        <a:stretch>
          <a:fillRect/>
        </a:stretch>
      </xdr:blipFill>
      <xdr:spPr>
        <a:xfrm>
          <a:off x="10991850" y="69651"/>
          <a:ext cx="2425700" cy="82827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oneCellAnchor>
    <xdr:from>
      <xdr:col>0</xdr:col>
      <xdr:colOff>952500</xdr:colOff>
      <xdr:row>21</xdr:row>
      <xdr:rowOff>0</xdr:rowOff>
    </xdr:from>
    <xdr:ext cx="4352925" cy="3000375"/>
    <xdr:graphicFrame macro="">
      <xdr:nvGraphicFramePr>
        <xdr:cNvPr id="473598177" name="Chart 1" descr="Chart 0">
          <a:extLst>
            <a:ext uri="{FF2B5EF4-FFF2-40B4-BE49-F238E27FC236}">
              <a16:creationId xmlns:a16="http://schemas.microsoft.com/office/drawing/2014/main" id="{00000000-0008-0000-4E00-0000E1883A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762000</xdr:colOff>
      <xdr:row>21</xdr:row>
      <xdr:rowOff>47625</xdr:rowOff>
    </xdr:from>
    <xdr:ext cx="4400550" cy="3000375"/>
    <xdr:graphicFrame macro="">
      <xdr:nvGraphicFramePr>
        <xdr:cNvPr id="1401563443" name="Chart 2" descr="Chart 1">
          <a:extLst>
            <a:ext uri="{FF2B5EF4-FFF2-40B4-BE49-F238E27FC236}">
              <a16:creationId xmlns:a16="http://schemas.microsoft.com/office/drawing/2014/main" id="{00000000-0008-0000-4E00-000033298A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7</xdr:col>
      <xdr:colOff>723900</xdr:colOff>
      <xdr:row>21</xdr:row>
      <xdr:rowOff>19050</xdr:rowOff>
    </xdr:from>
    <xdr:ext cx="4419600" cy="3000375"/>
    <xdr:graphicFrame macro="">
      <xdr:nvGraphicFramePr>
        <xdr:cNvPr id="1755190878" name="Chart 3" descr="Chart 2">
          <a:extLst>
            <a:ext uri="{FF2B5EF4-FFF2-40B4-BE49-F238E27FC236}">
              <a16:creationId xmlns:a16="http://schemas.microsoft.com/office/drawing/2014/main" id="{00000000-0008-0000-4E00-00005E169E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952500</xdr:colOff>
      <xdr:row>37</xdr:row>
      <xdr:rowOff>0</xdr:rowOff>
    </xdr:from>
    <xdr:ext cx="4352925" cy="3000375"/>
    <xdr:graphicFrame macro="">
      <xdr:nvGraphicFramePr>
        <xdr:cNvPr id="742696916" name="Chart 4" descr="Chart 3">
          <a:extLst>
            <a:ext uri="{FF2B5EF4-FFF2-40B4-BE49-F238E27FC236}">
              <a16:creationId xmlns:a16="http://schemas.microsoft.com/office/drawing/2014/main" id="{00000000-0008-0000-4E00-0000D4A744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24.xml"/></Relationships>
</file>

<file path=xl/worksheets/_rels/sheet3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25.xml"/></Relationships>
</file>

<file path=xl/worksheets/_rels/sheet3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26.xml"/></Relationships>
</file>

<file path=xl/worksheets/_rels/sheet3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27.xml"/></Relationships>
</file>

<file path=xl/worksheets/_rels/sheet3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28.xml"/></Relationships>
</file>

<file path=xl/worksheets/_rels/sheet3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29.xml"/></Relationships>
</file>

<file path=xl/worksheets/_rels/sheet3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30.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32.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43.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36.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bin"/></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4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023"/>
  <sheetViews>
    <sheetView showGridLines="0" workbookViewId="0">
      <pane xSplit="7" ySplit="7" topLeftCell="H8" activePane="bottomRight" state="frozen"/>
      <selection pane="bottomRight" activeCell="H8" sqref="H8"/>
      <selection pane="bottomLeft" activeCell="A8" sqref="A8"/>
      <selection pane="topRight" activeCell="H1" sqref="H1"/>
    </sheetView>
  </sheetViews>
  <sheetFormatPr defaultColWidth="14.42578125" defaultRowHeight="15" customHeight="1"/>
  <cols>
    <col min="1" max="1" width="21" customWidth="1"/>
    <col min="2" max="2" width="13.85546875" customWidth="1"/>
    <col min="3" max="3" width="8.140625" customWidth="1"/>
    <col min="4" max="4" width="59.28515625" customWidth="1"/>
    <col min="5" max="5" width="45" hidden="1" customWidth="1"/>
    <col min="6" max="6" width="16.7109375" customWidth="1"/>
    <col min="7" max="7" width="45.7109375" customWidth="1"/>
    <col min="8" max="8" width="14.140625" customWidth="1"/>
    <col min="9" max="9" width="16.85546875" customWidth="1"/>
    <col min="10" max="10" width="23.42578125" customWidth="1"/>
    <col min="11" max="11" width="15" customWidth="1"/>
    <col min="12" max="12" width="14" customWidth="1"/>
    <col min="13" max="13" width="14.28515625" customWidth="1"/>
    <col min="14" max="14" width="13.42578125" customWidth="1"/>
    <col min="15" max="15" width="14.42578125" customWidth="1"/>
    <col min="16" max="16" width="70.7109375" customWidth="1"/>
    <col min="17" max="18" width="61.42578125" customWidth="1"/>
    <col min="19" max="19" width="16.28515625" customWidth="1"/>
    <col min="20" max="20" width="16.140625" customWidth="1"/>
    <col min="21" max="21" width="3.7109375" customWidth="1"/>
    <col min="22" max="22" width="18" hidden="1" customWidth="1"/>
    <col min="23" max="23" width="19.28515625" hidden="1" customWidth="1"/>
    <col min="24" max="24" width="18.42578125" hidden="1" customWidth="1"/>
    <col min="25" max="25" width="22.140625" hidden="1" customWidth="1"/>
    <col min="26" max="26" width="18.28515625" customWidth="1"/>
    <col min="27" max="27" width="44.42578125" customWidth="1"/>
    <col min="28" max="28" width="18.42578125" customWidth="1"/>
    <col min="29" max="29" width="28.28515625" customWidth="1"/>
    <col min="30" max="30" width="22.42578125" hidden="1" customWidth="1"/>
    <col min="31" max="31" width="29.7109375" hidden="1" customWidth="1"/>
    <col min="32" max="32" width="22.85546875" hidden="1" customWidth="1"/>
    <col min="33" max="33" width="21.42578125" hidden="1" customWidth="1"/>
    <col min="34" max="34" width="17.85546875" hidden="1" customWidth="1"/>
    <col min="35" max="35" width="27.140625" hidden="1" customWidth="1"/>
    <col min="36" max="49" width="16.28515625" hidden="1" customWidth="1"/>
    <col min="50" max="50" width="18.85546875" hidden="1" customWidth="1"/>
    <col min="51" max="60" width="16.28515625" hidden="1" customWidth="1"/>
  </cols>
  <sheetData>
    <row r="1" spans="1:60" ht="34.5" customHeight="1">
      <c r="A1" s="1548" t="s">
        <v>0</v>
      </c>
      <c r="B1" s="1549"/>
      <c r="C1" s="1550"/>
      <c r="D1" s="1548" t="s">
        <v>1</v>
      </c>
      <c r="E1" s="1549"/>
      <c r="F1" s="1549"/>
      <c r="G1" s="1549"/>
      <c r="H1" s="1549"/>
      <c r="I1" s="1549"/>
      <c r="J1" s="1549"/>
      <c r="K1" s="1549"/>
      <c r="L1" s="1549"/>
      <c r="M1" s="1549"/>
      <c r="N1" s="1550"/>
      <c r="O1" s="1551"/>
      <c r="P1" s="1552"/>
      <c r="Q1" s="1553"/>
      <c r="R1" s="1553"/>
      <c r="S1" s="9"/>
      <c r="T1" s="9"/>
      <c r="U1" s="9"/>
      <c r="V1" s="9"/>
      <c r="W1" s="9"/>
      <c r="X1" s="11"/>
      <c r="Y1" s="11"/>
      <c r="Z1" s="11"/>
      <c r="AA1" s="11"/>
      <c r="AB1" s="11"/>
      <c r="AC1" s="11"/>
      <c r="AD1" s="11"/>
      <c r="AE1" s="13"/>
      <c r="AF1" s="11"/>
      <c r="AG1" s="11"/>
      <c r="AH1" s="14"/>
      <c r="AI1" s="11"/>
      <c r="AJ1" s="15"/>
      <c r="AK1" s="15"/>
      <c r="AL1" s="15"/>
      <c r="AM1" s="15"/>
      <c r="AN1" s="15"/>
      <c r="AO1" s="15"/>
      <c r="AP1" s="15"/>
      <c r="AQ1" s="15"/>
      <c r="AR1" s="15"/>
      <c r="AS1" s="15"/>
      <c r="AT1" s="15"/>
      <c r="AU1" s="15"/>
      <c r="AV1" s="15"/>
      <c r="AW1" s="15"/>
      <c r="AX1" s="15"/>
      <c r="AY1" s="15"/>
      <c r="AZ1" s="15"/>
      <c r="BA1" s="15"/>
      <c r="BB1" s="15"/>
      <c r="BC1" s="15"/>
      <c r="BD1" s="15"/>
      <c r="BE1" s="15"/>
      <c r="BF1" s="15"/>
      <c r="BG1" s="15"/>
      <c r="BH1" s="15"/>
    </row>
    <row r="2" spans="1:60" ht="15.75" customHeight="1">
      <c r="A2" s="1554"/>
      <c r="B2" s="1555"/>
      <c r="C2" s="1556"/>
      <c r="D2" s="1554"/>
      <c r="E2" s="1555"/>
      <c r="F2" s="1555"/>
      <c r="G2" s="1555"/>
      <c r="H2" s="1555"/>
      <c r="I2" s="1555"/>
      <c r="J2" s="1555"/>
      <c r="K2" s="1555"/>
      <c r="L2" s="1555"/>
      <c r="M2" s="1555"/>
      <c r="N2" s="1556"/>
      <c r="O2" s="1557" t="s">
        <v>2</v>
      </c>
      <c r="P2" s="1552"/>
      <c r="Q2" s="1558"/>
      <c r="R2" s="1558"/>
      <c r="S2" s="17"/>
      <c r="T2" s="17"/>
      <c r="U2" s="17"/>
      <c r="V2" s="17"/>
      <c r="W2" s="17"/>
      <c r="X2" s="19"/>
      <c r="Y2" s="19"/>
      <c r="Z2" s="19"/>
      <c r="AA2" s="19"/>
      <c r="AB2" s="19"/>
      <c r="AC2" s="19"/>
      <c r="AD2" s="19"/>
      <c r="AE2" s="21"/>
      <c r="AF2" s="19"/>
      <c r="AG2" s="19"/>
      <c r="AH2" s="25"/>
      <c r="AI2" s="19"/>
      <c r="AJ2" s="29"/>
      <c r="AK2" s="29"/>
      <c r="AL2" s="29"/>
      <c r="AM2" s="29"/>
      <c r="AN2" s="29"/>
      <c r="AO2" s="29"/>
      <c r="AP2" s="29"/>
      <c r="AQ2" s="29"/>
      <c r="AR2" s="29"/>
      <c r="AS2" s="29"/>
      <c r="AT2" s="29"/>
      <c r="AU2" s="29"/>
      <c r="AV2" s="29"/>
      <c r="AW2" s="29"/>
      <c r="AX2" s="29"/>
      <c r="AY2" s="29"/>
      <c r="AZ2" s="29"/>
      <c r="BA2" s="29"/>
      <c r="BB2" s="29"/>
      <c r="BC2" s="29"/>
      <c r="BD2" s="29"/>
      <c r="BE2" s="29"/>
      <c r="BF2" s="29"/>
      <c r="BG2" s="29"/>
      <c r="BH2" s="29"/>
    </row>
    <row r="3" spans="1:60" ht="44.25" customHeight="1">
      <c r="A3" s="1557" t="s">
        <v>3</v>
      </c>
      <c r="B3" s="1559"/>
      <c r="C3" s="1552"/>
      <c r="D3" s="1557" t="s">
        <v>4</v>
      </c>
      <c r="E3" s="1559"/>
      <c r="F3" s="1559"/>
      <c r="G3" s="1559"/>
      <c r="H3" s="1559"/>
      <c r="I3" s="1559"/>
      <c r="J3" s="1559"/>
      <c r="K3" s="1559"/>
      <c r="L3" s="1559"/>
      <c r="M3" s="1559"/>
      <c r="N3" s="1552"/>
      <c r="O3" s="1560"/>
      <c r="P3" s="1552"/>
      <c r="Q3" s="1561"/>
      <c r="R3" s="1561"/>
      <c r="S3" s="1562"/>
      <c r="T3" s="1562"/>
      <c r="U3" s="17"/>
      <c r="V3" s="17"/>
      <c r="W3" s="17"/>
      <c r="X3" s="1563"/>
      <c r="Y3" s="1563"/>
      <c r="Z3" s="1563"/>
      <c r="AA3" s="1563"/>
      <c r="AB3" s="1563"/>
      <c r="AC3" s="1563"/>
      <c r="AD3" s="1563"/>
      <c r="AE3" s="1564"/>
      <c r="AF3" s="1563"/>
      <c r="AG3" s="1563"/>
      <c r="AH3" s="1565"/>
      <c r="AI3" s="1563"/>
      <c r="AJ3" s="1566"/>
      <c r="AK3" s="1566"/>
      <c r="AL3" s="1566"/>
      <c r="AM3" s="1566"/>
      <c r="AN3" s="1566"/>
      <c r="AO3" s="1566"/>
      <c r="AP3" s="1566"/>
      <c r="AQ3" s="1566"/>
      <c r="AR3" s="1566"/>
      <c r="AS3" s="1566"/>
      <c r="AT3" s="1566"/>
      <c r="AU3" s="1566"/>
      <c r="AV3" s="1566"/>
      <c r="AW3" s="1566"/>
      <c r="AX3" s="1566"/>
      <c r="AY3" s="1566"/>
      <c r="AZ3" s="1566"/>
      <c r="BA3" s="1566"/>
      <c r="BB3" s="1566"/>
      <c r="BC3" s="1566"/>
      <c r="BD3" s="1566"/>
      <c r="BE3" s="1566"/>
      <c r="BF3" s="1566"/>
      <c r="BG3" s="1566"/>
      <c r="BH3" s="1566"/>
    </row>
    <row r="4" spans="1:60" ht="18" customHeight="1">
      <c r="A4" s="40"/>
      <c r="B4" s="41"/>
      <c r="C4" s="43"/>
      <c r="D4" s="45"/>
      <c r="E4" s="45"/>
      <c r="F4" s="45"/>
      <c r="G4" s="45"/>
      <c r="H4" s="45"/>
      <c r="I4" s="45"/>
      <c r="J4" s="45"/>
      <c r="K4" s="45"/>
      <c r="L4" s="45"/>
      <c r="M4" s="45"/>
      <c r="N4" s="45"/>
      <c r="O4" s="48"/>
      <c r="P4" s="48"/>
      <c r="Q4" s="1561"/>
      <c r="R4" s="1561"/>
      <c r="S4" s="1562"/>
      <c r="T4" s="1562"/>
      <c r="U4" s="17"/>
      <c r="V4" s="17"/>
      <c r="W4" s="17"/>
      <c r="X4" s="1563"/>
      <c r="Y4" s="1567">
        <f ca="1">TODAY()</f>
        <v>44992</v>
      </c>
      <c r="Z4" s="1563"/>
      <c r="AA4" s="1563"/>
      <c r="AB4" s="1563"/>
      <c r="AC4" s="1563"/>
      <c r="AD4" s="1563"/>
      <c r="AE4" s="1564"/>
      <c r="AF4" s="1563"/>
      <c r="AG4" s="1563"/>
      <c r="AH4" s="1565"/>
      <c r="AI4" s="1563"/>
      <c r="AJ4" s="1566"/>
      <c r="AK4" s="1566"/>
      <c r="AL4" s="1566"/>
      <c r="AM4" s="1566"/>
      <c r="AN4" s="1566"/>
      <c r="AO4" s="1566"/>
      <c r="AP4" s="1566"/>
      <c r="AQ4" s="1566"/>
      <c r="AR4" s="1566"/>
      <c r="AS4" s="1566"/>
      <c r="AT4" s="1566"/>
      <c r="AU4" s="1566"/>
      <c r="AV4" s="1566"/>
      <c r="AW4" s="1566"/>
      <c r="AX4" s="1566"/>
      <c r="AY4" s="1566"/>
      <c r="AZ4" s="1566"/>
      <c r="BA4" s="1566"/>
      <c r="BB4" s="1566"/>
      <c r="BC4" s="1566"/>
      <c r="BD4" s="1566"/>
      <c r="BE4" s="1566"/>
      <c r="BF4" s="1566"/>
      <c r="BG4" s="1566"/>
      <c r="BH4" s="1566"/>
    </row>
    <row r="5" spans="1:60" ht="48.75" customHeight="1">
      <c r="A5" s="1568" t="s">
        <v>5</v>
      </c>
      <c r="B5" s="1559"/>
      <c r="C5" s="1559"/>
      <c r="D5" s="1559"/>
      <c r="E5" s="1559"/>
      <c r="F5" s="1559"/>
      <c r="G5" s="1559"/>
      <c r="H5" s="1559"/>
      <c r="I5" s="1559"/>
      <c r="J5" s="1559"/>
      <c r="K5" s="1559"/>
      <c r="L5" s="1559"/>
      <c r="M5" s="1552"/>
      <c r="N5" s="1568" t="s">
        <v>6</v>
      </c>
      <c r="O5" s="1552"/>
      <c r="P5" s="33"/>
      <c r="Q5" s="55"/>
      <c r="R5" s="55"/>
      <c r="S5" s="1569" t="s">
        <v>7</v>
      </c>
      <c r="T5" s="1552"/>
      <c r="U5" s="1570"/>
      <c r="V5" s="1570"/>
      <c r="W5" s="1570"/>
      <c r="X5" s="1569" t="s">
        <v>8</v>
      </c>
      <c r="Y5" s="1559"/>
      <c r="Z5" s="1559"/>
      <c r="AA5" s="1559"/>
      <c r="AB5" s="1559"/>
      <c r="AC5" s="1559"/>
      <c r="AD5" s="1559"/>
      <c r="AE5" s="1559"/>
      <c r="AF5" s="1559"/>
      <c r="AG5" s="1559"/>
      <c r="AH5" s="1559"/>
      <c r="AI5" s="1552"/>
      <c r="AJ5" s="1571"/>
      <c r="AK5" s="1571"/>
      <c r="AL5" s="1571"/>
      <c r="AM5" s="1571"/>
      <c r="AN5" s="1571"/>
      <c r="AO5" s="1571"/>
      <c r="AP5" s="1571"/>
      <c r="AQ5" s="1571"/>
      <c r="AR5" s="1571"/>
      <c r="AS5" s="1571"/>
      <c r="AT5" s="1571"/>
      <c r="AU5" s="1571"/>
      <c r="AV5" s="1571"/>
      <c r="AW5" s="1571"/>
      <c r="AX5" s="1571"/>
      <c r="AY5" s="1571"/>
      <c r="AZ5" s="1571"/>
      <c r="BA5" s="1571"/>
      <c r="BB5" s="1571"/>
      <c r="BC5" s="1571"/>
      <c r="BD5" s="1571"/>
      <c r="BE5" s="1571"/>
      <c r="BF5" s="1571"/>
      <c r="BG5" s="1571"/>
      <c r="BH5" s="1571"/>
    </row>
    <row r="6" spans="1:60" ht="48" customHeight="1">
      <c r="A6" s="1158" t="s">
        <v>9</v>
      </c>
      <c r="B6" s="1158" t="s">
        <v>10</v>
      </c>
      <c r="C6" s="1158" t="s">
        <v>11</v>
      </c>
      <c r="D6" s="1158" t="s">
        <v>12</v>
      </c>
      <c r="E6" s="33" t="s">
        <v>13</v>
      </c>
      <c r="F6" s="33" t="s">
        <v>14</v>
      </c>
      <c r="G6" s="1158" t="s">
        <v>15</v>
      </c>
      <c r="H6" s="1568" t="s">
        <v>16</v>
      </c>
      <c r="I6" s="1552"/>
      <c r="J6" s="1158" t="s">
        <v>17</v>
      </c>
      <c r="K6" s="1158" t="s">
        <v>18</v>
      </c>
      <c r="L6" s="1568" t="s">
        <v>19</v>
      </c>
      <c r="M6" s="1552"/>
      <c r="N6" s="1158" t="s">
        <v>20</v>
      </c>
      <c r="O6" s="1158" t="s">
        <v>21</v>
      </c>
      <c r="P6" s="1572" t="s">
        <v>22</v>
      </c>
      <c r="Q6" s="1549"/>
      <c r="R6" s="1550"/>
      <c r="S6" s="1159" t="s">
        <v>20</v>
      </c>
      <c r="T6" s="1159" t="s">
        <v>21</v>
      </c>
      <c r="U6" s="1573"/>
      <c r="V6" s="33" t="s">
        <v>9</v>
      </c>
      <c r="W6" s="60" t="s">
        <v>23</v>
      </c>
      <c r="X6" s="1574" t="s">
        <v>24</v>
      </c>
      <c r="Y6" s="1552"/>
      <c r="Z6" s="1575" t="s">
        <v>25</v>
      </c>
      <c r="AA6" s="1559"/>
      <c r="AB6" s="1559"/>
      <c r="AC6" s="1559"/>
      <c r="AD6" s="1552"/>
      <c r="AE6" s="1574" t="s">
        <v>26</v>
      </c>
      <c r="AF6" s="1559"/>
      <c r="AG6" s="1559"/>
      <c r="AH6" s="1559"/>
      <c r="AI6" s="1552"/>
      <c r="AJ6" s="1575" t="s">
        <v>27</v>
      </c>
      <c r="AK6" s="1559"/>
      <c r="AL6" s="1559"/>
      <c r="AM6" s="1559"/>
      <c r="AN6" s="1552"/>
      <c r="AO6" s="1575" t="s">
        <v>28</v>
      </c>
      <c r="AP6" s="1559"/>
      <c r="AQ6" s="1559"/>
      <c r="AR6" s="1559"/>
      <c r="AS6" s="1552"/>
      <c r="AT6" s="1574" t="s">
        <v>26</v>
      </c>
      <c r="AU6" s="1559"/>
      <c r="AV6" s="1559"/>
      <c r="AW6" s="1559"/>
      <c r="AX6" s="1552"/>
      <c r="AY6" s="1575" t="s">
        <v>29</v>
      </c>
      <c r="AZ6" s="1559"/>
      <c r="BA6" s="1559"/>
      <c r="BB6" s="1559"/>
      <c r="BC6" s="1552"/>
      <c r="BD6" s="1575" t="s">
        <v>30</v>
      </c>
      <c r="BE6" s="1559"/>
      <c r="BF6" s="1559"/>
      <c r="BG6" s="1559"/>
      <c r="BH6" s="1552"/>
    </row>
    <row r="7" spans="1:60" ht="45" customHeight="1">
      <c r="A7" s="1576"/>
      <c r="B7" s="1576"/>
      <c r="C7" s="1576"/>
      <c r="D7" s="1576"/>
      <c r="E7" s="1155"/>
      <c r="F7" s="1155" t="s">
        <v>31</v>
      </c>
      <c r="G7" s="1576"/>
      <c r="H7" s="44" t="s">
        <v>32</v>
      </c>
      <c r="I7" s="44" t="s">
        <v>33</v>
      </c>
      <c r="J7" s="1576"/>
      <c r="K7" s="1576"/>
      <c r="L7" s="1155" t="s">
        <v>34</v>
      </c>
      <c r="M7" s="1155" t="s">
        <v>35</v>
      </c>
      <c r="N7" s="1576"/>
      <c r="O7" s="1576"/>
      <c r="P7" s="1554"/>
      <c r="Q7" s="1555"/>
      <c r="R7" s="1556"/>
      <c r="S7" s="1576"/>
      <c r="T7" s="1576"/>
      <c r="U7" s="64"/>
      <c r="V7" s="33"/>
      <c r="W7" s="60"/>
      <c r="X7" s="1577" t="s">
        <v>36</v>
      </c>
      <c r="Y7" s="1577" t="s">
        <v>37</v>
      </c>
      <c r="Z7" s="1578" t="s">
        <v>38</v>
      </c>
      <c r="AA7" s="1578" t="s">
        <v>39</v>
      </c>
      <c r="AB7" s="1578" t="s">
        <v>40</v>
      </c>
      <c r="AC7" s="1578" t="s">
        <v>41</v>
      </c>
      <c r="AD7" s="1578" t="s">
        <v>20</v>
      </c>
      <c r="AE7" s="1577" t="s">
        <v>42</v>
      </c>
      <c r="AF7" s="1579" t="s">
        <v>20</v>
      </c>
      <c r="AG7" s="1579" t="s">
        <v>43</v>
      </c>
      <c r="AH7" s="1577" t="s">
        <v>44</v>
      </c>
      <c r="AI7" s="1577" t="s">
        <v>45</v>
      </c>
      <c r="AJ7" s="1578" t="s">
        <v>38</v>
      </c>
      <c r="AK7" s="1578" t="s">
        <v>39</v>
      </c>
      <c r="AL7" s="1578" t="s">
        <v>40</v>
      </c>
      <c r="AM7" s="1578" t="s">
        <v>41</v>
      </c>
      <c r="AN7" s="1578" t="s">
        <v>20</v>
      </c>
      <c r="AO7" s="1578" t="s">
        <v>38</v>
      </c>
      <c r="AP7" s="1578" t="s">
        <v>39</v>
      </c>
      <c r="AQ7" s="1578" t="s">
        <v>40</v>
      </c>
      <c r="AR7" s="1578" t="s">
        <v>41</v>
      </c>
      <c r="AS7" s="1578" t="s">
        <v>20</v>
      </c>
      <c r="AT7" s="1577" t="s">
        <v>42</v>
      </c>
      <c r="AU7" s="1579" t="s">
        <v>20</v>
      </c>
      <c r="AV7" s="1579" t="s">
        <v>43</v>
      </c>
      <c r="AW7" s="1577" t="s">
        <v>44</v>
      </c>
      <c r="AX7" s="1577" t="s">
        <v>45</v>
      </c>
      <c r="AY7" s="1578" t="s">
        <v>38</v>
      </c>
      <c r="AZ7" s="1578" t="s">
        <v>39</v>
      </c>
      <c r="BA7" s="1578" t="s">
        <v>40</v>
      </c>
      <c r="BB7" s="1578" t="s">
        <v>41</v>
      </c>
      <c r="BC7" s="1578" t="s">
        <v>20</v>
      </c>
      <c r="BD7" s="1578" t="s">
        <v>38</v>
      </c>
      <c r="BE7" s="1578" t="s">
        <v>39</v>
      </c>
      <c r="BF7" s="1578" t="s">
        <v>40</v>
      </c>
      <c r="BG7" s="1578" t="s">
        <v>41</v>
      </c>
      <c r="BH7" s="1578" t="s">
        <v>20</v>
      </c>
    </row>
    <row r="8" spans="1:60" ht="269.25" customHeight="1">
      <c r="A8" s="72" t="s">
        <v>46</v>
      </c>
      <c r="B8" s="74" t="s">
        <v>47</v>
      </c>
      <c r="C8" s="75">
        <v>29.7</v>
      </c>
      <c r="D8" s="77" t="s">
        <v>48</v>
      </c>
      <c r="E8" s="77"/>
      <c r="F8" s="74" t="s">
        <v>49</v>
      </c>
      <c r="G8" s="74" t="s">
        <v>50</v>
      </c>
      <c r="H8" s="79">
        <v>42185</v>
      </c>
      <c r="I8" s="79">
        <v>42248</v>
      </c>
      <c r="J8" s="74" t="s">
        <v>51</v>
      </c>
      <c r="K8" s="81">
        <v>42248</v>
      </c>
      <c r="L8" s="74" t="s">
        <v>52</v>
      </c>
      <c r="M8" s="74" t="s">
        <v>53</v>
      </c>
      <c r="N8" s="82">
        <v>0.7</v>
      </c>
      <c r="O8" s="82">
        <v>0.5</v>
      </c>
      <c r="P8" s="84" t="s">
        <v>54</v>
      </c>
      <c r="Q8" s="84"/>
      <c r="R8" s="84"/>
      <c r="S8" s="86">
        <v>0</v>
      </c>
      <c r="T8" s="86">
        <v>0</v>
      </c>
      <c r="U8" s="88"/>
      <c r="V8" s="74" t="s">
        <v>46</v>
      </c>
      <c r="W8" s="90" t="s">
        <v>55</v>
      </c>
      <c r="X8" s="93">
        <f>+I8-H8</f>
        <v>63</v>
      </c>
      <c r="Y8" s="94">
        <f ca="1">+I8-$Y$4</f>
        <v>-2744</v>
      </c>
      <c r="Z8" s="96">
        <v>43489</v>
      </c>
      <c r="AA8" s="97" t="s">
        <v>56</v>
      </c>
      <c r="AB8" s="97" t="s">
        <v>57</v>
      </c>
      <c r="AC8" s="97" t="s">
        <v>58</v>
      </c>
      <c r="AD8" s="98">
        <v>1</v>
      </c>
      <c r="AE8" s="100" t="s">
        <v>59</v>
      </c>
      <c r="AF8" s="98">
        <v>0.5</v>
      </c>
      <c r="AG8" s="98">
        <v>0.5</v>
      </c>
      <c r="AH8" s="103" t="str">
        <f t="shared" ref="AH8:AH66" si="0">IF($AG8="","",IF($AG8=100%,"Cerrado",IF($AG8&lt;=39%,"CB",IF($AG8&lt;=79%,"CM",IF($AG8&lt;=99%,"CA","")))))</f>
        <v>CM</v>
      </c>
      <c r="AI8" s="97" t="s">
        <v>60</v>
      </c>
      <c r="AJ8" s="97"/>
      <c r="AK8" s="97"/>
      <c r="AL8" s="97"/>
      <c r="AM8" s="97"/>
      <c r="AN8" s="98"/>
      <c r="AO8" s="97"/>
      <c r="AP8" s="97"/>
      <c r="AQ8" s="97"/>
      <c r="AR8" s="97"/>
      <c r="AS8" s="98"/>
      <c r="AT8" s="97"/>
      <c r="AU8" s="98"/>
      <c r="AV8" s="98"/>
      <c r="AW8" s="103" t="str">
        <f t="shared" ref="AW8:AW66" si="1">IF($AV8="","",IF($AV8=100%,"Cerrado",IF($AV8&lt;=39%,"CB",IF($AV8&lt;=79%,"CM",IF($AV8&lt;=99%,"CA","")))))</f>
        <v/>
      </c>
      <c r="AX8" s="97"/>
      <c r="AY8" s="97"/>
      <c r="AZ8" s="97"/>
      <c r="BA8" s="97"/>
      <c r="BB8" s="97"/>
      <c r="BC8" s="98"/>
      <c r="BD8" s="97"/>
      <c r="BE8" s="97"/>
      <c r="BF8" s="97"/>
      <c r="BG8" s="97"/>
      <c r="BH8" s="98"/>
    </row>
    <row r="9" spans="1:60" ht="280.5" customHeight="1">
      <c r="A9" s="108" t="s">
        <v>61</v>
      </c>
      <c r="B9" s="1580" t="s">
        <v>62</v>
      </c>
      <c r="C9" s="1581">
        <v>1</v>
      </c>
      <c r="D9" s="1582" t="s">
        <v>63</v>
      </c>
      <c r="E9" s="1583"/>
      <c r="F9" s="1580" t="s">
        <v>64</v>
      </c>
      <c r="G9" s="1582" t="s">
        <v>65</v>
      </c>
      <c r="H9" s="1584">
        <v>42490</v>
      </c>
      <c r="I9" s="1584">
        <v>42916</v>
      </c>
      <c r="J9" s="1582" t="s">
        <v>66</v>
      </c>
      <c r="K9" s="1585">
        <v>42916</v>
      </c>
      <c r="L9" s="1582" t="s">
        <v>67</v>
      </c>
      <c r="M9" s="1582" t="s">
        <v>68</v>
      </c>
      <c r="N9" s="1586"/>
      <c r="O9" s="1586"/>
      <c r="P9" s="1587" t="s">
        <v>69</v>
      </c>
      <c r="Q9" s="1587" t="s">
        <v>70</v>
      </c>
      <c r="R9" s="1587" t="s">
        <v>71</v>
      </c>
      <c r="S9" s="113">
        <v>0.68</v>
      </c>
      <c r="T9" s="113">
        <v>0.68</v>
      </c>
      <c r="U9" s="9"/>
      <c r="V9" s="108" t="s">
        <v>72</v>
      </c>
      <c r="W9" s="952" t="s">
        <v>73</v>
      </c>
      <c r="X9" s="114">
        <f>+I9-H9</f>
        <v>426</v>
      </c>
      <c r="Y9" s="1588">
        <f ca="1">+I9-$Y$4</f>
        <v>-2076</v>
      </c>
      <c r="Z9" s="115">
        <v>43465</v>
      </c>
      <c r="AA9" s="117" t="s">
        <v>74</v>
      </c>
      <c r="AB9" s="118" t="s">
        <v>75</v>
      </c>
      <c r="AC9" s="117" t="s">
        <v>76</v>
      </c>
      <c r="AD9" s="120">
        <v>0.6</v>
      </c>
      <c r="AE9" s="117" t="s">
        <v>77</v>
      </c>
      <c r="AF9" s="120">
        <v>0.7</v>
      </c>
      <c r="AG9" s="120">
        <v>0.7</v>
      </c>
      <c r="AH9" s="1589" t="str">
        <f t="shared" si="0"/>
        <v>CM</v>
      </c>
      <c r="AI9" s="118" t="s">
        <v>78</v>
      </c>
      <c r="AJ9" s="118"/>
      <c r="AK9" s="118"/>
      <c r="AL9" s="118"/>
      <c r="AM9" s="118"/>
      <c r="AN9" s="120"/>
      <c r="AO9" s="118"/>
      <c r="AP9" s="118"/>
      <c r="AQ9" s="118"/>
      <c r="AR9" s="118"/>
      <c r="AS9" s="120"/>
      <c r="AT9" s="118"/>
      <c r="AU9" s="120"/>
      <c r="AV9" s="120"/>
      <c r="AW9" s="1589" t="str">
        <f t="shared" si="1"/>
        <v/>
      </c>
      <c r="AX9" s="118"/>
      <c r="AY9" s="118"/>
      <c r="AZ9" s="118"/>
      <c r="BA9" s="118"/>
      <c r="BB9" s="118"/>
      <c r="BC9" s="120"/>
      <c r="BD9" s="118"/>
      <c r="BE9" s="118"/>
      <c r="BF9" s="118"/>
      <c r="BG9" s="118"/>
      <c r="BH9" s="120"/>
    </row>
    <row r="10" spans="1:60" ht="141.75" hidden="1" customHeight="1">
      <c r="A10" s="123"/>
      <c r="B10" s="1590"/>
      <c r="C10" s="1591"/>
      <c r="D10" s="1592"/>
      <c r="E10" s="1587"/>
      <c r="F10" s="1590"/>
      <c r="G10" s="1592"/>
      <c r="H10" s="124">
        <v>42490</v>
      </c>
      <c r="I10" s="124">
        <v>42916</v>
      </c>
      <c r="J10" s="1592"/>
      <c r="K10" s="107">
        <v>42916</v>
      </c>
      <c r="L10" s="125" t="s">
        <v>67</v>
      </c>
      <c r="M10" s="125" t="s">
        <v>68</v>
      </c>
      <c r="N10" s="126"/>
      <c r="O10" s="126"/>
      <c r="P10" s="127" t="s">
        <v>79</v>
      </c>
      <c r="Q10" s="127"/>
      <c r="R10" s="127"/>
      <c r="S10" s="128">
        <v>1</v>
      </c>
      <c r="T10" s="129">
        <v>1</v>
      </c>
      <c r="U10" s="9"/>
      <c r="V10" s="123"/>
      <c r="W10" s="129" t="s">
        <v>80</v>
      </c>
      <c r="X10" s="130"/>
      <c r="Y10" s="131"/>
      <c r="Z10" s="132"/>
      <c r="AA10" s="132"/>
      <c r="AB10" s="132"/>
      <c r="AC10" s="132"/>
      <c r="AD10" s="133"/>
      <c r="AE10" s="134" t="s">
        <v>81</v>
      </c>
      <c r="AF10" s="133">
        <v>1</v>
      </c>
      <c r="AG10" s="133">
        <v>1</v>
      </c>
      <c r="AH10" s="135" t="str">
        <f t="shared" si="0"/>
        <v>Cerrado</v>
      </c>
      <c r="AI10" s="136" t="s">
        <v>82</v>
      </c>
      <c r="AJ10" s="136"/>
      <c r="AK10" s="136"/>
      <c r="AL10" s="136"/>
      <c r="AM10" s="136"/>
      <c r="AN10" s="133"/>
      <c r="AO10" s="136"/>
      <c r="AP10" s="136"/>
      <c r="AQ10" s="136"/>
      <c r="AR10" s="136"/>
      <c r="AS10" s="133"/>
      <c r="AT10" s="136"/>
      <c r="AU10" s="133"/>
      <c r="AV10" s="133"/>
      <c r="AW10" s="135" t="str">
        <f t="shared" si="1"/>
        <v/>
      </c>
      <c r="AX10" s="136"/>
      <c r="AY10" s="136"/>
      <c r="AZ10" s="136"/>
      <c r="BA10" s="136"/>
      <c r="BB10" s="136"/>
      <c r="BC10" s="133"/>
      <c r="BD10" s="136"/>
      <c r="BE10" s="136"/>
      <c r="BF10" s="136"/>
      <c r="BG10" s="136"/>
      <c r="BH10" s="133"/>
    </row>
    <row r="11" spans="1:60" ht="288.75" customHeight="1">
      <c r="A11" s="1593" t="s">
        <v>83</v>
      </c>
      <c r="B11" s="107">
        <v>42640</v>
      </c>
      <c r="C11" s="1591">
        <v>5</v>
      </c>
      <c r="D11" s="1587" t="s">
        <v>84</v>
      </c>
      <c r="E11" s="1587"/>
      <c r="F11" s="1594" t="s">
        <v>85</v>
      </c>
      <c r="G11" s="1587" t="s">
        <v>86</v>
      </c>
      <c r="H11" s="107">
        <v>42640</v>
      </c>
      <c r="I11" s="124">
        <v>42916</v>
      </c>
      <c r="J11" s="1587" t="s">
        <v>87</v>
      </c>
      <c r="K11" s="107">
        <v>42916</v>
      </c>
      <c r="L11" s="1594" t="s">
        <v>88</v>
      </c>
      <c r="M11" s="1595" t="s">
        <v>89</v>
      </c>
      <c r="N11" s="141">
        <v>0.5</v>
      </c>
      <c r="O11" s="141">
        <v>0.5</v>
      </c>
      <c r="P11" s="112" t="s">
        <v>90</v>
      </c>
      <c r="Q11" s="112"/>
      <c r="R11" s="112"/>
      <c r="S11" s="142">
        <v>0.5</v>
      </c>
      <c r="T11" s="142">
        <v>0.5</v>
      </c>
      <c r="U11" s="9"/>
      <c r="V11" s="1593" t="s">
        <v>83</v>
      </c>
      <c r="W11" s="143" t="s">
        <v>91</v>
      </c>
      <c r="X11" s="144">
        <f>+I11-H11</f>
        <v>276</v>
      </c>
      <c r="Y11" s="131">
        <f ca="1">+I11-$Y$4</f>
        <v>-2076</v>
      </c>
      <c r="Z11" s="145">
        <v>43489</v>
      </c>
      <c r="AA11" s="136" t="s">
        <v>92</v>
      </c>
      <c r="AB11" s="136"/>
      <c r="AC11" s="136" t="s">
        <v>93</v>
      </c>
      <c r="AD11" s="133">
        <v>0.7</v>
      </c>
      <c r="AE11" s="146" t="s">
        <v>94</v>
      </c>
      <c r="AF11" s="133">
        <v>0.5</v>
      </c>
      <c r="AG11" s="133">
        <v>0.5</v>
      </c>
      <c r="AH11" s="135" t="str">
        <f t="shared" si="0"/>
        <v>CM</v>
      </c>
      <c r="AI11" s="136" t="s">
        <v>95</v>
      </c>
      <c r="AJ11" s="136"/>
      <c r="AK11" s="136"/>
      <c r="AL11" s="136"/>
      <c r="AM11" s="136"/>
      <c r="AN11" s="133"/>
      <c r="AO11" s="136"/>
      <c r="AP11" s="136"/>
      <c r="AQ11" s="136"/>
      <c r="AR11" s="136"/>
      <c r="AS11" s="133"/>
      <c r="AT11" s="136"/>
      <c r="AU11" s="133"/>
      <c r="AV11" s="133"/>
      <c r="AW11" s="135" t="str">
        <f t="shared" si="1"/>
        <v/>
      </c>
      <c r="AX11" s="136"/>
      <c r="AY11" s="136"/>
      <c r="AZ11" s="136"/>
      <c r="BA11" s="136"/>
      <c r="BB11" s="136"/>
      <c r="BC11" s="133"/>
      <c r="BD11" s="136"/>
      <c r="BE11" s="136"/>
      <c r="BF11" s="136"/>
      <c r="BG11" s="136"/>
      <c r="BH11" s="133"/>
    </row>
    <row r="12" spans="1:60" ht="267" customHeight="1">
      <c r="A12" s="1593" t="s">
        <v>83</v>
      </c>
      <c r="B12" s="107">
        <v>42640</v>
      </c>
      <c r="C12" s="1591">
        <v>6</v>
      </c>
      <c r="D12" s="1587" t="s">
        <v>96</v>
      </c>
      <c r="E12" s="1587"/>
      <c r="F12" s="1594" t="s">
        <v>85</v>
      </c>
      <c r="G12" s="1587" t="s">
        <v>97</v>
      </c>
      <c r="H12" s="107">
        <v>42640</v>
      </c>
      <c r="I12" s="124">
        <v>42916</v>
      </c>
      <c r="J12" s="1587" t="s">
        <v>87</v>
      </c>
      <c r="K12" s="107">
        <v>42916</v>
      </c>
      <c r="L12" s="1594" t="s">
        <v>98</v>
      </c>
      <c r="M12" s="1595" t="s">
        <v>99</v>
      </c>
      <c r="N12" s="141">
        <v>0.5</v>
      </c>
      <c r="O12" s="141">
        <v>0.5</v>
      </c>
      <c r="P12" s="112" t="s">
        <v>100</v>
      </c>
      <c r="Q12" s="112"/>
      <c r="R12" s="112"/>
      <c r="S12" s="142">
        <v>0.5</v>
      </c>
      <c r="T12" s="142">
        <v>0.5</v>
      </c>
      <c r="U12" s="9"/>
      <c r="V12" s="1593" t="s">
        <v>83</v>
      </c>
      <c r="W12" s="143" t="s">
        <v>91</v>
      </c>
      <c r="X12" s="144">
        <f>+I12-H12</f>
        <v>276</v>
      </c>
      <c r="Y12" s="131">
        <f ca="1">+I12-$Y$4</f>
        <v>-2076</v>
      </c>
      <c r="Z12" s="145">
        <v>43489</v>
      </c>
      <c r="AA12" s="136" t="s">
        <v>92</v>
      </c>
      <c r="AB12" s="136"/>
      <c r="AC12" s="136" t="s">
        <v>93</v>
      </c>
      <c r="AD12" s="133">
        <v>0.7</v>
      </c>
      <c r="AE12" s="146" t="s">
        <v>94</v>
      </c>
      <c r="AF12" s="147">
        <v>0.5</v>
      </c>
      <c r="AG12" s="133">
        <v>0.5</v>
      </c>
      <c r="AH12" s="135" t="str">
        <f t="shared" si="0"/>
        <v>CM</v>
      </c>
      <c r="AI12" s="136" t="s">
        <v>95</v>
      </c>
      <c r="AJ12" s="136"/>
      <c r="AK12" s="136"/>
      <c r="AL12" s="136"/>
      <c r="AM12" s="136"/>
      <c r="AN12" s="133"/>
      <c r="AO12" s="136"/>
      <c r="AP12" s="136"/>
      <c r="AQ12" s="136"/>
      <c r="AR12" s="136"/>
      <c r="AS12" s="133"/>
      <c r="AT12" s="136"/>
      <c r="AU12" s="133"/>
      <c r="AV12" s="133"/>
      <c r="AW12" s="135" t="str">
        <f t="shared" si="1"/>
        <v/>
      </c>
      <c r="AX12" s="136"/>
      <c r="AY12" s="136"/>
      <c r="AZ12" s="136"/>
      <c r="BA12" s="136"/>
      <c r="BB12" s="136"/>
      <c r="BC12" s="133"/>
      <c r="BD12" s="136"/>
      <c r="BE12" s="136"/>
      <c r="BF12" s="136"/>
      <c r="BG12" s="136"/>
      <c r="BH12" s="133"/>
    </row>
    <row r="13" spans="1:60" ht="260.25" hidden="1" customHeight="1">
      <c r="A13" s="148" t="s">
        <v>83</v>
      </c>
      <c r="B13" s="1596">
        <v>42640</v>
      </c>
      <c r="C13" s="149">
        <v>10</v>
      </c>
      <c r="D13" s="150" t="s">
        <v>101</v>
      </c>
      <c r="E13" s="150"/>
      <c r="F13" s="151" t="s">
        <v>102</v>
      </c>
      <c r="G13" s="150" t="s">
        <v>103</v>
      </c>
      <c r="H13" s="153">
        <v>42640</v>
      </c>
      <c r="I13" s="154">
        <v>43281</v>
      </c>
      <c r="J13" s="153" t="s">
        <v>104</v>
      </c>
      <c r="K13" s="155">
        <v>43281</v>
      </c>
      <c r="L13" s="151" t="s">
        <v>105</v>
      </c>
      <c r="M13" s="156" t="s">
        <v>106</v>
      </c>
      <c r="N13" s="1597">
        <v>0.5</v>
      </c>
      <c r="O13" s="1597">
        <v>0.5</v>
      </c>
      <c r="P13" s="1598" t="s">
        <v>107</v>
      </c>
      <c r="Q13" s="1598"/>
      <c r="R13" s="1598"/>
      <c r="S13" s="1599">
        <v>1</v>
      </c>
      <c r="T13" s="1599">
        <v>1</v>
      </c>
      <c r="U13" s="9"/>
      <c r="V13" s="148" t="s">
        <v>83</v>
      </c>
      <c r="W13" s="1599" t="s">
        <v>108</v>
      </c>
      <c r="X13" s="1600"/>
      <c r="Y13" s="157"/>
      <c r="Z13" s="1601"/>
      <c r="AA13" s="1601"/>
      <c r="AB13" s="1601"/>
      <c r="AC13" s="1601"/>
      <c r="AD13" s="1602"/>
      <c r="AE13" s="1603" t="s">
        <v>81</v>
      </c>
      <c r="AF13" s="1602">
        <v>1</v>
      </c>
      <c r="AG13" s="1602">
        <v>1</v>
      </c>
      <c r="AH13" s="158" t="str">
        <f t="shared" si="0"/>
        <v>Cerrado</v>
      </c>
      <c r="AI13" s="1604" t="s">
        <v>82</v>
      </c>
      <c r="AJ13" s="1604"/>
      <c r="AK13" s="1604"/>
      <c r="AL13" s="1604"/>
      <c r="AM13" s="1604"/>
      <c r="AN13" s="1602"/>
      <c r="AO13" s="1604"/>
      <c r="AP13" s="1604"/>
      <c r="AQ13" s="1604"/>
      <c r="AR13" s="1604"/>
      <c r="AS13" s="1602"/>
      <c r="AT13" s="1604"/>
      <c r="AU13" s="1602"/>
      <c r="AV13" s="1602"/>
      <c r="AW13" s="158" t="str">
        <f t="shared" si="1"/>
        <v/>
      </c>
      <c r="AX13" s="1604"/>
      <c r="AY13" s="1604"/>
      <c r="AZ13" s="1604"/>
      <c r="BA13" s="1604"/>
      <c r="BB13" s="1604"/>
      <c r="BC13" s="1602"/>
      <c r="BD13" s="1604"/>
      <c r="BE13" s="1604"/>
      <c r="BF13" s="1604"/>
      <c r="BG13" s="1604"/>
      <c r="BH13" s="1602"/>
    </row>
    <row r="14" spans="1:60" ht="238.5" hidden="1" customHeight="1">
      <c r="A14" s="160" t="s">
        <v>83</v>
      </c>
      <c r="B14" s="161">
        <v>42640</v>
      </c>
      <c r="C14" s="163">
        <v>11</v>
      </c>
      <c r="D14" s="164" t="s">
        <v>109</v>
      </c>
      <c r="E14" s="164"/>
      <c r="F14" s="165" t="s">
        <v>110</v>
      </c>
      <c r="G14" s="166" t="s">
        <v>111</v>
      </c>
      <c r="H14" s="81">
        <v>42640</v>
      </c>
      <c r="I14" s="167">
        <v>43281</v>
      </c>
      <c r="J14" s="81" t="s">
        <v>104</v>
      </c>
      <c r="K14" s="168">
        <v>43281</v>
      </c>
      <c r="L14" s="165" t="s">
        <v>105</v>
      </c>
      <c r="M14" s="166" t="s">
        <v>106</v>
      </c>
      <c r="N14" s="169">
        <v>0.5</v>
      </c>
      <c r="O14" s="169">
        <v>0.5</v>
      </c>
      <c r="P14" s="164" t="s">
        <v>112</v>
      </c>
      <c r="Q14" s="164"/>
      <c r="R14" s="164"/>
      <c r="S14" s="170">
        <v>1</v>
      </c>
      <c r="T14" s="170">
        <v>1</v>
      </c>
      <c r="U14" s="88"/>
      <c r="V14" s="160" t="s">
        <v>83</v>
      </c>
      <c r="W14" s="170" t="s">
        <v>108</v>
      </c>
      <c r="X14" s="171"/>
      <c r="Y14" s="94"/>
      <c r="Z14" s="172"/>
      <c r="AA14" s="172"/>
      <c r="AB14" s="172"/>
      <c r="AC14" s="172"/>
      <c r="AD14" s="98"/>
      <c r="AE14" s="173" t="s">
        <v>81</v>
      </c>
      <c r="AF14" s="98">
        <v>1</v>
      </c>
      <c r="AG14" s="98">
        <v>1</v>
      </c>
      <c r="AH14" s="103" t="str">
        <f t="shared" si="0"/>
        <v>Cerrado</v>
      </c>
      <c r="AI14" s="97" t="s">
        <v>82</v>
      </c>
      <c r="AJ14" s="97"/>
      <c r="AK14" s="97"/>
      <c r="AL14" s="97"/>
      <c r="AM14" s="97"/>
      <c r="AN14" s="98"/>
      <c r="AO14" s="97"/>
      <c r="AP14" s="97"/>
      <c r="AQ14" s="97"/>
      <c r="AR14" s="97"/>
      <c r="AS14" s="98"/>
      <c r="AT14" s="97"/>
      <c r="AU14" s="98"/>
      <c r="AV14" s="98"/>
      <c r="AW14" s="103" t="str">
        <f t="shared" si="1"/>
        <v/>
      </c>
      <c r="AX14" s="97"/>
      <c r="AY14" s="97"/>
      <c r="AZ14" s="97"/>
      <c r="BA14" s="97"/>
      <c r="BB14" s="97"/>
      <c r="BC14" s="98"/>
      <c r="BD14" s="97"/>
      <c r="BE14" s="97"/>
      <c r="BF14" s="97"/>
      <c r="BG14" s="97"/>
      <c r="BH14" s="98"/>
    </row>
    <row r="15" spans="1:60" ht="318" hidden="1" customHeight="1">
      <c r="A15" s="174" t="s">
        <v>113</v>
      </c>
      <c r="B15" s="176" t="s">
        <v>114</v>
      </c>
      <c r="C15" s="177">
        <v>2</v>
      </c>
      <c r="D15" s="178" t="s">
        <v>115</v>
      </c>
      <c r="E15" s="179"/>
      <c r="F15" s="180" t="s">
        <v>64</v>
      </c>
      <c r="G15" s="178" t="s">
        <v>116</v>
      </c>
      <c r="H15" s="1587"/>
      <c r="I15" s="1587"/>
      <c r="J15" s="1595" t="s">
        <v>117</v>
      </c>
      <c r="K15" s="1605">
        <v>43100</v>
      </c>
      <c r="L15" s="180" t="s">
        <v>118</v>
      </c>
      <c r="M15" s="181" t="s">
        <v>119</v>
      </c>
      <c r="N15" s="181" t="s">
        <v>120</v>
      </c>
      <c r="O15" s="181" t="s">
        <v>120</v>
      </c>
      <c r="P15" s="178" t="s">
        <v>121</v>
      </c>
      <c r="Q15" s="178"/>
      <c r="R15" s="178"/>
      <c r="S15" s="183">
        <v>1</v>
      </c>
      <c r="T15" s="183">
        <v>1</v>
      </c>
      <c r="U15" s="9"/>
      <c r="V15" s="174" t="s">
        <v>113</v>
      </c>
      <c r="W15" s="183" t="s">
        <v>80</v>
      </c>
      <c r="X15" s="185"/>
      <c r="Y15" s="1588"/>
      <c r="Z15" s="187"/>
      <c r="AA15" s="187"/>
      <c r="AB15" s="187"/>
      <c r="AC15" s="187"/>
      <c r="AD15" s="120"/>
      <c r="AE15" s="189" t="s">
        <v>81</v>
      </c>
      <c r="AF15" s="120">
        <v>1</v>
      </c>
      <c r="AG15" s="120">
        <v>1</v>
      </c>
      <c r="AH15" s="1589" t="str">
        <f t="shared" si="0"/>
        <v>Cerrado</v>
      </c>
      <c r="AI15" s="118" t="s">
        <v>82</v>
      </c>
      <c r="AJ15" s="118"/>
      <c r="AK15" s="118"/>
      <c r="AL15" s="118"/>
      <c r="AM15" s="118"/>
      <c r="AN15" s="120"/>
      <c r="AO15" s="118"/>
      <c r="AP15" s="118"/>
      <c r="AQ15" s="118"/>
      <c r="AR15" s="118"/>
      <c r="AS15" s="120"/>
      <c r="AT15" s="118"/>
      <c r="AU15" s="120"/>
      <c r="AV15" s="120"/>
      <c r="AW15" s="1589" t="str">
        <f t="shared" si="1"/>
        <v/>
      </c>
      <c r="AX15" s="118"/>
      <c r="AY15" s="118"/>
      <c r="AZ15" s="118"/>
      <c r="BA15" s="118"/>
      <c r="BB15" s="118"/>
      <c r="BC15" s="120"/>
      <c r="BD15" s="118"/>
      <c r="BE15" s="118"/>
      <c r="BF15" s="118"/>
      <c r="BG15" s="118"/>
      <c r="BH15" s="120"/>
    </row>
    <row r="16" spans="1:60" ht="291" hidden="1" customHeight="1">
      <c r="A16" s="148" t="s">
        <v>113</v>
      </c>
      <c r="B16" s="1596" t="s">
        <v>114</v>
      </c>
      <c r="C16" s="191">
        <v>3</v>
      </c>
      <c r="D16" s="193" t="s">
        <v>122</v>
      </c>
      <c r="E16" s="193"/>
      <c r="F16" s="151" t="s">
        <v>64</v>
      </c>
      <c r="G16" s="150" t="s">
        <v>123</v>
      </c>
      <c r="H16" s="1583"/>
      <c r="I16" s="1583"/>
      <c r="J16" s="1606" t="s">
        <v>124</v>
      </c>
      <c r="K16" s="155">
        <v>43100</v>
      </c>
      <c r="L16" s="151" t="s">
        <v>125</v>
      </c>
      <c r="M16" s="195" t="s">
        <v>126</v>
      </c>
      <c r="N16" s="1597" t="s">
        <v>120</v>
      </c>
      <c r="O16" s="1597" t="s">
        <v>127</v>
      </c>
      <c r="P16" s="1598" t="s">
        <v>128</v>
      </c>
      <c r="Q16" s="1598"/>
      <c r="R16" s="1598"/>
      <c r="S16" s="1599">
        <v>1</v>
      </c>
      <c r="T16" s="1599">
        <v>1</v>
      </c>
      <c r="U16" s="9"/>
      <c r="V16" s="148" t="s">
        <v>113</v>
      </c>
      <c r="W16" s="1599" t="s">
        <v>80</v>
      </c>
      <c r="X16" s="1600"/>
      <c r="Y16" s="157"/>
      <c r="Z16" s="1601"/>
      <c r="AA16" s="1603"/>
      <c r="AB16" s="1601"/>
      <c r="AC16" s="1601"/>
      <c r="AD16" s="1602"/>
      <c r="AE16" s="1603" t="s">
        <v>81</v>
      </c>
      <c r="AF16" s="1602">
        <v>1</v>
      </c>
      <c r="AG16" s="1602">
        <v>1</v>
      </c>
      <c r="AH16" s="158" t="str">
        <f t="shared" si="0"/>
        <v>Cerrado</v>
      </c>
      <c r="AI16" s="1604" t="s">
        <v>82</v>
      </c>
      <c r="AJ16" s="1604"/>
      <c r="AK16" s="1604"/>
      <c r="AL16" s="1604"/>
      <c r="AM16" s="1604"/>
      <c r="AN16" s="1602"/>
      <c r="AO16" s="1604"/>
      <c r="AP16" s="1604"/>
      <c r="AQ16" s="1604"/>
      <c r="AR16" s="1604"/>
      <c r="AS16" s="1602"/>
      <c r="AT16" s="1604"/>
      <c r="AU16" s="1602"/>
      <c r="AV16" s="1602"/>
      <c r="AW16" s="158" t="str">
        <f t="shared" si="1"/>
        <v/>
      </c>
      <c r="AX16" s="1604"/>
      <c r="AY16" s="1604"/>
      <c r="AZ16" s="1604"/>
      <c r="BA16" s="1604"/>
      <c r="BB16" s="1604"/>
      <c r="BC16" s="1602"/>
      <c r="BD16" s="1604"/>
      <c r="BE16" s="1604"/>
      <c r="BF16" s="1604"/>
      <c r="BG16" s="1604"/>
      <c r="BH16" s="1602"/>
    </row>
    <row r="17" spans="1:60" ht="258.75" customHeight="1">
      <c r="A17" s="74" t="s">
        <v>113</v>
      </c>
      <c r="B17" s="81" t="s">
        <v>114</v>
      </c>
      <c r="C17" s="199">
        <v>4</v>
      </c>
      <c r="D17" s="89" t="s">
        <v>129</v>
      </c>
      <c r="E17" s="89"/>
      <c r="F17" s="200" t="s">
        <v>64</v>
      </c>
      <c r="G17" s="201" t="s">
        <v>130</v>
      </c>
      <c r="H17" s="201" t="s">
        <v>131</v>
      </c>
      <c r="I17" s="201" t="s">
        <v>132</v>
      </c>
      <c r="J17" s="201" t="s">
        <v>133</v>
      </c>
      <c r="K17" s="168">
        <v>43465</v>
      </c>
      <c r="L17" s="200" t="s">
        <v>118</v>
      </c>
      <c r="M17" s="82" t="s">
        <v>134</v>
      </c>
      <c r="N17" s="82" t="s">
        <v>120</v>
      </c>
      <c r="O17" s="82" t="s">
        <v>127</v>
      </c>
      <c r="P17" s="84" t="s">
        <v>135</v>
      </c>
      <c r="Q17" s="84"/>
      <c r="R17" s="84"/>
      <c r="S17" s="98"/>
      <c r="T17" s="98"/>
      <c r="U17" s="88"/>
      <c r="V17" s="74" t="s">
        <v>113</v>
      </c>
      <c r="W17" s="90" t="s">
        <v>80</v>
      </c>
      <c r="X17" s="93">
        <f>+I17-H17</f>
        <v>580</v>
      </c>
      <c r="Y17" s="94">
        <f ca="1">+I17-$Y$4</f>
        <v>-1527</v>
      </c>
      <c r="Z17" s="97"/>
      <c r="AA17" s="97" t="s">
        <v>136</v>
      </c>
      <c r="AB17" s="97" t="s">
        <v>137</v>
      </c>
      <c r="AC17" s="100" t="s">
        <v>138</v>
      </c>
      <c r="AD17" s="98">
        <v>1</v>
      </c>
      <c r="AE17" s="100" t="s">
        <v>139</v>
      </c>
      <c r="AF17" s="98">
        <v>1</v>
      </c>
      <c r="AG17" s="98">
        <v>0.9</v>
      </c>
      <c r="AH17" s="103" t="str">
        <f t="shared" si="0"/>
        <v>CA</v>
      </c>
      <c r="AI17" s="97"/>
      <c r="AJ17" s="97"/>
      <c r="AK17" s="97"/>
      <c r="AL17" s="97"/>
      <c r="AM17" s="97"/>
      <c r="AN17" s="98"/>
      <c r="AO17" s="97"/>
      <c r="AP17" s="97"/>
      <c r="AQ17" s="97"/>
      <c r="AR17" s="97"/>
      <c r="AS17" s="98"/>
      <c r="AT17" s="97"/>
      <c r="AU17" s="98"/>
      <c r="AV17" s="98"/>
      <c r="AW17" s="103" t="str">
        <f t="shared" si="1"/>
        <v/>
      </c>
      <c r="AX17" s="97"/>
      <c r="AY17" s="97"/>
      <c r="AZ17" s="97"/>
      <c r="BA17" s="97"/>
      <c r="BB17" s="97"/>
      <c r="BC17" s="98"/>
      <c r="BD17" s="97"/>
      <c r="BE17" s="97"/>
      <c r="BF17" s="97"/>
      <c r="BG17" s="97"/>
      <c r="BH17" s="98"/>
    </row>
    <row r="18" spans="1:60" ht="207" customHeight="1">
      <c r="A18" s="1162" t="s">
        <v>140</v>
      </c>
      <c r="B18" s="1163">
        <v>43048</v>
      </c>
      <c r="C18" s="1164">
        <v>1</v>
      </c>
      <c r="D18" s="1165" t="s">
        <v>141</v>
      </c>
      <c r="E18" s="1607"/>
      <c r="F18" s="1160" t="s">
        <v>142</v>
      </c>
      <c r="G18" s="178" t="s">
        <v>143</v>
      </c>
      <c r="H18" s="1608">
        <v>43069</v>
      </c>
      <c r="I18" s="1608">
        <v>43146</v>
      </c>
      <c r="J18" s="1166" t="s">
        <v>144</v>
      </c>
      <c r="K18" s="1608">
        <v>43146</v>
      </c>
      <c r="L18" s="180" t="s">
        <v>145</v>
      </c>
      <c r="M18" s="180" t="s">
        <v>146</v>
      </c>
      <c r="N18" s="211"/>
      <c r="O18" s="187"/>
      <c r="P18" s="178" t="s">
        <v>147</v>
      </c>
      <c r="Q18" s="178"/>
      <c r="R18" s="178"/>
      <c r="S18" s="183">
        <v>1</v>
      </c>
      <c r="T18" s="183">
        <v>1</v>
      </c>
      <c r="U18" s="9"/>
      <c r="V18" s="206" t="s">
        <v>140</v>
      </c>
      <c r="W18" s="183" t="s">
        <v>148</v>
      </c>
      <c r="X18" s="185"/>
      <c r="Y18" s="1588"/>
      <c r="Z18" s="212">
        <v>43465</v>
      </c>
      <c r="AA18" s="187" t="s">
        <v>149</v>
      </c>
      <c r="AB18" s="187" t="s">
        <v>150</v>
      </c>
      <c r="AC18" s="187" t="s">
        <v>151</v>
      </c>
      <c r="AD18" s="120"/>
      <c r="AE18" s="189" t="s">
        <v>152</v>
      </c>
      <c r="AF18" s="133">
        <v>1</v>
      </c>
      <c r="AG18" s="120">
        <v>1</v>
      </c>
      <c r="AH18" s="1589" t="str">
        <f t="shared" si="0"/>
        <v>Cerrado</v>
      </c>
      <c r="AI18" s="118" t="s">
        <v>153</v>
      </c>
      <c r="AJ18" s="118"/>
      <c r="AK18" s="118"/>
      <c r="AL18" s="118"/>
      <c r="AM18" s="118"/>
      <c r="AN18" s="120"/>
      <c r="AO18" s="118"/>
      <c r="AP18" s="118"/>
      <c r="AQ18" s="118"/>
      <c r="AR18" s="118"/>
      <c r="AS18" s="120"/>
      <c r="AT18" s="118"/>
      <c r="AU18" s="120"/>
      <c r="AV18" s="120"/>
      <c r="AW18" s="1589" t="str">
        <f t="shared" si="1"/>
        <v/>
      </c>
      <c r="AX18" s="118"/>
      <c r="AY18" s="118"/>
      <c r="AZ18" s="118"/>
      <c r="BA18" s="118"/>
      <c r="BB18" s="118"/>
      <c r="BC18" s="120"/>
      <c r="BD18" s="118"/>
      <c r="BE18" s="118"/>
      <c r="BF18" s="118"/>
      <c r="BG18" s="118"/>
      <c r="BH18" s="120"/>
    </row>
    <row r="19" spans="1:60" ht="120.75" customHeight="1">
      <c r="A19" s="1609"/>
      <c r="B19" s="1609"/>
      <c r="C19" s="1609"/>
      <c r="D19" s="1609"/>
      <c r="E19" s="1607"/>
      <c r="F19" s="1609"/>
      <c r="G19" s="178" t="s">
        <v>154</v>
      </c>
      <c r="H19" s="107">
        <v>43087</v>
      </c>
      <c r="I19" s="107">
        <v>43099</v>
      </c>
      <c r="J19" s="1609"/>
      <c r="K19" s="107">
        <v>43099</v>
      </c>
      <c r="L19" s="214" t="s">
        <v>155</v>
      </c>
      <c r="M19" s="216" t="s">
        <v>156</v>
      </c>
      <c r="N19" s="218"/>
      <c r="O19" s="132"/>
      <c r="P19" s="127" t="s">
        <v>157</v>
      </c>
      <c r="Q19" s="127"/>
      <c r="R19" s="127"/>
      <c r="S19" s="129">
        <v>1</v>
      </c>
      <c r="T19" s="129">
        <v>1</v>
      </c>
      <c r="U19" s="9"/>
      <c r="V19" s="1610"/>
      <c r="W19" s="129" t="s">
        <v>148</v>
      </c>
      <c r="X19" s="130"/>
      <c r="Y19" s="131"/>
      <c r="Z19" s="132"/>
      <c r="AA19" s="132"/>
      <c r="AB19" s="132"/>
      <c r="AC19" s="132"/>
      <c r="AD19" s="133"/>
      <c r="AE19" s="134" t="s">
        <v>152</v>
      </c>
      <c r="AF19" s="133">
        <v>1</v>
      </c>
      <c r="AG19" s="133">
        <v>1</v>
      </c>
      <c r="AH19" s="135" t="str">
        <f t="shared" si="0"/>
        <v>Cerrado</v>
      </c>
      <c r="AI19" s="136" t="s">
        <v>158</v>
      </c>
      <c r="AJ19" s="136"/>
      <c r="AK19" s="136"/>
      <c r="AL19" s="136"/>
      <c r="AM19" s="136"/>
      <c r="AN19" s="133"/>
      <c r="AO19" s="136"/>
      <c r="AP19" s="136"/>
      <c r="AQ19" s="136"/>
      <c r="AR19" s="136"/>
      <c r="AS19" s="133"/>
      <c r="AT19" s="136"/>
      <c r="AU19" s="133"/>
      <c r="AV19" s="133"/>
      <c r="AW19" s="135" t="str">
        <f t="shared" si="1"/>
        <v/>
      </c>
      <c r="AX19" s="136"/>
      <c r="AY19" s="136"/>
      <c r="AZ19" s="136"/>
      <c r="BA19" s="136"/>
      <c r="BB19" s="136"/>
      <c r="BC19" s="133"/>
      <c r="BD19" s="136"/>
      <c r="BE19" s="136"/>
      <c r="BF19" s="136"/>
      <c r="BG19" s="136"/>
      <c r="BH19" s="133"/>
    </row>
    <row r="20" spans="1:60" ht="115.5" customHeight="1">
      <c r="A20" s="1609"/>
      <c r="B20" s="1609"/>
      <c r="C20" s="1609"/>
      <c r="D20" s="1609"/>
      <c r="E20" s="1607"/>
      <c r="F20" s="1609"/>
      <c r="G20" s="112" t="s">
        <v>159</v>
      </c>
      <c r="H20" s="107">
        <v>43069</v>
      </c>
      <c r="I20" s="107">
        <v>43464</v>
      </c>
      <c r="J20" s="1609"/>
      <c r="K20" s="107">
        <v>43464</v>
      </c>
      <c r="L20" s="109" t="s">
        <v>160</v>
      </c>
      <c r="M20" s="110" t="s">
        <v>161</v>
      </c>
      <c r="N20" s="196"/>
      <c r="O20" s="18"/>
      <c r="P20" s="112" t="s">
        <v>162</v>
      </c>
      <c r="Q20" s="112"/>
      <c r="R20" s="112"/>
      <c r="S20" s="133"/>
      <c r="T20" s="133"/>
      <c r="U20" s="9"/>
      <c r="V20" s="1610"/>
      <c r="W20" s="143" t="s">
        <v>148</v>
      </c>
      <c r="X20" s="144">
        <f>+I20-H20</f>
        <v>395</v>
      </c>
      <c r="Y20" s="131">
        <f ca="1">+I20-$Y$4</f>
        <v>-1528</v>
      </c>
      <c r="Z20" s="145">
        <v>43465</v>
      </c>
      <c r="AA20" s="146" t="s">
        <v>163</v>
      </c>
      <c r="AB20" s="136" t="s">
        <v>164</v>
      </c>
      <c r="AC20" s="136" t="s">
        <v>165</v>
      </c>
      <c r="AD20" s="133">
        <v>1</v>
      </c>
      <c r="AE20" s="146" t="s">
        <v>166</v>
      </c>
      <c r="AF20" s="133">
        <v>1</v>
      </c>
      <c r="AG20" s="133">
        <v>0.9</v>
      </c>
      <c r="AH20" s="135" t="str">
        <f t="shared" si="0"/>
        <v>CA</v>
      </c>
      <c r="AI20" s="136" t="s">
        <v>167</v>
      </c>
      <c r="AJ20" s="136"/>
      <c r="AK20" s="136"/>
      <c r="AL20" s="136"/>
      <c r="AM20" s="136"/>
      <c r="AN20" s="133"/>
      <c r="AO20" s="136"/>
      <c r="AP20" s="136"/>
      <c r="AQ20" s="136"/>
      <c r="AR20" s="136"/>
      <c r="AS20" s="133"/>
      <c r="AT20" s="136"/>
      <c r="AU20" s="133"/>
      <c r="AV20" s="133"/>
      <c r="AW20" s="135" t="str">
        <f t="shared" si="1"/>
        <v/>
      </c>
      <c r="AX20" s="136"/>
      <c r="AY20" s="136"/>
      <c r="AZ20" s="136"/>
      <c r="BA20" s="136"/>
      <c r="BB20" s="136"/>
      <c r="BC20" s="133"/>
      <c r="BD20" s="136"/>
      <c r="BE20" s="136"/>
      <c r="BF20" s="136"/>
      <c r="BG20" s="136"/>
      <c r="BH20" s="133"/>
    </row>
    <row r="21" spans="1:60" ht="94.5" customHeight="1">
      <c r="A21" s="1609"/>
      <c r="B21" s="1609"/>
      <c r="C21" s="1609"/>
      <c r="D21" s="1609"/>
      <c r="E21" s="1607"/>
      <c r="F21" s="1609"/>
      <c r="G21" s="223" t="s">
        <v>168</v>
      </c>
      <c r="H21" s="107">
        <v>43099</v>
      </c>
      <c r="I21" s="107">
        <v>43160</v>
      </c>
      <c r="J21" s="1609"/>
      <c r="K21" s="107">
        <v>43160</v>
      </c>
      <c r="L21" s="214" t="s">
        <v>160</v>
      </c>
      <c r="M21" s="216" t="s">
        <v>169</v>
      </c>
      <c r="N21" s="218"/>
      <c r="O21" s="132"/>
      <c r="P21" s="127" t="s">
        <v>170</v>
      </c>
      <c r="Q21" s="127"/>
      <c r="R21" s="127"/>
      <c r="S21" s="129">
        <v>1</v>
      </c>
      <c r="T21" s="129">
        <v>1</v>
      </c>
      <c r="U21" s="9"/>
      <c r="V21" s="1610"/>
      <c r="W21" s="129" t="s">
        <v>148</v>
      </c>
      <c r="X21" s="130"/>
      <c r="Y21" s="131"/>
      <c r="Z21" s="224">
        <v>43465</v>
      </c>
      <c r="AA21" s="132" t="s">
        <v>171</v>
      </c>
      <c r="AB21" s="132" t="s">
        <v>150</v>
      </c>
      <c r="AC21" s="132" t="s">
        <v>172</v>
      </c>
      <c r="AD21" s="133"/>
      <c r="AE21" s="134" t="s">
        <v>152</v>
      </c>
      <c r="AF21" s="133">
        <v>1</v>
      </c>
      <c r="AG21" s="133">
        <v>1</v>
      </c>
      <c r="AH21" s="135" t="str">
        <f t="shared" si="0"/>
        <v>Cerrado</v>
      </c>
      <c r="AI21" s="136" t="s">
        <v>167</v>
      </c>
      <c r="AJ21" s="136"/>
      <c r="AK21" s="136"/>
      <c r="AL21" s="136"/>
      <c r="AM21" s="136"/>
      <c r="AN21" s="133"/>
      <c r="AO21" s="136"/>
      <c r="AP21" s="136"/>
      <c r="AQ21" s="136"/>
      <c r="AR21" s="136"/>
      <c r="AS21" s="133"/>
      <c r="AT21" s="136"/>
      <c r="AU21" s="133"/>
      <c r="AV21" s="133"/>
      <c r="AW21" s="135" t="str">
        <f t="shared" si="1"/>
        <v/>
      </c>
      <c r="AX21" s="136"/>
      <c r="AY21" s="136"/>
      <c r="AZ21" s="136"/>
      <c r="BA21" s="136"/>
      <c r="BB21" s="136"/>
      <c r="BC21" s="133"/>
      <c r="BD21" s="136"/>
      <c r="BE21" s="136"/>
      <c r="BF21" s="136"/>
      <c r="BG21" s="136"/>
      <c r="BH21" s="133"/>
    </row>
    <row r="22" spans="1:60" ht="192" customHeight="1">
      <c r="A22" s="1609"/>
      <c r="B22" s="1609"/>
      <c r="C22" s="1609"/>
      <c r="D22" s="1609"/>
      <c r="E22" s="1607"/>
      <c r="F22" s="1609"/>
      <c r="G22" s="127" t="s">
        <v>173</v>
      </c>
      <c r="H22" s="107">
        <v>43101</v>
      </c>
      <c r="I22" s="107">
        <v>43189</v>
      </c>
      <c r="J22" s="1609"/>
      <c r="K22" s="107">
        <v>43189</v>
      </c>
      <c r="L22" s="214" t="s">
        <v>174</v>
      </c>
      <c r="M22" s="216" t="s">
        <v>175</v>
      </c>
      <c r="N22" s="218"/>
      <c r="O22" s="132"/>
      <c r="P22" s="127" t="s">
        <v>176</v>
      </c>
      <c r="Q22" s="127"/>
      <c r="R22" s="127"/>
      <c r="S22" s="129">
        <v>1</v>
      </c>
      <c r="T22" s="129">
        <v>1</v>
      </c>
      <c r="U22" s="9"/>
      <c r="V22" s="1610"/>
      <c r="W22" s="129" t="s">
        <v>148</v>
      </c>
      <c r="X22" s="130"/>
      <c r="Y22" s="131"/>
      <c r="Z22" s="224">
        <v>43465</v>
      </c>
      <c r="AA22" s="132" t="s">
        <v>177</v>
      </c>
      <c r="AB22" s="132" t="s">
        <v>150</v>
      </c>
      <c r="AC22" s="132" t="s">
        <v>177</v>
      </c>
      <c r="AD22" s="133"/>
      <c r="AE22" s="134" t="s">
        <v>152</v>
      </c>
      <c r="AF22" s="133">
        <v>1</v>
      </c>
      <c r="AG22" s="133">
        <v>1</v>
      </c>
      <c r="AH22" s="135" t="str">
        <f t="shared" si="0"/>
        <v>Cerrado</v>
      </c>
      <c r="AI22" s="136" t="s">
        <v>167</v>
      </c>
      <c r="AJ22" s="136"/>
      <c r="AK22" s="136"/>
      <c r="AL22" s="136"/>
      <c r="AM22" s="136"/>
      <c r="AN22" s="133"/>
      <c r="AO22" s="136"/>
      <c r="AP22" s="136"/>
      <c r="AQ22" s="136"/>
      <c r="AR22" s="136"/>
      <c r="AS22" s="133"/>
      <c r="AT22" s="136"/>
      <c r="AU22" s="133"/>
      <c r="AV22" s="133"/>
      <c r="AW22" s="135" t="str">
        <f t="shared" si="1"/>
        <v/>
      </c>
      <c r="AX22" s="136"/>
      <c r="AY22" s="136"/>
      <c r="AZ22" s="136"/>
      <c r="BA22" s="136"/>
      <c r="BB22" s="136"/>
      <c r="BC22" s="133"/>
      <c r="BD22" s="136"/>
      <c r="BE22" s="136"/>
      <c r="BF22" s="136"/>
      <c r="BG22" s="136"/>
      <c r="BH22" s="133"/>
    </row>
    <row r="23" spans="1:60" ht="189.75" customHeight="1">
      <c r="A23" s="1609"/>
      <c r="B23" s="1609"/>
      <c r="C23" s="1609"/>
      <c r="D23" s="1609"/>
      <c r="E23" s="1607"/>
      <c r="F23" s="1609"/>
      <c r="G23" s="106" t="s">
        <v>178</v>
      </c>
      <c r="H23" s="107">
        <v>43070</v>
      </c>
      <c r="I23" s="107">
        <v>43646</v>
      </c>
      <c r="J23" s="1609"/>
      <c r="K23" s="107">
        <v>43646</v>
      </c>
      <c r="L23" s="109" t="s">
        <v>179</v>
      </c>
      <c r="M23" s="110" t="s">
        <v>180</v>
      </c>
      <c r="N23" s="196"/>
      <c r="O23" s="18"/>
      <c r="P23" s="112" t="s">
        <v>181</v>
      </c>
      <c r="Q23" s="112"/>
      <c r="R23" s="112"/>
      <c r="S23" s="133"/>
      <c r="T23" s="133"/>
      <c r="U23" s="9"/>
      <c r="V23" s="1610"/>
      <c r="W23" s="143" t="s">
        <v>182</v>
      </c>
      <c r="X23" s="144">
        <f>+I23-H23</f>
        <v>576</v>
      </c>
      <c r="Y23" s="131">
        <f ca="1">+I23-$Y$4</f>
        <v>-1346</v>
      </c>
      <c r="Z23" s="145">
        <v>43465</v>
      </c>
      <c r="AA23" s="146" t="s">
        <v>183</v>
      </c>
      <c r="AB23" s="136" t="s">
        <v>164</v>
      </c>
      <c r="AC23" s="136" t="s">
        <v>184</v>
      </c>
      <c r="AD23" s="133"/>
      <c r="AE23" s="146" t="s">
        <v>185</v>
      </c>
      <c r="AF23" s="133">
        <v>0.5</v>
      </c>
      <c r="AG23" s="133">
        <v>0.5</v>
      </c>
      <c r="AH23" s="135" t="str">
        <f t="shared" si="0"/>
        <v>CM</v>
      </c>
      <c r="AI23" s="136" t="s">
        <v>186</v>
      </c>
      <c r="AJ23" s="136"/>
      <c r="AK23" s="136"/>
      <c r="AL23" s="136"/>
      <c r="AM23" s="136"/>
      <c r="AN23" s="133"/>
      <c r="AO23" s="136"/>
      <c r="AP23" s="136"/>
      <c r="AQ23" s="136"/>
      <c r="AR23" s="136"/>
      <c r="AS23" s="133"/>
      <c r="AT23" s="136"/>
      <c r="AU23" s="133"/>
      <c r="AV23" s="133"/>
      <c r="AW23" s="135" t="str">
        <f t="shared" si="1"/>
        <v/>
      </c>
      <c r="AX23" s="136"/>
      <c r="AY23" s="136"/>
      <c r="AZ23" s="136"/>
      <c r="BA23" s="136"/>
      <c r="BB23" s="136"/>
      <c r="BC23" s="133"/>
      <c r="BD23" s="136"/>
      <c r="BE23" s="136"/>
      <c r="BF23" s="136"/>
      <c r="BG23" s="136"/>
      <c r="BH23" s="133"/>
    </row>
    <row r="24" spans="1:60" ht="102.75" customHeight="1">
      <c r="A24" s="1609"/>
      <c r="B24" s="1609"/>
      <c r="C24" s="1609"/>
      <c r="D24" s="1609"/>
      <c r="E24" s="1607"/>
      <c r="F24" s="1609"/>
      <c r="G24" s="112" t="s">
        <v>187</v>
      </c>
      <c r="H24" s="107">
        <v>43159</v>
      </c>
      <c r="I24" s="107">
        <v>43829</v>
      </c>
      <c r="J24" s="1609"/>
      <c r="K24" s="107">
        <v>43829</v>
      </c>
      <c r="L24" s="109" t="s">
        <v>188</v>
      </c>
      <c r="M24" s="110" t="s">
        <v>189</v>
      </c>
      <c r="N24" s="196"/>
      <c r="O24" s="18"/>
      <c r="P24" s="112" t="s">
        <v>190</v>
      </c>
      <c r="Q24" s="112"/>
      <c r="R24" s="112"/>
      <c r="S24" s="133"/>
      <c r="T24" s="133"/>
      <c r="U24" s="9"/>
      <c r="V24" s="1610"/>
      <c r="W24" s="143" t="s">
        <v>148</v>
      </c>
      <c r="X24" s="144">
        <f>+I24-H24</f>
        <v>670</v>
      </c>
      <c r="Y24" s="131">
        <f ca="1">+I24-$Y$4</f>
        <v>-1163</v>
      </c>
      <c r="Z24" s="145">
        <v>43465</v>
      </c>
      <c r="AA24" s="136" t="s">
        <v>191</v>
      </c>
      <c r="AB24" s="136"/>
      <c r="AC24" s="136"/>
      <c r="AD24" s="133">
        <v>0</v>
      </c>
      <c r="AE24" s="146" t="s">
        <v>192</v>
      </c>
      <c r="AF24" s="133">
        <v>0</v>
      </c>
      <c r="AG24" s="133">
        <v>0</v>
      </c>
      <c r="AH24" s="135" t="str">
        <f t="shared" si="0"/>
        <v>CB</v>
      </c>
      <c r="AI24" s="136" t="s">
        <v>193</v>
      </c>
      <c r="AJ24" s="136"/>
      <c r="AK24" s="136"/>
      <c r="AL24" s="136"/>
      <c r="AM24" s="136"/>
      <c r="AN24" s="133"/>
      <c r="AO24" s="136"/>
      <c r="AP24" s="136"/>
      <c r="AQ24" s="136"/>
      <c r="AR24" s="136"/>
      <c r="AS24" s="133"/>
      <c r="AT24" s="136"/>
      <c r="AU24" s="133"/>
      <c r="AV24" s="133"/>
      <c r="AW24" s="135" t="str">
        <f t="shared" si="1"/>
        <v/>
      </c>
      <c r="AX24" s="136"/>
      <c r="AY24" s="136"/>
      <c r="AZ24" s="136"/>
      <c r="BA24" s="136"/>
      <c r="BB24" s="136"/>
      <c r="BC24" s="133"/>
      <c r="BD24" s="136"/>
      <c r="BE24" s="136"/>
      <c r="BF24" s="136"/>
      <c r="BG24" s="136"/>
      <c r="BH24" s="133"/>
    </row>
    <row r="25" spans="1:60" ht="309.75" customHeight="1">
      <c r="A25" s="1609"/>
      <c r="B25" s="1609"/>
      <c r="C25" s="1609"/>
      <c r="D25" s="1609"/>
      <c r="E25" s="1607"/>
      <c r="F25" s="1609"/>
      <c r="G25" s="223" t="s">
        <v>194</v>
      </c>
      <c r="H25" s="107">
        <v>43070</v>
      </c>
      <c r="I25" s="107">
        <v>43191</v>
      </c>
      <c r="J25" s="1609"/>
      <c r="K25" s="107">
        <v>43191</v>
      </c>
      <c r="L25" s="214" t="s">
        <v>188</v>
      </c>
      <c r="M25" s="216" t="s">
        <v>189</v>
      </c>
      <c r="N25" s="218"/>
      <c r="O25" s="132"/>
      <c r="P25" s="127" t="s">
        <v>195</v>
      </c>
      <c r="Q25" s="127"/>
      <c r="R25" s="127"/>
      <c r="S25" s="129">
        <v>1</v>
      </c>
      <c r="T25" s="129">
        <v>1</v>
      </c>
      <c r="U25" s="9"/>
      <c r="V25" s="1610"/>
      <c r="W25" s="129" t="s">
        <v>148</v>
      </c>
      <c r="X25" s="130"/>
      <c r="Y25" s="131"/>
      <c r="Z25" s="132"/>
      <c r="AA25" s="132"/>
      <c r="AB25" s="132"/>
      <c r="AC25" s="132"/>
      <c r="AD25" s="133"/>
      <c r="AE25" s="134" t="s">
        <v>152</v>
      </c>
      <c r="AF25" s="133">
        <v>1</v>
      </c>
      <c r="AG25" s="133">
        <v>1</v>
      </c>
      <c r="AH25" s="135" t="str">
        <f t="shared" si="0"/>
        <v>Cerrado</v>
      </c>
      <c r="AI25" s="136" t="s">
        <v>196</v>
      </c>
      <c r="AJ25" s="136"/>
      <c r="AK25" s="136"/>
      <c r="AL25" s="136"/>
      <c r="AM25" s="136"/>
      <c r="AN25" s="133"/>
      <c r="AO25" s="136"/>
      <c r="AP25" s="136"/>
      <c r="AQ25" s="136"/>
      <c r="AR25" s="136"/>
      <c r="AS25" s="133"/>
      <c r="AT25" s="136"/>
      <c r="AU25" s="133"/>
      <c r="AV25" s="133"/>
      <c r="AW25" s="135" t="str">
        <f t="shared" si="1"/>
        <v/>
      </c>
      <c r="AX25" s="136"/>
      <c r="AY25" s="136"/>
      <c r="AZ25" s="136"/>
      <c r="BA25" s="136"/>
      <c r="BB25" s="136"/>
      <c r="BC25" s="133"/>
      <c r="BD25" s="136"/>
      <c r="BE25" s="136"/>
      <c r="BF25" s="136"/>
      <c r="BG25" s="136"/>
      <c r="BH25" s="133"/>
    </row>
    <row r="26" spans="1:60" ht="144" customHeight="1">
      <c r="A26" s="1609"/>
      <c r="B26" s="1609"/>
      <c r="C26" s="1609"/>
      <c r="D26" s="1609"/>
      <c r="E26" s="1607"/>
      <c r="F26" s="1609"/>
      <c r="G26" s="127" t="s">
        <v>197</v>
      </c>
      <c r="H26" s="107">
        <v>43070</v>
      </c>
      <c r="I26" s="107">
        <v>43099</v>
      </c>
      <c r="J26" s="1609"/>
      <c r="K26" s="107">
        <v>43099</v>
      </c>
      <c r="L26" s="214" t="s">
        <v>155</v>
      </c>
      <c r="M26" s="216" t="s">
        <v>198</v>
      </c>
      <c r="N26" s="218"/>
      <c r="O26" s="132"/>
      <c r="P26" s="127" t="s">
        <v>199</v>
      </c>
      <c r="Q26" s="127"/>
      <c r="R26" s="127"/>
      <c r="S26" s="129">
        <v>1</v>
      </c>
      <c r="T26" s="129">
        <v>1</v>
      </c>
      <c r="U26" s="9"/>
      <c r="V26" s="1610"/>
      <c r="W26" s="129" t="s">
        <v>148</v>
      </c>
      <c r="X26" s="130"/>
      <c r="Y26" s="131"/>
      <c r="Z26" s="132"/>
      <c r="AA26" s="132"/>
      <c r="AB26" s="132"/>
      <c r="AC26" s="132"/>
      <c r="AD26" s="133"/>
      <c r="AE26" s="134" t="s">
        <v>152</v>
      </c>
      <c r="AF26" s="133">
        <v>1</v>
      </c>
      <c r="AG26" s="133">
        <v>1</v>
      </c>
      <c r="AH26" s="135" t="str">
        <f t="shared" si="0"/>
        <v>Cerrado</v>
      </c>
      <c r="AI26" s="136" t="s">
        <v>200</v>
      </c>
      <c r="AJ26" s="136"/>
      <c r="AK26" s="136"/>
      <c r="AL26" s="136"/>
      <c r="AM26" s="136"/>
      <c r="AN26" s="133"/>
      <c r="AO26" s="136"/>
      <c r="AP26" s="136"/>
      <c r="AQ26" s="136"/>
      <c r="AR26" s="136"/>
      <c r="AS26" s="133"/>
      <c r="AT26" s="136"/>
      <c r="AU26" s="133"/>
      <c r="AV26" s="133"/>
      <c r="AW26" s="135" t="str">
        <f t="shared" si="1"/>
        <v/>
      </c>
      <c r="AX26" s="136"/>
      <c r="AY26" s="136"/>
      <c r="AZ26" s="136"/>
      <c r="BA26" s="136"/>
      <c r="BB26" s="136"/>
      <c r="BC26" s="133"/>
      <c r="BD26" s="136"/>
      <c r="BE26" s="136"/>
      <c r="BF26" s="136"/>
      <c r="BG26" s="136"/>
      <c r="BH26" s="133"/>
    </row>
    <row r="27" spans="1:60" ht="133.5" customHeight="1">
      <c r="A27" s="1609"/>
      <c r="B27" s="1609"/>
      <c r="C27" s="1609"/>
      <c r="D27" s="1609"/>
      <c r="E27" s="1607"/>
      <c r="F27" s="1609"/>
      <c r="G27" s="127" t="s">
        <v>201</v>
      </c>
      <c r="H27" s="107">
        <v>43070</v>
      </c>
      <c r="I27" s="107">
        <v>43252</v>
      </c>
      <c r="J27" s="1609"/>
      <c r="K27" s="107">
        <v>43252</v>
      </c>
      <c r="L27" s="214" t="s">
        <v>202</v>
      </c>
      <c r="M27" s="125" t="s">
        <v>203</v>
      </c>
      <c r="N27" s="218"/>
      <c r="O27" s="132"/>
      <c r="P27" s="127" t="s">
        <v>204</v>
      </c>
      <c r="Q27" s="127"/>
      <c r="R27" s="127"/>
      <c r="S27" s="129">
        <v>1</v>
      </c>
      <c r="T27" s="129">
        <v>1</v>
      </c>
      <c r="U27" s="9"/>
      <c r="V27" s="1610"/>
      <c r="W27" s="129" t="s">
        <v>148</v>
      </c>
      <c r="X27" s="130"/>
      <c r="Y27" s="131"/>
      <c r="Z27" s="224">
        <v>43465</v>
      </c>
      <c r="AA27" s="132" t="s">
        <v>205</v>
      </c>
      <c r="AB27" s="132" t="s">
        <v>150</v>
      </c>
      <c r="AC27" s="132"/>
      <c r="AD27" s="133"/>
      <c r="AE27" s="134" t="s">
        <v>152</v>
      </c>
      <c r="AF27" s="133">
        <v>1</v>
      </c>
      <c r="AG27" s="133">
        <v>1</v>
      </c>
      <c r="AH27" s="135" t="str">
        <f t="shared" si="0"/>
        <v>Cerrado</v>
      </c>
      <c r="AI27" s="136" t="s">
        <v>200</v>
      </c>
      <c r="AJ27" s="136"/>
      <c r="AK27" s="136"/>
      <c r="AL27" s="136"/>
      <c r="AM27" s="136"/>
      <c r="AN27" s="133"/>
      <c r="AO27" s="136"/>
      <c r="AP27" s="136"/>
      <c r="AQ27" s="136"/>
      <c r="AR27" s="136"/>
      <c r="AS27" s="133"/>
      <c r="AT27" s="136"/>
      <c r="AU27" s="133"/>
      <c r="AV27" s="133"/>
      <c r="AW27" s="135" t="str">
        <f t="shared" si="1"/>
        <v/>
      </c>
      <c r="AX27" s="136"/>
      <c r="AY27" s="136"/>
      <c r="AZ27" s="136"/>
      <c r="BA27" s="136"/>
      <c r="BB27" s="136"/>
      <c r="BC27" s="133"/>
      <c r="BD27" s="136"/>
      <c r="BE27" s="136"/>
      <c r="BF27" s="136"/>
      <c r="BG27" s="136"/>
      <c r="BH27" s="133"/>
    </row>
    <row r="28" spans="1:60" ht="86.25" customHeight="1">
      <c r="A28" s="1609"/>
      <c r="B28" s="1609"/>
      <c r="C28" s="1609"/>
      <c r="D28" s="1609"/>
      <c r="E28" s="1607"/>
      <c r="F28" s="1609"/>
      <c r="G28" s="127" t="s">
        <v>206</v>
      </c>
      <c r="H28" s="107">
        <v>43070</v>
      </c>
      <c r="I28" s="107">
        <v>43115</v>
      </c>
      <c r="J28" s="1609"/>
      <c r="K28" s="107">
        <v>43115</v>
      </c>
      <c r="L28" s="214" t="s">
        <v>207</v>
      </c>
      <c r="M28" s="216" t="s">
        <v>208</v>
      </c>
      <c r="N28" s="218"/>
      <c r="O28" s="132"/>
      <c r="P28" s="127" t="s">
        <v>209</v>
      </c>
      <c r="Q28" s="127"/>
      <c r="R28" s="127"/>
      <c r="S28" s="129">
        <v>1</v>
      </c>
      <c r="T28" s="129">
        <v>1</v>
      </c>
      <c r="U28" s="9"/>
      <c r="V28" s="1610"/>
      <c r="W28" s="129" t="s">
        <v>148</v>
      </c>
      <c r="X28" s="130"/>
      <c r="Y28" s="131"/>
      <c r="Z28" s="132"/>
      <c r="AA28" s="132"/>
      <c r="AB28" s="132"/>
      <c r="AC28" s="132"/>
      <c r="AD28" s="133"/>
      <c r="AE28" s="134" t="s">
        <v>152</v>
      </c>
      <c r="AF28" s="133">
        <v>1</v>
      </c>
      <c r="AG28" s="133">
        <v>1</v>
      </c>
      <c r="AH28" s="135" t="str">
        <f t="shared" si="0"/>
        <v>Cerrado</v>
      </c>
      <c r="AI28" s="136" t="s">
        <v>200</v>
      </c>
      <c r="AJ28" s="136"/>
      <c r="AK28" s="136"/>
      <c r="AL28" s="136"/>
      <c r="AM28" s="136"/>
      <c r="AN28" s="133"/>
      <c r="AO28" s="136"/>
      <c r="AP28" s="136"/>
      <c r="AQ28" s="136"/>
      <c r="AR28" s="136"/>
      <c r="AS28" s="133"/>
      <c r="AT28" s="136"/>
      <c r="AU28" s="133"/>
      <c r="AV28" s="133"/>
      <c r="AW28" s="135" t="str">
        <f t="shared" si="1"/>
        <v/>
      </c>
      <c r="AX28" s="136"/>
      <c r="AY28" s="136"/>
      <c r="AZ28" s="136"/>
      <c r="BA28" s="136"/>
      <c r="BB28" s="136"/>
      <c r="BC28" s="133"/>
      <c r="BD28" s="136"/>
      <c r="BE28" s="136"/>
      <c r="BF28" s="136"/>
      <c r="BG28" s="136"/>
      <c r="BH28" s="133"/>
    </row>
    <row r="29" spans="1:60" ht="184.5" customHeight="1">
      <c r="A29" s="1609"/>
      <c r="B29" s="1609"/>
      <c r="C29" s="1609"/>
      <c r="D29" s="1609"/>
      <c r="E29" s="1607"/>
      <c r="F29" s="1609"/>
      <c r="G29" s="112" t="s">
        <v>210</v>
      </c>
      <c r="H29" s="107">
        <v>43069</v>
      </c>
      <c r="I29" s="107">
        <v>43464</v>
      </c>
      <c r="J29" s="1609"/>
      <c r="K29" s="107">
        <v>43464</v>
      </c>
      <c r="L29" s="110" t="s">
        <v>211</v>
      </c>
      <c r="M29" s="110" t="s">
        <v>212</v>
      </c>
      <c r="N29" s="196"/>
      <c r="O29" s="18"/>
      <c r="P29" s="112" t="s">
        <v>213</v>
      </c>
      <c r="Q29" s="112"/>
      <c r="R29" s="112"/>
      <c r="S29" s="133"/>
      <c r="T29" s="133"/>
      <c r="U29" s="9"/>
      <c r="V29" s="1610"/>
      <c r="W29" s="143" t="s">
        <v>148</v>
      </c>
      <c r="X29" s="144">
        <f t="shared" ref="X29:X34" si="2">+I29-H29</f>
        <v>395</v>
      </c>
      <c r="Y29" s="131">
        <f t="shared" ref="Y29:Y34" ca="1" si="3">+I29-$Y$4</f>
        <v>-1528</v>
      </c>
      <c r="Z29" s="145">
        <v>43465</v>
      </c>
      <c r="AA29" s="146" t="s">
        <v>214</v>
      </c>
      <c r="AB29" s="136" t="s">
        <v>164</v>
      </c>
      <c r="AC29" s="136" t="s">
        <v>215</v>
      </c>
      <c r="AD29" s="133">
        <v>1</v>
      </c>
      <c r="AE29" s="146" t="s">
        <v>216</v>
      </c>
      <c r="AF29" s="133">
        <v>1</v>
      </c>
      <c r="AG29" s="133">
        <v>0.9</v>
      </c>
      <c r="AH29" s="135" t="str">
        <f t="shared" si="0"/>
        <v>CA</v>
      </c>
      <c r="AI29" s="136" t="s">
        <v>217</v>
      </c>
      <c r="AJ29" s="136"/>
      <c r="AK29" s="136"/>
      <c r="AL29" s="136"/>
      <c r="AM29" s="136"/>
      <c r="AN29" s="133"/>
      <c r="AO29" s="136"/>
      <c r="AP29" s="136"/>
      <c r="AQ29" s="136"/>
      <c r="AR29" s="136"/>
      <c r="AS29" s="133"/>
      <c r="AT29" s="136"/>
      <c r="AU29" s="133"/>
      <c r="AV29" s="133"/>
      <c r="AW29" s="135" t="str">
        <f t="shared" si="1"/>
        <v/>
      </c>
      <c r="AX29" s="136"/>
      <c r="AY29" s="136"/>
      <c r="AZ29" s="136"/>
      <c r="BA29" s="136"/>
      <c r="BB29" s="136"/>
      <c r="BC29" s="133"/>
      <c r="BD29" s="136"/>
      <c r="BE29" s="136"/>
      <c r="BF29" s="136"/>
      <c r="BG29" s="136"/>
      <c r="BH29" s="133"/>
    </row>
    <row r="30" spans="1:60" ht="245.25" customHeight="1">
      <c r="A30" s="1609"/>
      <c r="B30" s="1609"/>
      <c r="C30" s="1609"/>
      <c r="D30" s="1609"/>
      <c r="E30" s="1607"/>
      <c r="F30" s="1609"/>
      <c r="G30" s="112" t="s">
        <v>218</v>
      </c>
      <c r="H30" s="107">
        <v>43101</v>
      </c>
      <c r="I30" s="107">
        <v>43464</v>
      </c>
      <c r="J30" s="1609"/>
      <c r="K30" s="107">
        <v>43464</v>
      </c>
      <c r="L30" s="109" t="s">
        <v>188</v>
      </c>
      <c r="M30" s="110" t="s">
        <v>146</v>
      </c>
      <c r="N30" s="196"/>
      <c r="O30" s="18"/>
      <c r="P30" s="112" t="s">
        <v>219</v>
      </c>
      <c r="Q30" s="112"/>
      <c r="R30" s="112"/>
      <c r="S30" s="133"/>
      <c r="T30" s="133"/>
      <c r="U30" s="9"/>
      <c r="V30" s="1610"/>
      <c r="W30" s="143" t="s">
        <v>148</v>
      </c>
      <c r="X30" s="144">
        <f t="shared" si="2"/>
        <v>363</v>
      </c>
      <c r="Y30" s="131">
        <f t="shared" ca="1" si="3"/>
        <v>-1528</v>
      </c>
      <c r="Z30" s="145">
        <v>43465</v>
      </c>
      <c r="AA30" s="146" t="s">
        <v>220</v>
      </c>
      <c r="AB30" s="136" t="s">
        <v>164</v>
      </c>
      <c r="AC30" s="136" t="s">
        <v>221</v>
      </c>
      <c r="AD30" s="133">
        <v>1</v>
      </c>
      <c r="AE30" s="146" t="s">
        <v>222</v>
      </c>
      <c r="AF30" s="133">
        <v>1</v>
      </c>
      <c r="AG30" s="133">
        <v>0.9</v>
      </c>
      <c r="AH30" s="135" t="str">
        <f t="shared" si="0"/>
        <v>CA</v>
      </c>
      <c r="AI30" s="136" t="s">
        <v>223</v>
      </c>
      <c r="AJ30" s="136"/>
      <c r="AK30" s="136"/>
      <c r="AL30" s="136"/>
      <c r="AM30" s="136"/>
      <c r="AN30" s="133"/>
      <c r="AO30" s="136"/>
      <c r="AP30" s="136"/>
      <c r="AQ30" s="136"/>
      <c r="AR30" s="136"/>
      <c r="AS30" s="133"/>
      <c r="AT30" s="136"/>
      <c r="AU30" s="133"/>
      <c r="AV30" s="133"/>
      <c r="AW30" s="135" t="str">
        <f t="shared" si="1"/>
        <v/>
      </c>
      <c r="AX30" s="136"/>
      <c r="AY30" s="136"/>
      <c r="AZ30" s="136"/>
      <c r="BA30" s="136"/>
      <c r="BB30" s="136"/>
      <c r="BC30" s="133"/>
      <c r="BD30" s="136"/>
      <c r="BE30" s="136"/>
      <c r="BF30" s="136"/>
      <c r="BG30" s="136"/>
      <c r="BH30" s="133"/>
    </row>
    <row r="31" spans="1:60" ht="272.25" customHeight="1">
      <c r="A31" s="1609"/>
      <c r="B31" s="1609"/>
      <c r="C31" s="1609"/>
      <c r="D31" s="1609"/>
      <c r="E31" s="1607"/>
      <c r="F31" s="1609"/>
      <c r="G31" s="106" t="s">
        <v>224</v>
      </c>
      <c r="H31" s="107">
        <v>43101</v>
      </c>
      <c r="I31" s="107">
        <v>43464</v>
      </c>
      <c r="J31" s="1609"/>
      <c r="K31" s="107">
        <v>43464</v>
      </c>
      <c r="L31" s="109" t="s">
        <v>155</v>
      </c>
      <c r="M31" s="110" t="s">
        <v>161</v>
      </c>
      <c r="N31" s="196"/>
      <c r="O31" s="18"/>
      <c r="P31" s="112" t="s">
        <v>225</v>
      </c>
      <c r="Q31" s="112"/>
      <c r="R31" s="112"/>
      <c r="S31" s="133"/>
      <c r="T31" s="133"/>
      <c r="U31" s="9"/>
      <c r="V31" s="1610"/>
      <c r="W31" s="143" t="s">
        <v>148</v>
      </c>
      <c r="X31" s="144">
        <f t="shared" si="2"/>
        <v>363</v>
      </c>
      <c r="Y31" s="131">
        <f t="shared" ca="1" si="3"/>
        <v>-1528</v>
      </c>
      <c r="Z31" s="145">
        <v>43465</v>
      </c>
      <c r="AA31" s="146" t="s">
        <v>226</v>
      </c>
      <c r="AB31" s="136" t="s">
        <v>164</v>
      </c>
      <c r="AC31" s="136" t="s">
        <v>227</v>
      </c>
      <c r="AD31" s="133">
        <v>1</v>
      </c>
      <c r="AE31" s="146" t="s">
        <v>228</v>
      </c>
      <c r="AF31" s="133">
        <v>1</v>
      </c>
      <c r="AG31" s="133">
        <v>0.9</v>
      </c>
      <c r="AH31" s="135" t="str">
        <f t="shared" si="0"/>
        <v>CA</v>
      </c>
      <c r="AI31" s="136" t="s">
        <v>167</v>
      </c>
      <c r="AJ31" s="136"/>
      <c r="AK31" s="136"/>
      <c r="AL31" s="136"/>
      <c r="AM31" s="136"/>
      <c r="AN31" s="133"/>
      <c r="AO31" s="136"/>
      <c r="AP31" s="136"/>
      <c r="AQ31" s="136"/>
      <c r="AR31" s="136"/>
      <c r="AS31" s="133"/>
      <c r="AT31" s="136"/>
      <c r="AU31" s="133"/>
      <c r="AV31" s="133"/>
      <c r="AW31" s="135" t="str">
        <f t="shared" si="1"/>
        <v/>
      </c>
      <c r="AX31" s="136"/>
      <c r="AY31" s="136"/>
      <c r="AZ31" s="136"/>
      <c r="BA31" s="136"/>
      <c r="BB31" s="136"/>
      <c r="BC31" s="133"/>
      <c r="BD31" s="136"/>
      <c r="BE31" s="136"/>
      <c r="BF31" s="136"/>
      <c r="BG31" s="136"/>
      <c r="BH31" s="133"/>
    </row>
    <row r="32" spans="1:60" ht="220.5" customHeight="1">
      <c r="A32" s="1609"/>
      <c r="B32" s="1609"/>
      <c r="C32" s="1609"/>
      <c r="D32" s="1609"/>
      <c r="E32" s="1607"/>
      <c r="F32" s="1609"/>
      <c r="G32" s="106" t="s">
        <v>229</v>
      </c>
      <c r="H32" s="107">
        <v>43101</v>
      </c>
      <c r="I32" s="107">
        <v>43464</v>
      </c>
      <c r="J32" s="1609"/>
      <c r="K32" s="107">
        <v>43464</v>
      </c>
      <c r="L32" s="109" t="s">
        <v>230</v>
      </c>
      <c r="M32" s="110" t="s">
        <v>161</v>
      </c>
      <c r="N32" s="196"/>
      <c r="O32" s="18"/>
      <c r="P32" s="112" t="s">
        <v>231</v>
      </c>
      <c r="Q32" s="112"/>
      <c r="R32" s="112"/>
      <c r="S32" s="133"/>
      <c r="T32" s="133"/>
      <c r="U32" s="9"/>
      <c r="V32" s="1610"/>
      <c r="W32" s="143" t="s">
        <v>148</v>
      </c>
      <c r="X32" s="144">
        <f t="shared" si="2"/>
        <v>363</v>
      </c>
      <c r="Y32" s="131">
        <f t="shared" ca="1" si="3"/>
        <v>-1528</v>
      </c>
      <c r="Z32" s="145">
        <v>43465</v>
      </c>
      <c r="AA32" s="146" t="s">
        <v>232</v>
      </c>
      <c r="AB32" s="136" t="s">
        <v>164</v>
      </c>
      <c r="AC32" s="136" t="s">
        <v>233</v>
      </c>
      <c r="AD32" s="133">
        <v>1</v>
      </c>
      <c r="AE32" s="146" t="s">
        <v>228</v>
      </c>
      <c r="AF32" s="133">
        <v>1</v>
      </c>
      <c r="AG32" s="133">
        <v>0.9</v>
      </c>
      <c r="AH32" s="135" t="str">
        <f t="shared" si="0"/>
        <v>CA</v>
      </c>
      <c r="AI32" s="136" t="s">
        <v>167</v>
      </c>
      <c r="AJ32" s="136"/>
      <c r="AK32" s="136"/>
      <c r="AL32" s="136"/>
      <c r="AM32" s="136"/>
      <c r="AN32" s="133"/>
      <c r="AO32" s="136"/>
      <c r="AP32" s="136"/>
      <c r="AQ32" s="136"/>
      <c r="AR32" s="136"/>
      <c r="AS32" s="133"/>
      <c r="AT32" s="136"/>
      <c r="AU32" s="133"/>
      <c r="AV32" s="133"/>
      <c r="AW32" s="135" t="str">
        <f t="shared" si="1"/>
        <v/>
      </c>
      <c r="AX32" s="136"/>
      <c r="AY32" s="136"/>
      <c r="AZ32" s="136"/>
      <c r="BA32" s="136"/>
      <c r="BB32" s="136"/>
      <c r="BC32" s="133"/>
      <c r="BD32" s="136"/>
      <c r="BE32" s="136"/>
      <c r="BF32" s="136"/>
      <c r="BG32" s="136"/>
      <c r="BH32" s="133"/>
    </row>
    <row r="33" spans="1:60" ht="111.75" customHeight="1">
      <c r="A33" s="1609"/>
      <c r="B33" s="1609"/>
      <c r="C33" s="1609"/>
      <c r="D33" s="1609"/>
      <c r="E33" s="1607"/>
      <c r="F33" s="1609"/>
      <c r="G33" s="112" t="s">
        <v>234</v>
      </c>
      <c r="H33" s="107">
        <v>43101</v>
      </c>
      <c r="I33" s="107">
        <v>43464</v>
      </c>
      <c r="J33" s="1609"/>
      <c r="K33" s="107">
        <v>43464</v>
      </c>
      <c r="L33" s="109" t="s">
        <v>235</v>
      </c>
      <c r="M33" s="110" t="s">
        <v>236</v>
      </c>
      <c r="N33" s="196"/>
      <c r="O33" s="18"/>
      <c r="P33" s="112" t="s">
        <v>237</v>
      </c>
      <c r="Q33" s="112"/>
      <c r="R33" s="112"/>
      <c r="S33" s="133"/>
      <c r="T33" s="133"/>
      <c r="U33" s="9"/>
      <c r="V33" s="1610"/>
      <c r="W33" s="143" t="s">
        <v>148</v>
      </c>
      <c r="X33" s="144">
        <f t="shared" si="2"/>
        <v>363</v>
      </c>
      <c r="Y33" s="131">
        <f t="shared" ca="1" si="3"/>
        <v>-1528</v>
      </c>
      <c r="Z33" s="145">
        <v>43465</v>
      </c>
      <c r="AA33" s="146" t="s">
        <v>238</v>
      </c>
      <c r="AB33" s="136" t="s">
        <v>164</v>
      </c>
      <c r="AC33" s="136" t="s">
        <v>239</v>
      </c>
      <c r="AD33" s="133">
        <v>1</v>
      </c>
      <c r="AE33" s="146" t="s">
        <v>240</v>
      </c>
      <c r="AF33" s="133">
        <v>1</v>
      </c>
      <c r="AG33" s="133">
        <v>0.9</v>
      </c>
      <c r="AH33" s="135" t="str">
        <f t="shared" si="0"/>
        <v>CA</v>
      </c>
      <c r="AI33" s="136"/>
      <c r="AJ33" s="136"/>
      <c r="AK33" s="136"/>
      <c r="AL33" s="136"/>
      <c r="AM33" s="136"/>
      <c r="AN33" s="133"/>
      <c r="AO33" s="136"/>
      <c r="AP33" s="136"/>
      <c r="AQ33" s="136"/>
      <c r="AR33" s="136"/>
      <c r="AS33" s="133"/>
      <c r="AT33" s="136"/>
      <c r="AU33" s="133"/>
      <c r="AV33" s="133"/>
      <c r="AW33" s="135" t="str">
        <f t="shared" si="1"/>
        <v/>
      </c>
      <c r="AX33" s="136"/>
      <c r="AY33" s="136"/>
      <c r="AZ33" s="136"/>
      <c r="BA33" s="136"/>
      <c r="BB33" s="136"/>
      <c r="BC33" s="133"/>
      <c r="BD33" s="136"/>
      <c r="BE33" s="136"/>
      <c r="BF33" s="136"/>
      <c r="BG33" s="136"/>
      <c r="BH33" s="133"/>
    </row>
    <row r="34" spans="1:60" ht="409.5" customHeight="1">
      <c r="A34" s="1609"/>
      <c r="B34" s="1609"/>
      <c r="C34" s="1609"/>
      <c r="D34" s="1609"/>
      <c r="E34" s="1607"/>
      <c r="F34" s="1609"/>
      <c r="G34" s="112" t="s">
        <v>241</v>
      </c>
      <c r="H34" s="107">
        <v>43101</v>
      </c>
      <c r="I34" s="107">
        <v>43464</v>
      </c>
      <c r="J34" s="1609"/>
      <c r="K34" s="107">
        <v>43464</v>
      </c>
      <c r="L34" s="109" t="s">
        <v>174</v>
      </c>
      <c r="M34" s="110" t="s">
        <v>236</v>
      </c>
      <c r="N34" s="196"/>
      <c r="O34" s="18"/>
      <c r="P34" s="112" t="s">
        <v>242</v>
      </c>
      <c r="Q34" s="112"/>
      <c r="R34" s="112"/>
      <c r="S34" s="133"/>
      <c r="T34" s="133"/>
      <c r="U34" s="9"/>
      <c r="V34" s="1610"/>
      <c r="W34" s="143" t="s">
        <v>148</v>
      </c>
      <c r="X34" s="144">
        <f t="shared" si="2"/>
        <v>363</v>
      </c>
      <c r="Y34" s="131">
        <f t="shared" ca="1" si="3"/>
        <v>-1528</v>
      </c>
      <c r="Z34" s="145">
        <v>43465</v>
      </c>
      <c r="AA34" s="146" t="s">
        <v>243</v>
      </c>
      <c r="AB34" s="136" t="s">
        <v>164</v>
      </c>
      <c r="AC34" s="136" t="s">
        <v>244</v>
      </c>
      <c r="AD34" s="133">
        <v>1</v>
      </c>
      <c r="AE34" s="146"/>
      <c r="AF34" s="133">
        <v>1</v>
      </c>
      <c r="AG34" s="133">
        <v>0.9</v>
      </c>
      <c r="AH34" s="135" t="str">
        <f t="shared" si="0"/>
        <v>CA</v>
      </c>
      <c r="AI34" s="136"/>
      <c r="AJ34" s="136"/>
      <c r="AK34" s="136"/>
      <c r="AL34" s="136"/>
      <c r="AM34" s="136"/>
      <c r="AN34" s="133"/>
      <c r="AO34" s="136"/>
      <c r="AP34" s="136"/>
      <c r="AQ34" s="136"/>
      <c r="AR34" s="136"/>
      <c r="AS34" s="133"/>
      <c r="AT34" s="136"/>
      <c r="AU34" s="133"/>
      <c r="AV34" s="133"/>
      <c r="AW34" s="135" t="str">
        <f t="shared" si="1"/>
        <v/>
      </c>
      <c r="AX34" s="136"/>
      <c r="AY34" s="136"/>
      <c r="AZ34" s="136"/>
      <c r="BA34" s="136"/>
      <c r="BB34" s="136"/>
      <c r="BC34" s="133"/>
      <c r="BD34" s="136"/>
      <c r="BE34" s="136"/>
      <c r="BF34" s="136"/>
      <c r="BG34" s="136"/>
      <c r="BH34" s="133"/>
    </row>
    <row r="35" spans="1:60" ht="120" customHeight="1">
      <c r="A35" s="1609"/>
      <c r="B35" s="1609"/>
      <c r="C35" s="1609"/>
      <c r="D35" s="1609"/>
      <c r="E35" s="1607"/>
      <c r="F35" s="1609"/>
      <c r="G35" s="127" t="s">
        <v>245</v>
      </c>
      <c r="H35" s="107">
        <v>43101</v>
      </c>
      <c r="I35" s="107">
        <v>43342</v>
      </c>
      <c r="J35" s="1609"/>
      <c r="K35" s="107">
        <v>43342</v>
      </c>
      <c r="L35" s="214" t="s">
        <v>246</v>
      </c>
      <c r="M35" s="216" t="s">
        <v>247</v>
      </c>
      <c r="N35" s="218"/>
      <c r="O35" s="132"/>
      <c r="P35" s="127" t="s">
        <v>248</v>
      </c>
      <c r="Q35" s="127"/>
      <c r="R35" s="127"/>
      <c r="S35" s="129">
        <v>1</v>
      </c>
      <c r="T35" s="129">
        <v>1</v>
      </c>
      <c r="U35" s="9"/>
      <c r="V35" s="1610"/>
      <c r="W35" s="129" t="s">
        <v>148</v>
      </c>
      <c r="X35" s="130"/>
      <c r="Y35" s="131"/>
      <c r="Z35" s="132"/>
      <c r="AA35" s="132"/>
      <c r="AB35" s="132"/>
      <c r="AC35" s="132"/>
      <c r="AD35" s="129"/>
      <c r="AE35" s="134" t="s">
        <v>152</v>
      </c>
      <c r="AF35" s="133">
        <v>1</v>
      </c>
      <c r="AG35" s="133">
        <v>1</v>
      </c>
      <c r="AH35" s="135" t="str">
        <f t="shared" si="0"/>
        <v>Cerrado</v>
      </c>
      <c r="AI35" s="136" t="s">
        <v>82</v>
      </c>
      <c r="AJ35" s="136"/>
      <c r="AK35" s="136"/>
      <c r="AL35" s="136"/>
      <c r="AM35" s="136"/>
      <c r="AN35" s="133"/>
      <c r="AO35" s="136"/>
      <c r="AP35" s="136"/>
      <c r="AQ35" s="136"/>
      <c r="AR35" s="136"/>
      <c r="AS35" s="133"/>
      <c r="AT35" s="136"/>
      <c r="AU35" s="133"/>
      <c r="AV35" s="133"/>
      <c r="AW35" s="135" t="str">
        <f t="shared" si="1"/>
        <v/>
      </c>
      <c r="AX35" s="136"/>
      <c r="AY35" s="136"/>
      <c r="AZ35" s="136"/>
      <c r="BA35" s="136"/>
      <c r="BB35" s="136"/>
      <c r="BC35" s="133"/>
      <c r="BD35" s="136"/>
      <c r="BE35" s="136"/>
      <c r="BF35" s="136"/>
      <c r="BG35" s="136"/>
      <c r="BH35" s="133"/>
    </row>
    <row r="36" spans="1:60" ht="176.25" customHeight="1">
      <c r="A36" s="1576"/>
      <c r="B36" s="1576"/>
      <c r="C36" s="1576"/>
      <c r="D36" s="1576"/>
      <c r="E36" s="1611"/>
      <c r="F36" s="1576"/>
      <c r="G36" s="112" t="s">
        <v>249</v>
      </c>
      <c r="H36" s="107">
        <v>43130</v>
      </c>
      <c r="I36" s="107">
        <v>43829</v>
      </c>
      <c r="J36" s="1576"/>
      <c r="K36" s="107">
        <v>43829</v>
      </c>
      <c r="L36" s="109" t="s">
        <v>250</v>
      </c>
      <c r="M36" s="110" t="s">
        <v>251</v>
      </c>
      <c r="N36" s="196"/>
      <c r="O36" s="18"/>
      <c r="P36" s="112" t="s">
        <v>252</v>
      </c>
      <c r="Q36" s="112"/>
      <c r="R36" s="112"/>
      <c r="S36" s="133"/>
      <c r="T36" s="133"/>
      <c r="U36" s="9"/>
      <c r="V36" s="1593"/>
      <c r="W36" s="143" t="s">
        <v>253</v>
      </c>
      <c r="X36" s="144">
        <f>+I36-H36</f>
        <v>699</v>
      </c>
      <c r="Y36" s="131">
        <f ca="1">+I36-$Y$4</f>
        <v>-1163</v>
      </c>
      <c r="Z36" s="145">
        <v>43802</v>
      </c>
      <c r="AA36" s="136" t="s">
        <v>254</v>
      </c>
      <c r="AB36" s="136" t="s">
        <v>255</v>
      </c>
      <c r="AC36" s="136" t="s">
        <v>256</v>
      </c>
      <c r="AD36" s="133">
        <v>1</v>
      </c>
      <c r="AE36" s="146" t="s">
        <v>257</v>
      </c>
      <c r="AF36" s="133">
        <v>0.8</v>
      </c>
      <c r="AG36" s="133">
        <v>0.8</v>
      </c>
      <c r="AH36" s="135" t="str">
        <f t="shared" si="0"/>
        <v>CA</v>
      </c>
      <c r="AI36" s="136" t="s">
        <v>258</v>
      </c>
      <c r="AJ36" s="136"/>
      <c r="AK36" s="136"/>
      <c r="AL36" s="136"/>
      <c r="AM36" s="136"/>
      <c r="AN36" s="133"/>
      <c r="AO36" s="136"/>
      <c r="AP36" s="136"/>
      <c r="AQ36" s="136"/>
      <c r="AR36" s="136"/>
      <c r="AS36" s="133"/>
      <c r="AT36" s="136"/>
      <c r="AU36" s="133"/>
      <c r="AV36" s="133"/>
      <c r="AW36" s="135" t="str">
        <f t="shared" si="1"/>
        <v/>
      </c>
      <c r="AX36" s="136"/>
      <c r="AY36" s="136"/>
      <c r="AZ36" s="136"/>
      <c r="BA36" s="136"/>
      <c r="BB36" s="136"/>
      <c r="BC36" s="133"/>
      <c r="BD36" s="136"/>
      <c r="BE36" s="136"/>
      <c r="BF36" s="136"/>
      <c r="BG36" s="136"/>
      <c r="BH36" s="133"/>
    </row>
    <row r="37" spans="1:60" ht="136.5" hidden="1" customHeight="1">
      <c r="A37" s="174" t="s">
        <v>140</v>
      </c>
      <c r="B37" s="255">
        <v>43048</v>
      </c>
      <c r="C37" s="256">
        <v>2</v>
      </c>
      <c r="D37" s="178" t="s">
        <v>259</v>
      </c>
      <c r="E37" s="178"/>
      <c r="F37" s="180" t="s">
        <v>64</v>
      </c>
      <c r="G37" s="178" t="s">
        <v>260</v>
      </c>
      <c r="H37" s="107">
        <v>43070</v>
      </c>
      <c r="I37" s="107">
        <v>43076</v>
      </c>
      <c r="J37" s="107" t="s">
        <v>261</v>
      </c>
      <c r="K37" s="107">
        <v>43076</v>
      </c>
      <c r="L37" s="255" t="s">
        <v>262</v>
      </c>
      <c r="M37" s="255" t="s">
        <v>263</v>
      </c>
      <c r="N37" s="218"/>
      <c r="O37" s="132"/>
      <c r="P37" s="127" t="s">
        <v>264</v>
      </c>
      <c r="Q37" s="127"/>
      <c r="R37" s="127"/>
      <c r="S37" s="129">
        <v>1</v>
      </c>
      <c r="T37" s="129">
        <v>1</v>
      </c>
      <c r="U37" s="9"/>
      <c r="V37" s="174" t="s">
        <v>140</v>
      </c>
      <c r="W37" s="129" t="s">
        <v>91</v>
      </c>
      <c r="X37" s="130"/>
      <c r="Y37" s="131"/>
      <c r="Z37" s="132"/>
      <c r="AA37" s="132"/>
      <c r="AB37" s="132"/>
      <c r="AC37" s="132"/>
      <c r="AD37" s="133"/>
      <c r="AE37" s="134" t="s">
        <v>81</v>
      </c>
      <c r="AF37" s="133">
        <v>1</v>
      </c>
      <c r="AG37" s="133">
        <v>1</v>
      </c>
      <c r="AH37" s="135" t="str">
        <f t="shared" si="0"/>
        <v>Cerrado</v>
      </c>
      <c r="AI37" s="136" t="s">
        <v>82</v>
      </c>
      <c r="AJ37" s="136"/>
      <c r="AK37" s="136"/>
      <c r="AL37" s="136"/>
      <c r="AM37" s="136"/>
      <c r="AN37" s="133"/>
      <c r="AO37" s="136"/>
      <c r="AP37" s="136"/>
      <c r="AQ37" s="136"/>
      <c r="AR37" s="136"/>
      <c r="AS37" s="133"/>
      <c r="AT37" s="136"/>
      <c r="AU37" s="133"/>
      <c r="AV37" s="133"/>
      <c r="AW37" s="135" t="str">
        <f t="shared" si="1"/>
        <v/>
      </c>
      <c r="AX37" s="136"/>
      <c r="AY37" s="136"/>
      <c r="AZ37" s="136"/>
      <c r="BA37" s="136"/>
      <c r="BB37" s="136"/>
      <c r="BC37" s="133"/>
      <c r="BD37" s="136"/>
      <c r="BE37" s="136"/>
      <c r="BF37" s="136"/>
      <c r="BG37" s="136"/>
      <c r="BH37" s="133"/>
    </row>
    <row r="38" spans="1:60" ht="306" customHeight="1">
      <c r="A38" s="1593" t="s">
        <v>140</v>
      </c>
      <c r="B38" s="107">
        <v>43048</v>
      </c>
      <c r="C38" s="1591">
        <v>3</v>
      </c>
      <c r="D38" s="1587" t="s">
        <v>265</v>
      </c>
      <c r="E38" s="1587"/>
      <c r="F38" s="1594" t="s">
        <v>266</v>
      </c>
      <c r="G38" s="1612" t="s">
        <v>267</v>
      </c>
      <c r="H38" s="107">
        <v>43070</v>
      </c>
      <c r="I38" s="107">
        <v>43464</v>
      </c>
      <c r="J38" s="246" t="s">
        <v>268</v>
      </c>
      <c r="K38" s="107">
        <v>43464</v>
      </c>
      <c r="L38" s="1594" t="s">
        <v>269</v>
      </c>
      <c r="M38" s="1594" t="s">
        <v>270</v>
      </c>
      <c r="N38" s="196"/>
      <c r="O38" s="18"/>
      <c r="P38" s="112" t="s">
        <v>271</v>
      </c>
      <c r="Q38" s="112"/>
      <c r="R38" s="112"/>
      <c r="S38" s="133"/>
      <c r="T38" s="133"/>
      <c r="U38" s="9"/>
      <c r="V38" s="1593" t="s">
        <v>140</v>
      </c>
      <c r="W38" s="143" t="s">
        <v>55</v>
      </c>
      <c r="X38" s="144">
        <f>+I38-H38</f>
        <v>394</v>
      </c>
      <c r="Y38" s="131">
        <f ca="1">+I38-$Y$4</f>
        <v>-1528</v>
      </c>
      <c r="Z38" s="145">
        <v>43465</v>
      </c>
      <c r="AA38" s="146" t="s">
        <v>272</v>
      </c>
      <c r="AB38" s="136" t="s">
        <v>75</v>
      </c>
      <c r="AC38" s="146" t="s">
        <v>273</v>
      </c>
      <c r="AD38" s="133">
        <v>0.5</v>
      </c>
      <c r="AE38" s="146" t="s">
        <v>274</v>
      </c>
      <c r="AF38" s="133">
        <v>0.5</v>
      </c>
      <c r="AG38" s="133">
        <v>0.5</v>
      </c>
      <c r="AH38" s="135" t="str">
        <f t="shared" si="0"/>
        <v>CM</v>
      </c>
      <c r="AI38" s="146" t="s">
        <v>275</v>
      </c>
      <c r="AJ38" s="136"/>
      <c r="AK38" s="136"/>
      <c r="AL38" s="136"/>
      <c r="AM38" s="136"/>
      <c r="AN38" s="133"/>
      <c r="AO38" s="136"/>
      <c r="AP38" s="136"/>
      <c r="AQ38" s="136"/>
      <c r="AR38" s="136"/>
      <c r="AS38" s="133"/>
      <c r="AT38" s="136"/>
      <c r="AU38" s="133"/>
      <c r="AV38" s="133"/>
      <c r="AW38" s="135" t="str">
        <f t="shared" si="1"/>
        <v/>
      </c>
      <c r="AX38" s="136"/>
      <c r="AY38" s="136"/>
      <c r="AZ38" s="136"/>
      <c r="BA38" s="136"/>
      <c r="BB38" s="136"/>
      <c r="BC38" s="133"/>
      <c r="BD38" s="136"/>
      <c r="BE38" s="136"/>
      <c r="BF38" s="136"/>
      <c r="BG38" s="136"/>
      <c r="BH38" s="133"/>
    </row>
    <row r="39" spans="1:60" ht="156.75" hidden="1" customHeight="1">
      <c r="A39" s="1613" t="s">
        <v>140</v>
      </c>
      <c r="B39" s="1614">
        <v>43048</v>
      </c>
      <c r="C39" s="1615">
        <v>4</v>
      </c>
      <c r="D39" s="1613" t="s">
        <v>276</v>
      </c>
      <c r="E39" s="178"/>
      <c r="F39" s="1616" t="s">
        <v>142</v>
      </c>
      <c r="G39" s="1613" t="s">
        <v>277</v>
      </c>
      <c r="H39" s="153">
        <v>43070</v>
      </c>
      <c r="I39" s="153">
        <v>43465</v>
      </c>
      <c r="J39" s="206" t="s">
        <v>278</v>
      </c>
      <c r="K39" s="153">
        <v>43465</v>
      </c>
      <c r="L39" s="1617" t="s">
        <v>279</v>
      </c>
      <c r="M39" s="1617" t="s">
        <v>280</v>
      </c>
      <c r="N39" s="1618"/>
      <c r="O39" s="1601"/>
      <c r="P39" s="1598" t="s">
        <v>281</v>
      </c>
      <c r="Q39" s="1598"/>
      <c r="R39" s="1598"/>
      <c r="S39" s="1599">
        <v>1</v>
      </c>
      <c r="T39" s="1599">
        <v>1</v>
      </c>
      <c r="U39" s="9"/>
      <c r="V39" s="1613" t="s">
        <v>140</v>
      </c>
      <c r="W39" s="129" t="s">
        <v>148</v>
      </c>
      <c r="X39" s="130"/>
      <c r="Y39" s="131"/>
      <c r="Z39" s="132"/>
      <c r="AA39" s="132"/>
      <c r="AB39" s="132"/>
      <c r="AC39" s="132"/>
      <c r="AD39" s="133"/>
      <c r="AE39" s="134" t="s">
        <v>81</v>
      </c>
      <c r="AF39" s="133">
        <v>1</v>
      </c>
      <c r="AG39" s="133">
        <v>1</v>
      </c>
      <c r="AH39" s="135" t="str">
        <f t="shared" si="0"/>
        <v>Cerrado</v>
      </c>
      <c r="AI39" s="136" t="s">
        <v>82</v>
      </c>
      <c r="AJ39" s="136"/>
      <c r="AK39" s="136"/>
      <c r="AL39" s="136"/>
      <c r="AM39" s="136"/>
      <c r="AN39" s="133"/>
      <c r="AO39" s="136"/>
      <c r="AP39" s="136"/>
      <c r="AQ39" s="136"/>
      <c r="AR39" s="136"/>
      <c r="AS39" s="133"/>
      <c r="AT39" s="136"/>
      <c r="AU39" s="133"/>
      <c r="AV39" s="133"/>
      <c r="AW39" s="135" t="str">
        <f t="shared" si="1"/>
        <v/>
      </c>
      <c r="AX39" s="136"/>
      <c r="AY39" s="136"/>
      <c r="AZ39" s="136"/>
      <c r="BA39" s="136"/>
      <c r="BB39" s="136"/>
      <c r="BC39" s="133"/>
      <c r="BD39" s="136"/>
      <c r="BE39" s="136"/>
      <c r="BF39" s="136"/>
      <c r="BG39" s="136"/>
      <c r="BH39" s="133"/>
    </row>
    <row r="40" spans="1:60" ht="211.5" hidden="1" customHeight="1">
      <c r="A40" s="1162" t="s">
        <v>140</v>
      </c>
      <c r="B40" s="1163">
        <v>43048</v>
      </c>
      <c r="C40" s="1164">
        <v>5</v>
      </c>
      <c r="D40" s="1165" t="s">
        <v>282</v>
      </c>
      <c r="E40" s="209"/>
      <c r="F40" s="1160" t="s">
        <v>64</v>
      </c>
      <c r="G40" s="178" t="s">
        <v>283</v>
      </c>
      <c r="H40" s="107">
        <v>43070</v>
      </c>
      <c r="I40" s="266">
        <v>43281</v>
      </c>
      <c r="J40" s="1587" t="s">
        <v>284</v>
      </c>
      <c r="K40" s="107">
        <v>43281</v>
      </c>
      <c r="L40" s="180" t="s">
        <v>285</v>
      </c>
      <c r="M40" s="180" t="s">
        <v>286</v>
      </c>
      <c r="N40" s="218"/>
      <c r="O40" s="132"/>
      <c r="P40" s="127" t="s">
        <v>287</v>
      </c>
      <c r="Q40" s="1598"/>
      <c r="R40" s="1598"/>
      <c r="S40" s="1599">
        <v>1</v>
      </c>
      <c r="T40" s="129">
        <v>1</v>
      </c>
      <c r="U40" s="9"/>
      <c r="V40" s="206" t="s">
        <v>140</v>
      </c>
      <c r="W40" s="129" t="s">
        <v>148</v>
      </c>
      <c r="X40" s="130"/>
      <c r="Y40" s="131"/>
      <c r="Z40" s="132"/>
      <c r="AA40" s="132"/>
      <c r="AB40" s="132"/>
      <c r="AC40" s="132"/>
      <c r="AD40" s="133"/>
      <c r="AE40" s="134" t="s">
        <v>152</v>
      </c>
      <c r="AF40" s="133">
        <v>1</v>
      </c>
      <c r="AG40" s="133">
        <v>1</v>
      </c>
      <c r="AH40" s="135" t="str">
        <f t="shared" si="0"/>
        <v>Cerrado</v>
      </c>
      <c r="AI40" s="136" t="s">
        <v>82</v>
      </c>
      <c r="AJ40" s="136"/>
      <c r="AK40" s="136"/>
      <c r="AL40" s="136"/>
      <c r="AM40" s="136"/>
      <c r="AN40" s="133"/>
      <c r="AO40" s="136"/>
      <c r="AP40" s="136"/>
      <c r="AQ40" s="136"/>
      <c r="AR40" s="136"/>
      <c r="AS40" s="133"/>
      <c r="AT40" s="136"/>
      <c r="AU40" s="133"/>
      <c r="AV40" s="133"/>
      <c r="AW40" s="135" t="str">
        <f t="shared" si="1"/>
        <v/>
      </c>
      <c r="AX40" s="136"/>
      <c r="AY40" s="136"/>
      <c r="AZ40" s="136"/>
      <c r="BA40" s="136"/>
      <c r="BB40" s="136"/>
      <c r="BC40" s="133"/>
      <c r="BD40" s="136"/>
      <c r="BE40" s="136"/>
      <c r="BF40" s="136"/>
      <c r="BG40" s="136"/>
      <c r="BH40" s="133"/>
    </row>
    <row r="41" spans="1:60" ht="87" customHeight="1">
      <c r="A41" s="1609"/>
      <c r="B41" s="1609"/>
      <c r="C41" s="1609"/>
      <c r="D41" s="1609"/>
      <c r="E41" s="1607"/>
      <c r="F41" s="1609"/>
      <c r="G41" s="1587" t="s">
        <v>288</v>
      </c>
      <c r="H41" s="107">
        <v>43070</v>
      </c>
      <c r="I41" s="107">
        <v>43830</v>
      </c>
      <c r="J41" s="1161" t="s">
        <v>289</v>
      </c>
      <c r="K41" s="107">
        <v>43830</v>
      </c>
      <c r="L41" s="1594" t="s">
        <v>279</v>
      </c>
      <c r="M41" s="1594" t="s">
        <v>290</v>
      </c>
      <c r="N41" s="196"/>
      <c r="O41" s="18"/>
      <c r="P41" s="112" t="s">
        <v>291</v>
      </c>
      <c r="Q41" s="112"/>
      <c r="R41" s="112"/>
      <c r="S41" s="268"/>
      <c r="T41" s="133"/>
      <c r="U41" s="9"/>
      <c r="V41" s="1610"/>
      <c r="W41" s="143" t="s">
        <v>55</v>
      </c>
      <c r="X41" s="144">
        <f t="shared" ref="X41:X54" si="4">+I41-H41</f>
        <v>760</v>
      </c>
      <c r="Y41" s="131">
        <f t="shared" ref="Y41:Y54" ca="1" si="5">+I41-$Y$4</f>
        <v>-1162</v>
      </c>
      <c r="Z41" s="145">
        <v>43489</v>
      </c>
      <c r="AA41" s="146" t="s">
        <v>292</v>
      </c>
      <c r="AB41" s="136"/>
      <c r="AC41" s="136" t="s">
        <v>293</v>
      </c>
      <c r="AD41" s="133">
        <v>0.2</v>
      </c>
      <c r="AE41" s="146" t="s">
        <v>294</v>
      </c>
      <c r="AF41" s="133">
        <v>0.2</v>
      </c>
      <c r="AG41" s="133">
        <v>0.2</v>
      </c>
      <c r="AH41" s="135" t="str">
        <f t="shared" si="0"/>
        <v>CB</v>
      </c>
      <c r="AI41" s="136" t="s">
        <v>295</v>
      </c>
      <c r="AJ41" s="136"/>
      <c r="AK41" s="136"/>
      <c r="AL41" s="136"/>
      <c r="AM41" s="136"/>
      <c r="AN41" s="133"/>
      <c r="AO41" s="136"/>
      <c r="AP41" s="136"/>
      <c r="AQ41" s="136"/>
      <c r="AR41" s="136"/>
      <c r="AS41" s="133"/>
      <c r="AT41" s="136"/>
      <c r="AU41" s="133"/>
      <c r="AV41" s="133"/>
      <c r="AW41" s="135" t="str">
        <f t="shared" si="1"/>
        <v/>
      </c>
      <c r="AX41" s="136"/>
      <c r="AY41" s="136"/>
      <c r="AZ41" s="136"/>
      <c r="BA41" s="136"/>
      <c r="BB41" s="136"/>
      <c r="BC41" s="133"/>
      <c r="BD41" s="136"/>
      <c r="BE41" s="136"/>
      <c r="BF41" s="136"/>
      <c r="BG41" s="136"/>
      <c r="BH41" s="133"/>
    </row>
    <row r="42" spans="1:60" ht="117.75" customHeight="1">
      <c r="A42" s="1609"/>
      <c r="B42" s="1609"/>
      <c r="C42" s="1609"/>
      <c r="D42" s="1609"/>
      <c r="E42" s="1607"/>
      <c r="F42" s="1609"/>
      <c r="G42" s="1587" t="s">
        <v>296</v>
      </c>
      <c r="H42" s="107">
        <v>43070</v>
      </c>
      <c r="I42" s="107">
        <v>43465</v>
      </c>
      <c r="J42" s="1576"/>
      <c r="K42" s="107">
        <v>43465</v>
      </c>
      <c r="L42" s="1594" t="s">
        <v>279</v>
      </c>
      <c r="M42" s="1594" t="s">
        <v>290</v>
      </c>
      <c r="N42" s="196"/>
      <c r="O42" s="18"/>
      <c r="P42" s="112" t="s">
        <v>297</v>
      </c>
      <c r="Q42" s="112"/>
      <c r="R42" s="112"/>
      <c r="S42" s="268"/>
      <c r="T42" s="133"/>
      <c r="U42" s="9"/>
      <c r="V42" s="1610"/>
      <c r="W42" s="143" t="s">
        <v>55</v>
      </c>
      <c r="X42" s="144">
        <f t="shared" si="4"/>
        <v>395</v>
      </c>
      <c r="Y42" s="131">
        <f t="shared" ca="1" si="5"/>
        <v>-1527</v>
      </c>
      <c r="Z42" s="145">
        <v>43465</v>
      </c>
      <c r="AA42" s="146" t="s">
        <v>298</v>
      </c>
      <c r="AB42" s="136"/>
      <c r="AC42" s="136" t="s">
        <v>293</v>
      </c>
      <c r="AD42" s="133">
        <v>0.2</v>
      </c>
      <c r="AE42" s="146" t="s">
        <v>294</v>
      </c>
      <c r="AF42" s="133">
        <v>0.2</v>
      </c>
      <c r="AG42" s="133">
        <v>0.2</v>
      </c>
      <c r="AH42" s="135" t="str">
        <f t="shared" si="0"/>
        <v>CB</v>
      </c>
      <c r="AI42" s="136" t="s">
        <v>295</v>
      </c>
      <c r="AJ42" s="136"/>
      <c r="AK42" s="136"/>
      <c r="AL42" s="136"/>
      <c r="AM42" s="136"/>
      <c r="AN42" s="133"/>
      <c r="AO42" s="136"/>
      <c r="AP42" s="136"/>
      <c r="AQ42" s="136"/>
      <c r="AR42" s="136"/>
      <c r="AS42" s="133"/>
      <c r="AT42" s="136"/>
      <c r="AU42" s="133"/>
      <c r="AV42" s="133"/>
      <c r="AW42" s="135" t="str">
        <f t="shared" si="1"/>
        <v/>
      </c>
      <c r="AX42" s="136"/>
      <c r="AY42" s="136"/>
      <c r="AZ42" s="136"/>
      <c r="BA42" s="136"/>
      <c r="BB42" s="136"/>
      <c r="BC42" s="133"/>
      <c r="BD42" s="136"/>
      <c r="BE42" s="136"/>
      <c r="BF42" s="136"/>
      <c r="BG42" s="136"/>
      <c r="BH42" s="133"/>
    </row>
    <row r="43" spans="1:60" ht="160.5" customHeight="1">
      <c r="A43" s="1576"/>
      <c r="B43" s="1576"/>
      <c r="C43" s="1576"/>
      <c r="D43" s="1576"/>
      <c r="E43" s="1611"/>
      <c r="F43" s="1576"/>
      <c r="G43" s="1587" t="s">
        <v>299</v>
      </c>
      <c r="H43" s="107">
        <v>43070</v>
      </c>
      <c r="I43" s="107">
        <v>43465</v>
      </c>
      <c r="J43" s="1595" t="s">
        <v>300</v>
      </c>
      <c r="K43" s="107">
        <v>43465</v>
      </c>
      <c r="L43" s="1594" t="s">
        <v>301</v>
      </c>
      <c r="M43" s="1594" t="s">
        <v>302</v>
      </c>
      <c r="N43" s="196"/>
      <c r="O43" s="18"/>
      <c r="P43" s="112" t="s">
        <v>303</v>
      </c>
      <c r="Q43" s="112"/>
      <c r="R43" s="112"/>
      <c r="S43" s="268"/>
      <c r="T43" s="133"/>
      <c r="U43" s="9"/>
      <c r="V43" s="1593"/>
      <c r="W43" s="143" t="s">
        <v>55</v>
      </c>
      <c r="X43" s="144">
        <f t="shared" si="4"/>
        <v>395</v>
      </c>
      <c r="Y43" s="131">
        <f t="shared" ca="1" si="5"/>
        <v>-1527</v>
      </c>
      <c r="Z43" s="136"/>
      <c r="AA43" s="146" t="s">
        <v>304</v>
      </c>
      <c r="AB43" s="136"/>
      <c r="AC43" s="136" t="s">
        <v>293</v>
      </c>
      <c r="AD43" s="133">
        <v>0.2</v>
      </c>
      <c r="AE43" s="146" t="s">
        <v>294</v>
      </c>
      <c r="AF43" s="133">
        <v>0.2</v>
      </c>
      <c r="AG43" s="133">
        <v>0.2</v>
      </c>
      <c r="AH43" s="135" t="str">
        <f t="shared" si="0"/>
        <v>CB</v>
      </c>
      <c r="AI43" s="136" t="s">
        <v>295</v>
      </c>
      <c r="AJ43" s="136"/>
      <c r="AK43" s="136"/>
      <c r="AL43" s="136"/>
      <c r="AM43" s="136"/>
      <c r="AN43" s="133"/>
      <c r="AO43" s="136"/>
      <c r="AP43" s="136"/>
      <c r="AQ43" s="136"/>
      <c r="AR43" s="136"/>
      <c r="AS43" s="133"/>
      <c r="AT43" s="136"/>
      <c r="AU43" s="133"/>
      <c r="AV43" s="133"/>
      <c r="AW43" s="135" t="str">
        <f t="shared" si="1"/>
        <v/>
      </c>
      <c r="AX43" s="136"/>
      <c r="AY43" s="136"/>
      <c r="AZ43" s="136"/>
      <c r="BA43" s="136"/>
      <c r="BB43" s="136"/>
      <c r="BC43" s="133"/>
      <c r="BD43" s="136"/>
      <c r="BE43" s="136"/>
      <c r="BF43" s="136"/>
      <c r="BG43" s="136"/>
      <c r="BH43" s="133"/>
    </row>
    <row r="44" spans="1:60" ht="195.75" customHeight="1">
      <c r="A44" s="1593" t="s">
        <v>140</v>
      </c>
      <c r="B44" s="107">
        <v>43048</v>
      </c>
      <c r="C44" s="1591">
        <v>6</v>
      </c>
      <c r="D44" s="1587" t="s">
        <v>305</v>
      </c>
      <c r="E44" s="1587"/>
      <c r="F44" s="1594" t="s">
        <v>64</v>
      </c>
      <c r="G44" s="1587" t="s">
        <v>306</v>
      </c>
      <c r="H44" s="107">
        <v>39417</v>
      </c>
      <c r="I44" s="107">
        <v>43464</v>
      </c>
      <c r="J44" s="1595" t="s">
        <v>307</v>
      </c>
      <c r="K44" s="107">
        <v>43464</v>
      </c>
      <c r="L44" s="1619" t="s">
        <v>308</v>
      </c>
      <c r="M44" s="1594" t="s">
        <v>309</v>
      </c>
      <c r="N44" s="196"/>
      <c r="O44" s="18"/>
      <c r="P44" s="112" t="s">
        <v>310</v>
      </c>
      <c r="Q44" s="112"/>
      <c r="R44" s="112"/>
      <c r="S44" s="133"/>
      <c r="T44" s="133"/>
      <c r="U44" s="9"/>
      <c r="V44" s="1593" t="s">
        <v>140</v>
      </c>
      <c r="W44" s="143" t="s">
        <v>55</v>
      </c>
      <c r="X44" s="144">
        <f t="shared" si="4"/>
        <v>4047</v>
      </c>
      <c r="Y44" s="131">
        <f t="shared" ca="1" si="5"/>
        <v>-1528</v>
      </c>
      <c r="Z44" s="145">
        <v>43465</v>
      </c>
      <c r="AA44" s="146" t="s">
        <v>311</v>
      </c>
      <c r="AB44" s="136" t="s">
        <v>312</v>
      </c>
      <c r="AC44" s="136" t="s">
        <v>313</v>
      </c>
      <c r="AD44" s="133">
        <v>0.69</v>
      </c>
      <c r="AE44" s="146" t="s">
        <v>314</v>
      </c>
      <c r="AF44" s="133">
        <v>0.5</v>
      </c>
      <c r="AG44" s="133">
        <v>0.5</v>
      </c>
      <c r="AH44" s="135" t="str">
        <f t="shared" si="0"/>
        <v>CM</v>
      </c>
      <c r="AI44" s="136" t="s">
        <v>315</v>
      </c>
      <c r="AJ44" s="136"/>
      <c r="AK44" s="136"/>
      <c r="AL44" s="136"/>
      <c r="AM44" s="136"/>
      <c r="AN44" s="133"/>
      <c r="AO44" s="136"/>
      <c r="AP44" s="136"/>
      <c r="AQ44" s="136"/>
      <c r="AR44" s="136"/>
      <c r="AS44" s="133"/>
      <c r="AT44" s="136"/>
      <c r="AU44" s="133"/>
      <c r="AV44" s="133"/>
      <c r="AW44" s="135" t="str">
        <f t="shared" si="1"/>
        <v/>
      </c>
      <c r="AX44" s="136"/>
      <c r="AY44" s="136"/>
      <c r="AZ44" s="136"/>
      <c r="BA44" s="136"/>
      <c r="BB44" s="136"/>
      <c r="BC44" s="133"/>
      <c r="BD44" s="136"/>
      <c r="BE44" s="136"/>
      <c r="BF44" s="136"/>
      <c r="BG44" s="136"/>
      <c r="BH44" s="133"/>
    </row>
    <row r="45" spans="1:60" ht="135" customHeight="1">
      <c r="A45" s="1593" t="s">
        <v>140</v>
      </c>
      <c r="B45" s="107">
        <v>43048</v>
      </c>
      <c r="C45" s="1591">
        <v>7</v>
      </c>
      <c r="D45" s="1587" t="s">
        <v>316</v>
      </c>
      <c r="E45" s="1587"/>
      <c r="F45" s="1594" t="s">
        <v>64</v>
      </c>
      <c r="G45" s="1587" t="s">
        <v>317</v>
      </c>
      <c r="H45" s="107">
        <v>42830</v>
      </c>
      <c r="I45" s="107">
        <v>43465</v>
      </c>
      <c r="J45" s="1595" t="s">
        <v>318</v>
      </c>
      <c r="K45" s="107">
        <v>43465</v>
      </c>
      <c r="L45" s="1594" t="s">
        <v>262</v>
      </c>
      <c r="M45" s="1594" t="s">
        <v>263</v>
      </c>
      <c r="N45" s="196"/>
      <c r="O45" s="18"/>
      <c r="P45" s="112" t="s">
        <v>319</v>
      </c>
      <c r="Q45" s="112"/>
      <c r="R45" s="112"/>
      <c r="S45" s="133"/>
      <c r="T45" s="133"/>
      <c r="U45" s="9"/>
      <c r="V45" s="1593" t="s">
        <v>140</v>
      </c>
      <c r="W45" s="143" t="s">
        <v>55</v>
      </c>
      <c r="X45" s="144">
        <f t="shared" si="4"/>
        <v>635</v>
      </c>
      <c r="Y45" s="131">
        <f t="shared" ca="1" si="5"/>
        <v>-1527</v>
      </c>
      <c r="Z45" s="145">
        <v>43489</v>
      </c>
      <c r="AA45" s="146" t="s">
        <v>320</v>
      </c>
      <c r="AB45" s="136"/>
      <c r="AC45" s="136" t="s">
        <v>321</v>
      </c>
      <c r="AD45" s="133">
        <v>1</v>
      </c>
      <c r="AE45" s="146" t="s">
        <v>322</v>
      </c>
      <c r="AF45" s="133">
        <v>0.5</v>
      </c>
      <c r="AG45" s="133">
        <v>0.5</v>
      </c>
      <c r="AH45" s="135" t="str">
        <f t="shared" si="0"/>
        <v>CM</v>
      </c>
      <c r="AI45" s="136" t="s">
        <v>323</v>
      </c>
      <c r="AJ45" s="136"/>
      <c r="AK45" s="136"/>
      <c r="AL45" s="136"/>
      <c r="AM45" s="136"/>
      <c r="AN45" s="133"/>
      <c r="AO45" s="136"/>
      <c r="AP45" s="136"/>
      <c r="AQ45" s="136"/>
      <c r="AR45" s="136"/>
      <c r="AS45" s="133"/>
      <c r="AT45" s="136"/>
      <c r="AU45" s="133"/>
      <c r="AV45" s="133"/>
      <c r="AW45" s="135" t="str">
        <f t="shared" si="1"/>
        <v/>
      </c>
      <c r="AX45" s="136"/>
      <c r="AY45" s="136"/>
      <c r="AZ45" s="136"/>
      <c r="BA45" s="136"/>
      <c r="BB45" s="136"/>
      <c r="BC45" s="133"/>
      <c r="BD45" s="136"/>
      <c r="BE45" s="136"/>
      <c r="BF45" s="136"/>
      <c r="BG45" s="136"/>
      <c r="BH45" s="133"/>
    </row>
    <row r="46" spans="1:60" ht="130.5" customHeight="1">
      <c r="A46" s="1593" t="s">
        <v>140</v>
      </c>
      <c r="B46" s="107">
        <v>43048</v>
      </c>
      <c r="C46" s="1591">
        <v>8</v>
      </c>
      <c r="D46" s="1587" t="s">
        <v>324</v>
      </c>
      <c r="E46" s="1587"/>
      <c r="F46" s="1594" t="s">
        <v>325</v>
      </c>
      <c r="G46" s="1587" t="s">
        <v>326</v>
      </c>
      <c r="H46" s="107">
        <v>42829</v>
      </c>
      <c r="I46" s="107">
        <v>43646</v>
      </c>
      <c r="J46" s="1587" t="s">
        <v>327</v>
      </c>
      <c r="K46" s="107">
        <v>43646</v>
      </c>
      <c r="L46" s="1594" t="s">
        <v>328</v>
      </c>
      <c r="M46" s="1594" t="s">
        <v>329</v>
      </c>
      <c r="N46" s="196"/>
      <c r="O46" s="18"/>
      <c r="P46" s="112" t="s">
        <v>330</v>
      </c>
      <c r="Q46" s="112"/>
      <c r="R46" s="112"/>
      <c r="S46" s="133"/>
      <c r="T46" s="133"/>
      <c r="U46" s="9"/>
      <c r="V46" s="1593" t="s">
        <v>140</v>
      </c>
      <c r="W46" s="143" t="s">
        <v>108</v>
      </c>
      <c r="X46" s="144">
        <f t="shared" si="4"/>
        <v>817</v>
      </c>
      <c r="Y46" s="131">
        <f t="shared" ca="1" si="5"/>
        <v>-1346</v>
      </c>
      <c r="Z46" s="136"/>
      <c r="AA46" s="146" t="s">
        <v>331</v>
      </c>
      <c r="AB46" s="136"/>
      <c r="AC46" s="146" t="s">
        <v>331</v>
      </c>
      <c r="AD46" s="133"/>
      <c r="AE46" s="146" t="s">
        <v>331</v>
      </c>
      <c r="AF46" s="133">
        <v>0.5</v>
      </c>
      <c r="AG46" s="133">
        <v>0.5</v>
      </c>
      <c r="AH46" s="135" t="str">
        <f t="shared" si="0"/>
        <v>CM</v>
      </c>
      <c r="AI46" s="136" t="s">
        <v>323</v>
      </c>
      <c r="AJ46" s="136"/>
      <c r="AK46" s="136"/>
      <c r="AL46" s="136"/>
      <c r="AM46" s="136"/>
      <c r="AN46" s="133"/>
      <c r="AO46" s="136"/>
      <c r="AP46" s="136"/>
      <c r="AQ46" s="136"/>
      <c r="AR46" s="136"/>
      <c r="AS46" s="133"/>
      <c r="AT46" s="136"/>
      <c r="AU46" s="133"/>
      <c r="AV46" s="133"/>
      <c r="AW46" s="135" t="str">
        <f t="shared" si="1"/>
        <v/>
      </c>
      <c r="AX46" s="136"/>
      <c r="AY46" s="136"/>
      <c r="AZ46" s="136"/>
      <c r="BA46" s="136"/>
      <c r="BB46" s="136"/>
      <c r="BC46" s="133"/>
      <c r="BD46" s="136"/>
      <c r="BE46" s="136"/>
      <c r="BF46" s="136"/>
      <c r="BG46" s="136"/>
      <c r="BH46" s="133"/>
    </row>
    <row r="47" spans="1:60" ht="133.5" customHeight="1">
      <c r="A47" s="1593" t="s">
        <v>140</v>
      </c>
      <c r="B47" s="107">
        <v>43048</v>
      </c>
      <c r="C47" s="1591">
        <v>9</v>
      </c>
      <c r="D47" s="1620" t="s">
        <v>332</v>
      </c>
      <c r="E47" s="1587"/>
      <c r="F47" s="1594" t="s">
        <v>325</v>
      </c>
      <c r="G47" s="1587" t="s">
        <v>333</v>
      </c>
      <c r="H47" s="107">
        <v>42829</v>
      </c>
      <c r="I47" s="107">
        <v>43646</v>
      </c>
      <c r="J47" s="1587" t="s">
        <v>334</v>
      </c>
      <c r="K47" s="107">
        <v>43646</v>
      </c>
      <c r="L47" s="1594" t="s">
        <v>328</v>
      </c>
      <c r="M47" s="1594" t="s">
        <v>329</v>
      </c>
      <c r="N47" s="196"/>
      <c r="O47" s="18"/>
      <c r="P47" s="112" t="s">
        <v>335</v>
      </c>
      <c r="Q47" s="112"/>
      <c r="R47" s="112"/>
      <c r="S47" s="133"/>
      <c r="T47" s="133"/>
      <c r="U47" s="9"/>
      <c r="V47" s="1593" t="s">
        <v>140</v>
      </c>
      <c r="W47" s="143" t="s">
        <v>108</v>
      </c>
      <c r="X47" s="144">
        <f t="shared" si="4"/>
        <v>817</v>
      </c>
      <c r="Y47" s="131">
        <f t="shared" ca="1" si="5"/>
        <v>-1346</v>
      </c>
      <c r="Z47" s="136"/>
      <c r="AA47" s="146" t="s">
        <v>331</v>
      </c>
      <c r="AB47" s="136"/>
      <c r="AC47" s="146" t="s">
        <v>331</v>
      </c>
      <c r="AD47" s="133"/>
      <c r="AE47" s="146" t="s">
        <v>331</v>
      </c>
      <c r="AF47" s="133">
        <v>0.5</v>
      </c>
      <c r="AG47" s="133">
        <v>0.5</v>
      </c>
      <c r="AH47" s="135" t="str">
        <f t="shared" si="0"/>
        <v>CM</v>
      </c>
      <c r="AI47" s="136" t="s">
        <v>323</v>
      </c>
      <c r="AJ47" s="136"/>
      <c r="AK47" s="136"/>
      <c r="AL47" s="136"/>
      <c r="AM47" s="136"/>
      <c r="AN47" s="133"/>
      <c r="AO47" s="136"/>
      <c r="AP47" s="136"/>
      <c r="AQ47" s="136"/>
      <c r="AR47" s="136"/>
      <c r="AS47" s="133"/>
      <c r="AT47" s="136"/>
      <c r="AU47" s="133"/>
      <c r="AV47" s="133"/>
      <c r="AW47" s="135" t="str">
        <f t="shared" si="1"/>
        <v/>
      </c>
      <c r="AX47" s="136"/>
      <c r="AY47" s="136"/>
      <c r="AZ47" s="136"/>
      <c r="BA47" s="136"/>
      <c r="BB47" s="136"/>
      <c r="BC47" s="133"/>
      <c r="BD47" s="136"/>
      <c r="BE47" s="136"/>
      <c r="BF47" s="136"/>
      <c r="BG47" s="136"/>
      <c r="BH47" s="133"/>
    </row>
    <row r="48" spans="1:60" ht="90" customHeight="1">
      <c r="A48" s="1162" t="s">
        <v>140</v>
      </c>
      <c r="B48" s="1163">
        <v>43048</v>
      </c>
      <c r="C48" s="1164">
        <v>10</v>
      </c>
      <c r="D48" s="1161" t="s">
        <v>336</v>
      </c>
      <c r="E48" s="267"/>
      <c r="F48" s="1160" t="s">
        <v>64</v>
      </c>
      <c r="G48" s="1587" t="s">
        <v>337</v>
      </c>
      <c r="H48" s="107">
        <v>43080</v>
      </c>
      <c r="I48" s="107">
        <v>43465</v>
      </c>
      <c r="J48" s="1161" t="s">
        <v>338</v>
      </c>
      <c r="K48" s="107">
        <v>43465</v>
      </c>
      <c r="L48" s="1160" t="s">
        <v>179</v>
      </c>
      <c r="M48" s="1160" t="s">
        <v>339</v>
      </c>
      <c r="N48" s="196"/>
      <c r="O48" s="18"/>
      <c r="P48" s="112" t="s">
        <v>340</v>
      </c>
      <c r="Q48" s="112"/>
      <c r="R48" s="112"/>
      <c r="S48" s="133"/>
      <c r="T48" s="133"/>
      <c r="U48" s="9"/>
      <c r="V48" s="206" t="s">
        <v>140</v>
      </c>
      <c r="W48" s="143" t="s">
        <v>80</v>
      </c>
      <c r="X48" s="144">
        <f t="shared" si="4"/>
        <v>385</v>
      </c>
      <c r="Y48" s="131">
        <f t="shared" ca="1" si="5"/>
        <v>-1527</v>
      </c>
      <c r="Z48" s="145">
        <v>43465</v>
      </c>
      <c r="AA48" s="146" t="s">
        <v>341</v>
      </c>
      <c r="AB48" s="136" t="s">
        <v>342</v>
      </c>
      <c r="AC48" s="136" t="s">
        <v>343</v>
      </c>
      <c r="AD48" s="133"/>
      <c r="AE48" s="146" t="s">
        <v>344</v>
      </c>
      <c r="AF48" s="133">
        <v>0.6</v>
      </c>
      <c r="AG48" s="133">
        <v>0.6</v>
      </c>
      <c r="AH48" s="135" t="str">
        <f t="shared" si="0"/>
        <v>CM</v>
      </c>
      <c r="AI48" s="136" t="s">
        <v>345</v>
      </c>
      <c r="AJ48" s="136"/>
      <c r="AK48" s="136"/>
      <c r="AL48" s="136"/>
      <c r="AM48" s="136"/>
      <c r="AN48" s="133"/>
      <c r="AO48" s="136"/>
      <c r="AP48" s="136"/>
      <c r="AQ48" s="136"/>
      <c r="AR48" s="136"/>
      <c r="AS48" s="133"/>
      <c r="AT48" s="136"/>
      <c r="AU48" s="133"/>
      <c r="AV48" s="133"/>
      <c r="AW48" s="135" t="str">
        <f t="shared" si="1"/>
        <v/>
      </c>
      <c r="AX48" s="136"/>
      <c r="AY48" s="136"/>
      <c r="AZ48" s="136"/>
      <c r="BA48" s="136"/>
      <c r="BB48" s="136"/>
      <c r="BC48" s="133"/>
      <c r="BD48" s="136"/>
      <c r="BE48" s="136"/>
      <c r="BF48" s="136"/>
      <c r="BG48" s="136"/>
      <c r="BH48" s="133"/>
    </row>
    <row r="49" spans="1:60" ht="111" customHeight="1">
      <c r="A49" s="1609"/>
      <c r="B49" s="1609"/>
      <c r="C49" s="1609"/>
      <c r="D49" s="1609"/>
      <c r="E49" s="1583"/>
      <c r="F49" s="1609"/>
      <c r="G49" s="1595" t="s">
        <v>346</v>
      </c>
      <c r="H49" s="107">
        <v>43160</v>
      </c>
      <c r="I49" s="107">
        <v>43465</v>
      </c>
      <c r="J49" s="1609"/>
      <c r="K49" s="107">
        <v>43830</v>
      </c>
      <c r="L49" s="1609"/>
      <c r="M49" s="1609"/>
      <c r="N49" s="196"/>
      <c r="O49" s="18"/>
      <c r="P49" s="112" t="s">
        <v>347</v>
      </c>
      <c r="Q49" s="112"/>
      <c r="R49" s="112"/>
      <c r="S49" s="133"/>
      <c r="T49" s="133"/>
      <c r="U49" s="9"/>
      <c r="V49" s="1610"/>
      <c r="W49" s="143" t="s">
        <v>80</v>
      </c>
      <c r="X49" s="144">
        <f t="shared" si="4"/>
        <v>305</v>
      </c>
      <c r="Y49" s="131">
        <f t="shared" ca="1" si="5"/>
        <v>-1527</v>
      </c>
      <c r="Z49" s="136"/>
      <c r="AA49" s="136" t="s">
        <v>348</v>
      </c>
      <c r="AB49" s="136" t="s">
        <v>349</v>
      </c>
      <c r="AC49" s="136" t="s">
        <v>350</v>
      </c>
      <c r="AD49" s="133"/>
      <c r="AE49" s="146" t="s">
        <v>351</v>
      </c>
      <c r="AF49" s="133">
        <v>0.4</v>
      </c>
      <c r="AG49" s="133">
        <v>0.4</v>
      </c>
      <c r="AH49" s="135" t="str">
        <f t="shared" si="0"/>
        <v>CM</v>
      </c>
      <c r="AI49" s="136" t="s">
        <v>352</v>
      </c>
      <c r="AJ49" s="136"/>
      <c r="AK49" s="136"/>
      <c r="AL49" s="136"/>
      <c r="AM49" s="136"/>
      <c r="AN49" s="133"/>
      <c r="AO49" s="136"/>
      <c r="AP49" s="136"/>
      <c r="AQ49" s="136"/>
      <c r="AR49" s="136"/>
      <c r="AS49" s="133"/>
      <c r="AT49" s="136"/>
      <c r="AU49" s="133"/>
      <c r="AV49" s="133"/>
      <c r="AW49" s="135" t="str">
        <f t="shared" si="1"/>
        <v/>
      </c>
      <c r="AX49" s="136"/>
      <c r="AY49" s="136"/>
      <c r="AZ49" s="136"/>
      <c r="BA49" s="136"/>
      <c r="BB49" s="136"/>
      <c r="BC49" s="133"/>
      <c r="BD49" s="136"/>
      <c r="BE49" s="136"/>
      <c r="BF49" s="136"/>
      <c r="BG49" s="136"/>
      <c r="BH49" s="133"/>
    </row>
    <row r="50" spans="1:60" ht="132.75" customHeight="1">
      <c r="A50" s="1576"/>
      <c r="B50" s="1576"/>
      <c r="C50" s="1576"/>
      <c r="D50" s="1576"/>
      <c r="E50" s="1587"/>
      <c r="F50" s="1576"/>
      <c r="G50" s="1621" t="s">
        <v>353</v>
      </c>
      <c r="H50" s="107">
        <v>43101</v>
      </c>
      <c r="I50" s="107">
        <v>43830</v>
      </c>
      <c r="J50" s="1576"/>
      <c r="K50" s="107">
        <v>43830</v>
      </c>
      <c r="L50" s="1576"/>
      <c r="M50" s="1576"/>
      <c r="N50" s="196"/>
      <c r="O50" s="18"/>
      <c r="P50" s="112" t="s">
        <v>354</v>
      </c>
      <c r="Q50" s="112"/>
      <c r="R50" s="112"/>
      <c r="S50" s="133"/>
      <c r="T50" s="133"/>
      <c r="U50" s="9"/>
      <c r="V50" s="1593"/>
      <c r="W50" s="143" t="s">
        <v>80</v>
      </c>
      <c r="X50" s="144">
        <f t="shared" si="4"/>
        <v>729</v>
      </c>
      <c r="Y50" s="131">
        <f t="shared" ca="1" si="5"/>
        <v>-1162</v>
      </c>
      <c r="Z50" s="136"/>
      <c r="AA50" s="136" t="s">
        <v>355</v>
      </c>
      <c r="AB50" s="136" t="s">
        <v>356</v>
      </c>
      <c r="AC50" s="136" t="s">
        <v>357</v>
      </c>
      <c r="AD50" s="133"/>
      <c r="AE50" s="146" t="s">
        <v>358</v>
      </c>
      <c r="AF50" s="133">
        <v>0.4</v>
      </c>
      <c r="AG50" s="133">
        <v>0.4</v>
      </c>
      <c r="AH50" s="135" t="str">
        <f t="shared" si="0"/>
        <v>CM</v>
      </c>
      <c r="AI50" s="136" t="s">
        <v>359</v>
      </c>
      <c r="AJ50" s="136"/>
      <c r="AK50" s="136"/>
      <c r="AL50" s="136"/>
      <c r="AM50" s="136"/>
      <c r="AN50" s="133"/>
      <c r="AO50" s="136"/>
      <c r="AP50" s="136"/>
      <c r="AQ50" s="136"/>
      <c r="AR50" s="136"/>
      <c r="AS50" s="133"/>
      <c r="AT50" s="136"/>
      <c r="AU50" s="133"/>
      <c r="AV50" s="133"/>
      <c r="AW50" s="135" t="str">
        <f t="shared" si="1"/>
        <v/>
      </c>
      <c r="AX50" s="136"/>
      <c r="AY50" s="136"/>
      <c r="AZ50" s="136"/>
      <c r="BA50" s="136"/>
      <c r="BB50" s="136"/>
      <c r="BC50" s="133"/>
      <c r="BD50" s="136"/>
      <c r="BE50" s="136"/>
      <c r="BF50" s="136"/>
      <c r="BG50" s="136"/>
      <c r="BH50" s="133"/>
    </row>
    <row r="51" spans="1:60" ht="184.5" customHeight="1">
      <c r="A51" s="1593" t="s">
        <v>140</v>
      </c>
      <c r="B51" s="107">
        <v>43048</v>
      </c>
      <c r="C51" s="1591">
        <v>11</v>
      </c>
      <c r="D51" s="1587" t="s">
        <v>360</v>
      </c>
      <c r="E51" s="1587"/>
      <c r="F51" s="1594" t="s">
        <v>64</v>
      </c>
      <c r="G51" s="1595" t="s">
        <v>361</v>
      </c>
      <c r="H51" s="107">
        <v>43080</v>
      </c>
      <c r="I51" s="107">
        <v>43830</v>
      </c>
      <c r="J51" s="1587" t="s">
        <v>362</v>
      </c>
      <c r="K51" s="107">
        <v>43830</v>
      </c>
      <c r="L51" s="1594" t="s">
        <v>363</v>
      </c>
      <c r="M51" s="1594" t="s">
        <v>364</v>
      </c>
      <c r="N51" s="196"/>
      <c r="O51" s="18"/>
      <c r="P51" s="112" t="s">
        <v>365</v>
      </c>
      <c r="Q51" s="112"/>
      <c r="R51" s="112"/>
      <c r="S51" s="133"/>
      <c r="T51" s="133"/>
      <c r="U51" s="9"/>
      <c r="V51" s="1593" t="s">
        <v>140</v>
      </c>
      <c r="W51" s="143" t="s">
        <v>80</v>
      </c>
      <c r="X51" s="144">
        <f t="shared" si="4"/>
        <v>750</v>
      </c>
      <c r="Y51" s="131">
        <f t="shared" ca="1" si="5"/>
        <v>-1162</v>
      </c>
      <c r="Z51" s="136"/>
      <c r="AA51" s="136" t="s">
        <v>366</v>
      </c>
      <c r="AB51" s="136" t="s">
        <v>367</v>
      </c>
      <c r="AC51" s="136" t="s">
        <v>368</v>
      </c>
      <c r="AD51" s="133"/>
      <c r="AE51" s="146" t="s">
        <v>369</v>
      </c>
      <c r="AF51" s="133">
        <v>0.5</v>
      </c>
      <c r="AG51" s="133">
        <v>0.5</v>
      </c>
      <c r="AH51" s="135" t="str">
        <f t="shared" si="0"/>
        <v>CM</v>
      </c>
      <c r="AI51" s="136" t="s">
        <v>370</v>
      </c>
      <c r="AJ51" s="136"/>
      <c r="AK51" s="136"/>
      <c r="AL51" s="136"/>
      <c r="AM51" s="136"/>
      <c r="AN51" s="133"/>
      <c r="AO51" s="136"/>
      <c r="AP51" s="136"/>
      <c r="AQ51" s="136"/>
      <c r="AR51" s="136"/>
      <c r="AS51" s="133"/>
      <c r="AT51" s="136"/>
      <c r="AU51" s="133"/>
      <c r="AV51" s="133"/>
      <c r="AW51" s="135" t="str">
        <f t="shared" si="1"/>
        <v/>
      </c>
      <c r="AX51" s="136"/>
      <c r="AY51" s="136"/>
      <c r="AZ51" s="136"/>
      <c r="BA51" s="136"/>
      <c r="BB51" s="136"/>
      <c r="BC51" s="133"/>
      <c r="BD51" s="136"/>
      <c r="BE51" s="136"/>
      <c r="BF51" s="136"/>
      <c r="BG51" s="136"/>
      <c r="BH51" s="133"/>
    </row>
    <row r="52" spans="1:60" ht="348.75" customHeight="1">
      <c r="A52" s="1162" t="s">
        <v>140</v>
      </c>
      <c r="B52" s="1163">
        <v>43048</v>
      </c>
      <c r="C52" s="1164">
        <v>12</v>
      </c>
      <c r="D52" s="1161" t="s">
        <v>371</v>
      </c>
      <c r="E52" s="267"/>
      <c r="F52" s="1161" t="s">
        <v>64</v>
      </c>
      <c r="G52" s="1583" t="s">
        <v>372</v>
      </c>
      <c r="H52" s="281">
        <v>43007</v>
      </c>
      <c r="I52" s="281">
        <v>43465</v>
      </c>
      <c r="J52" s="1161" t="s">
        <v>373</v>
      </c>
      <c r="K52" s="153">
        <v>43465</v>
      </c>
      <c r="L52" s="1160" t="s">
        <v>179</v>
      </c>
      <c r="M52" s="1160" t="s">
        <v>374</v>
      </c>
      <c r="N52" s="282"/>
      <c r="O52" s="32"/>
      <c r="P52" s="267" t="s">
        <v>375</v>
      </c>
      <c r="Q52" s="267"/>
      <c r="R52" s="267"/>
      <c r="S52" s="1602"/>
      <c r="T52" s="1602"/>
      <c r="U52" s="9"/>
      <c r="V52" s="206" t="s">
        <v>140</v>
      </c>
      <c r="W52" s="283" t="s">
        <v>80</v>
      </c>
      <c r="X52" s="1622">
        <f t="shared" si="4"/>
        <v>458</v>
      </c>
      <c r="Y52" s="157">
        <f t="shared" ca="1" si="5"/>
        <v>-1527</v>
      </c>
      <c r="Z52" s="1623">
        <v>43487</v>
      </c>
      <c r="AA52" s="1604" t="s">
        <v>376</v>
      </c>
      <c r="AB52" s="1604" t="s">
        <v>377</v>
      </c>
      <c r="AC52" s="136" t="s">
        <v>378</v>
      </c>
      <c r="AD52" s="1602"/>
      <c r="AE52" s="1624" t="s">
        <v>379</v>
      </c>
      <c r="AF52" s="1602">
        <v>0.3</v>
      </c>
      <c r="AG52" s="1602">
        <v>0.3</v>
      </c>
      <c r="AH52" s="158" t="str">
        <f t="shared" si="0"/>
        <v>CB</v>
      </c>
      <c r="AI52" s="1604" t="s">
        <v>380</v>
      </c>
      <c r="AJ52" s="1604"/>
      <c r="AK52" s="1604"/>
      <c r="AL52" s="1604"/>
      <c r="AM52" s="1604"/>
      <c r="AN52" s="1602"/>
      <c r="AO52" s="1604"/>
      <c r="AP52" s="1604"/>
      <c r="AQ52" s="1604"/>
      <c r="AR52" s="1604"/>
      <c r="AS52" s="1602"/>
      <c r="AT52" s="1604"/>
      <c r="AU52" s="1602"/>
      <c r="AV52" s="1602"/>
      <c r="AW52" s="158" t="str">
        <f t="shared" si="1"/>
        <v/>
      </c>
      <c r="AX52" s="1604"/>
      <c r="AY52" s="1604"/>
      <c r="AZ52" s="1604"/>
      <c r="BA52" s="1604"/>
      <c r="BB52" s="1604"/>
      <c r="BC52" s="1602"/>
      <c r="BD52" s="1604"/>
      <c r="BE52" s="1604"/>
      <c r="BF52" s="1604"/>
      <c r="BG52" s="1604"/>
      <c r="BH52" s="1602"/>
    </row>
    <row r="53" spans="1:60" ht="225.75" customHeight="1">
      <c r="A53" s="1576"/>
      <c r="B53" s="1576"/>
      <c r="C53" s="1576"/>
      <c r="D53" s="1576"/>
      <c r="E53" s="84"/>
      <c r="F53" s="1576"/>
      <c r="G53" s="84" t="s">
        <v>381</v>
      </c>
      <c r="H53" s="286">
        <v>43107</v>
      </c>
      <c r="I53" s="286">
        <v>43465</v>
      </c>
      <c r="J53" s="1576"/>
      <c r="K53" s="286">
        <v>43465</v>
      </c>
      <c r="L53" s="1576"/>
      <c r="M53" s="1576"/>
      <c r="N53" s="287"/>
      <c r="O53" s="288"/>
      <c r="P53" s="84" t="s">
        <v>382</v>
      </c>
      <c r="Q53" s="84"/>
      <c r="R53" s="84"/>
      <c r="S53" s="98"/>
      <c r="T53" s="98"/>
      <c r="U53" s="88"/>
      <c r="V53" s="1593"/>
      <c r="W53" s="90" t="s">
        <v>80</v>
      </c>
      <c r="X53" s="93">
        <f t="shared" si="4"/>
        <v>358</v>
      </c>
      <c r="Y53" s="94">
        <f t="shared" ca="1" si="5"/>
        <v>-1527</v>
      </c>
      <c r="Z53" s="96">
        <v>43487</v>
      </c>
      <c r="AA53" s="97" t="s">
        <v>376</v>
      </c>
      <c r="AB53" s="1604" t="s">
        <v>377</v>
      </c>
      <c r="AC53" s="97" t="s">
        <v>127</v>
      </c>
      <c r="AD53" s="98"/>
      <c r="AE53" s="100" t="s">
        <v>383</v>
      </c>
      <c r="AF53" s="98">
        <v>0.3</v>
      </c>
      <c r="AG53" s="98">
        <v>0.3</v>
      </c>
      <c r="AH53" s="103" t="str">
        <f t="shared" si="0"/>
        <v>CB</v>
      </c>
      <c r="AI53" s="97" t="s">
        <v>384</v>
      </c>
      <c r="AJ53" s="97"/>
      <c r="AK53" s="97"/>
      <c r="AL53" s="97"/>
      <c r="AM53" s="97"/>
      <c r="AN53" s="98"/>
      <c r="AO53" s="97"/>
      <c r="AP53" s="97"/>
      <c r="AQ53" s="97"/>
      <c r="AR53" s="97"/>
      <c r="AS53" s="98"/>
      <c r="AT53" s="97"/>
      <c r="AU53" s="98"/>
      <c r="AV53" s="98"/>
      <c r="AW53" s="103" t="str">
        <f t="shared" si="1"/>
        <v/>
      </c>
      <c r="AX53" s="97"/>
      <c r="AY53" s="97"/>
      <c r="AZ53" s="97"/>
      <c r="BA53" s="97"/>
      <c r="BB53" s="97"/>
      <c r="BC53" s="98"/>
      <c r="BD53" s="97"/>
      <c r="BE53" s="97"/>
      <c r="BF53" s="97"/>
      <c r="BG53" s="97"/>
      <c r="BH53" s="98"/>
    </row>
    <row r="54" spans="1:60" ht="168" customHeight="1">
      <c r="A54" s="1625" t="s">
        <v>385</v>
      </c>
      <c r="B54" s="289">
        <v>43215</v>
      </c>
      <c r="C54" s="1626">
        <v>1</v>
      </c>
      <c r="D54" s="1627" t="s">
        <v>386</v>
      </c>
      <c r="E54" s="1628" t="s">
        <v>64</v>
      </c>
      <c r="F54" s="1629" t="s">
        <v>64</v>
      </c>
      <c r="G54" s="1627" t="s">
        <v>387</v>
      </c>
      <c r="H54" s="1630">
        <v>43221</v>
      </c>
      <c r="I54" s="1630">
        <v>43465</v>
      </c>
      <c r="J54" s="1627" t="s">
        <v>388</v>
      </c>
      <c r="K54" s="1630">
        <v>43465</v>
      </c>
      <c r="L54" s="1628" t="s">
        <v>389</v>
      </c>
      <c r="M54" s="1631" t="s">
        <v>390</v>
      </c>
      <c r="N54" s="293"/>
      <c r="O54" s="293"/>
      <c r="P54" s="295" t="s">
        <v>391</v>
      </c>
      <c r="Q54" s="295"/>
      <c r="R54" s="295"/>
      <c r="S54" s="297"/>
      <c r="T54" s="297"/>
      <c r="U54" s="298"/>
      <c r="V54" s="1625" t="s">
        <v>385</v>
      </c>
      <c r="W54" s="1632" t="s">
        <v>80</v>
      </c>
      <c r="X54" s="299">
        <f t="shared" si="4"/>
        <v>244</v>
      </c>
      <c r="Y54" s="1633">
        <f t="shared" ca="1" si="5"/>
        <v>-1527</v>
      </c>
      <c r="Z54" s="300">
        <v>43487</v>
      </c>
      <c r="AA54" s="301" t="s">
        <v>392</v>
      </c>
      <c r="AB54" s="301" t="s">
        <v>393</v>
      </c>
      <c r="AC54" s="1634" t="s">
        <v>394</v>
      </c>
      <c r="AD54" s="297"/>
      <c r="AE54" s="302" t="s">
        <v>395</v>
      </c>
      <c r="AF54" s="297">
        <v>0.2</v>
      </c>
      <c r="AG54" s="297">
        <v>0.2</v>
      </c>
      <c r="AH54" s="1635" t="str">
        <f t="shared" si="0"/>
        <v>CB</v>
      </c>
      <c r="AI54" s="302" t="s">
        <v>396</v>
      </c>
      <c r="AJ54" s="301"/>
      <c r="AK54" s="301"/>
      <c r="AL54" s="301"/>
      <c r="AM54" s="301"/>
      <c r="AN54" s="297"/>
      <c r="AO54" s="301"/>
      <c r="AP54" s="301"/>
      <c r="AQ54" s="301"/>
      <c r="AR54" s="301"/>
      <c r="AS54" s="297"/>
      <c r="AT54" s="301"/>
      <c r="AU54" s="297"/>
      <c r="AV54" s="297"/>
      <c r="AW54" s="1635" t="str">
        <f t="shared" si="1"/>
        <v/>
      </c>
      <c r="AX54" s="301"/>
      <c r="AY54" s="301"/>
      <c r="AZ54" s="301"/>
      <c r="BA54" s="301"/>
      <c r="BB54" s="301"/>
      <c r="BC54" s="297"/>
      <c r="BD54" s="301"/>
      <c r="BE54" s="301"/>
      <c r="BF54" s="301"/>
      <c r="BG54" s="301"/>
      <c r="BH54" s="297"/>
    </row>
    <row r="55" spans="1:60" ht="136.5" hidden="1" customHeight="1">
      <c r="A55" s="303" t="s">
        <v>385</v>
      </c>
      <c r="B55" s="304">
        <v>43215</v>
      </c>
      <c r="C55" s="305">
        <v>2</v>
      </c>
      <c r="D55" s="306" t="s">
        <v>397</v>
      </c>
      <c r="E55" s="307" t="s">
        <v>64</v>
      </c>
      <c r="F55" s="308" t="s">
        <v>64</v>
      </c>
      <c r="G55" s="309" t="s">
        <v>398</v>
      </c>
      <c r="H55" s="1630">
        <v>43221</v>
      </c>
      <c r="I55" s="1630">
        <v>43465</v>
      </c>
      <c r="J55" s="1636" t="s">
        <v>399</v>
      </c>
      <c r="K55" s="1630">
        <v>43465</v>
      </c>
      <c r="L55" s="310" t="s">
        <v>400</v>
      </c>
      <c r="M55" s="311" t="s">
        <v>401</v>
      </c>
      <c r="N55" s="312"/>
      <c r="O55" s="312"/>
      <c r="P55" s="309" t="s">
        <v>402</v>
      </c>
      <c r="Q55" s="309"/>
      <c r="R55" s="309"/>
      <c r="S55" s="313">
        <v>1</v>
      </c>
      <c r="T55" s="313">
        <v>1</v>
      </c>
      <c r="U55" s="298"/>
      <c r="V55" s="303" t="s">
        <v>385</v>
      </c>
      <c r="W55" s="313" t="s">
        <v>80</v>
      </c>
      <c r="X55" s="314"/>
      <c r="Y55" s="1633"/>
      <c r="Z55" s="315"/>
      <c r="AA55" s="315"/>
      <c r="AB55" s="315"/>
      <c r="AC55" s="315"/>
      <c r="AD55" s="297"/>
      <c r="AE55" s="316" t="s">
        <v>81</v>
      </c>
      <c r="AF55" s="297">
        <v>1</v>
      </c>
      <c r="AG55" s="297">
        <v>1</v>
      </c>
      <c r="AH55" s="1635" t="str">
        <f t="shared" si="0"/>
        <v>Cerrado</v>
      </c>
      <c r="AI55" s="301" t="s">
        <v>82</v>
      </c>
      <c r="AJ55" s="301"/>
      <c r="AK55" s="301"/>
      <c r="AL55" s="301"/>
      <c r="AM55" s="301"/>
      <c r="AN55" s="297"/>
      <c r="AO55" s="301"/>
      <c r="AP55" s="301"/>
      <c r="AQ55" s="301"/>
      <c r="AR55" s="301"/>
      <c r="AS55" s="297"/>
      <c r="AT55" s="301"/>
      <c r="AU55" s="297"/>
      <c r="AV55" s="297"/>
      <c r="AW55" s="1635" t="str">
        <f t="shared" si="1"/>
        <v/>
      </c>
      <c r="AX55" s="301"/>
      <c r="AY55" s="301"/>
      <c r="AZ55" s="301"/>
      <c r="BA55" s="301"/>
      <c r="BB55" s="301"/>
      <c r="BC55" s="297"/>
      <c r="BD55" s="301"/>
      <c r="BE55" s="301"/>
      <c r="BF55" s="301"/>
      <c r="BG55" s="301"/>
      <c r="BH55" s="297"/>
    </row>
    <row r="56" spans="1:60" ht="195.75" customHeight="1">
      <c r="A56" s="1593" t="s">
        <v>403</v>
      </c>
      <c r="B56" s="270">
        <v>43454</v>
      </c>
      <c r="C56" s="1637">
        <v>1</v>
      </c>
      <c r="D56" s="1587" t="s">
        <v>404</v>
      </c>
      <c r="E56" s="1594" t="s">
        <v>64</v>
      </c>
      <c r="F56" s="1594" t="s">
        <v>64</v>
      </c>
      <c r="G56" s="1587" t="s">
        <v>405</v>
      </c>
      <c r="H56" s="1608">
        <v>43480</v>
      </c>
      <c r="I56" s="1608">
        <v>43812</v>
      </c>
      <c r="J56" s="1587" t="s">
        <v>406</v>
      </c>
      <c r="K56" s="1608">
        <v>43812</v>
      </c>
      <c r="L56" s="1593" t="s">
        <v>407</v>
      </c>
      <c r="M56" s="1587" t="s">
        <v>408</v>
      </c>
      <c r="N56" s="319"/>
      <c r="O56" s="319"/>
      <c r="P56" s="321"/>
      <c r="Q56" s="321"/>
      <c r="R56" s="321"/>
      <c r="S56" s="120"/>
      <c r="T56" s="120"/>
      <c r="U56" s="9"/>
      <c r="V56" s="1593" t="s">
        <v>403</v>
      </c>
      <c r="W56" s="952" t="s">
        <v>108</v>
      </c>
      <c r="X56" s="114">
        <f t="shared" ref="X56:X66" si="6">+I56-H56</f>
        <v>332</v>
      </c>
      <c r="Y56" s="1588">
        <f t="shared" ref="Y56:Y66" ca="1" si="7">+I56-$Y$4</f>
        <v>-1180</v>
      </c>
      <c r="Z56" s="115" t="s">
        <v>409</v>
      </c>
      <c r="AA56" s="117" t="s">
        <v>410</v>
      </c>
      <c r="AB56" s="118" t="s">
        <v>411</v>
      </c>
      <c r="AC56" s="117" t="s">
        <v>412</v>
      </c>
      <c r="AD56" s="120"/>
      <c r="AE56" s="117" t="s">
        <v>413</v>
      </c>
      <c r="AF56" s="133"/>
      <c r="AG56" s="133"/>
      <c r="AH56" s="1589" t="str">
        <f t="shared" si="0"/>
        <v/>
      </c>
      <c r="AI56" s="118" t="s">
        <v>414</v>
      </c>
      <c r="AJ56" s="118"/>
      <c r="AK56" s="118"/>
      <c r="AL56" s="118"/>
      <c r="AM56" s="118"/>
      <c r="AN56" s="120"/>
      <c r="AO56" s="118"/>
      <c r="AP56" s="118"/>
      <c r="AQ56" s="118"/>
      <c r="AR56" s="118"/>
      <c r="AS56" s="120"/>
      <c r="AT56" s="118"/>
      <c r="AU56" s="120"/>
      <c r="AV56" s="120"/>
      <c r="AW56" s="1589" t="str">
        <f t="shared" si="1"/>
        <v/>
      </c>
      <c r="AX56" s="118"/>
      <c r="AY56" s="118"/>
      <c r="AZ56" s="118"/>
      <c r="BA56" s="118"/>
      <c r="BB56" s="118"/>
      <c r="BC56" s="120"/>
      <c r="BD56" s="118"/>
      <c r="BE56" s="118"/>
      <c r="BF56" s="118"/>
      <c r="BG56" s="118"/>
      <c r="BH56" s="120"/>
    </row>
    <row r="57" spans="1:60" ht="264" customHeight="1">
      <c r="A57" s="1593" t="s">
        <v>403</v>
      </c>
      <c r="B57" s="274">
        <v>43454</v>
      </c>
      <c r="C57" s="1637">
        <v>2</v>
      </c>
      <c r="D57" s="1587" t="s">
        <v>415</v>
      </c>
      <c r="E57" s="1594" t="s">
        <v>64</v>
      </c>
      <c r="F57" s="1594" t="s">
        <v>64</v>
      </c>
      <c r="G57" s="1587" t="s">
        <v>416</v>
      </c>
      <c r="H57" s="107">
        <v>43480</v>
      </c>
      <c r="I57" s="107">
        <v>43812</v>
      </c>
      <c r="J57" s="1587" t="s">
        <v>417</v>
      </c>
      <c r="K57" s="107">
        <v>43812</v>
      </c>
      <c r="L57" s="1593" t="s">
        <v>418</v>
      </c>
      <c r="M57" s="1587" t="s">
        <v>419</v>
      </c>
      <c r="N57" s="285"/>
      <c r="O57" s="285"/>
      <c r="P57" s="265"/>
      <c r="Q57" s="265"/>
      <c r="R57" s="265"/>
      <c r="S57" s="133"/>
      <c r="T57" s="133"/>
      <c r="U57" s="9"/>
      <c r="V57" s="1593" t="s">
        <v>403</v>
      </c>
      <c r="W57" s="143" t="s">
        <v>108</v>
      </c>
      <c r="X57" s="144">
        <f t="shared" si="6"/>
        <v>332</v>
      </c>
      <c r="Y57" s="131">
        <f t="shared" ca="1" si="7"/>
        <v>-1180</v>
      </c>
      <c r="Z57" s="145">
        <v>43479</v>
      </c>
      <c r="AA57" s="146" t="s">
        <v>420</v>
      </c>
      <c r="AB57" s="136" t="s">
        <v>411</v>
      </c>
      <c r="AC57" s="136" t="s">
        <v>127</v>
      </c>
      <c r="AD57" s="133"/>
      <c r="AE57" s="117" t="s">
        <v>413</v>
      </c>
      <c r="AF57" s="133"/>
      <c r="AG57" s="133"/>
      <c r="AH57" s="135" t="str">
        <f t="shared" si="0"/>
        <v/>
      </c>
      <c r="AI57" s="118" t="s">
        <v>414</v>
      </c>
      <c r="AJ57" s="136"/>
      <c r="AK57" s="136"/>
      <c r="AL57" s="136"/>
      <c r="AM57" s="136"/>
      <c r="AN57" s="133"/>
      <c r="AO57" s="136"/>
      <c r="AP57" s="136"/>
      <c r="AQ57" s="136"/>
      <c r="AR57" s="136"/>
      <c r="AS57" s="133"/>
      <c r="AT57" s="136"/>
      <c r="AU57" s="133"/>
      <c r="AV57" s="133"/>
      <c r="AW57" s="135" t="str">
        <f t="shared" si="1"/>
        <v/>
      </c>
      <c r="AX57" s="136"/>
      <c r="AY57" s="136"/>
      <c r="AZ57" s="136"/>
      <c r="BA57" s="136"/>
      <c r="BB57" s="136"/>
      <c r="BC57" s="133"/>
      <c r="BD57" s="136"/>
      <c r="BE57" s="136"/>
      <c r="BF57" s="136"/>
      <c r="BG57" s="136"/>
      <c r="BH57" s="133"/>
    </row>
    <row r="58" spans="1:60" ht="180" customHeight="1">
      <c r="A58" s="1593" t="s">
        <v>403</v>
      </c>
      <c r="B58" s="274">
        <v>43454</v>
      </c>
      <c r="C58" s="1637">
        <v>3</v>
      </c>
      <c r="D58" s="1587" t="s">
        <v>421</v>
      </c>
      <c r="E58" s="1594" t="s">
        <v>64</v>
      </c>
      <c r="F58" s="1594" t="s">
        <v>64</v>
      </c>
      <c r="G58" s="1587" t="s">
        <v>422</v>
      </c>
      <c r="H58" s="107">
        <v>43480</v>
      </c>
      <c r="I58" s="107">
        <v>43812</v>
      </c>
      <c r="J58" s="1587" t="s">
        <v>423</v>
      </c>
      <c r="K58" s="107">
        <v>43812</v>
      </c>
      <c r="L58" s="1593" t="s">
        <v>418</v>
      </c>
      <c r="M58" s="1587" t="s">
        <v>424</v>
      </c>
      <c r="N58" s="285"/>
      <c r="O58" s="285"/>
      <c r="P58" s="265"/>
      <c r="Q58" s="265"/>
      <c r="R58" s="265"/>
      <c r="S58" s="133"/>
      <c r="T58" s="133"/>
      <c r="U58" s="9"/>
      <c r="V58" s="1593" t="s">
        <v>403</v>
      </c>
      <c r="W58" s="143" t="s">
        <v>108</v>
      </c>
      <c r="X58" s="144">
        <f t="shared" si="6"/>
        <v>332</v>
      </c>
      <c r="Y58" s="131">
        <f t="shared" ca="1" si="7"/>
        <v>-1180</v>
      </c>
      <c r="Z58" s="145">
        <v>43479</v>
      </c>
      <c r="AA58" s="146" t="s">
        <v>425</v>
      </c>
      <c r="AB58" s="136" t="s">
        <v>411</v>
      </c>
      <c r="AC58" s="136" t="s">
        <v>127</v>
      </c>
      <c r="AD58" s="133"/>
      <c r="AE58" s="117" t="s">
        <v>413</v>
      </c>
      <c r="AF58" s="133"/>
      <c r="AG58" s="133"/>
      <c r="AH58" s="135" t="str">
        <f t="shared" si="0"/>
        <v/>
      </c>
      <c r="AI58" s="118" t="s">
        <v>414</v>
      </c>
      <c r="AJ58" s="136"/>
      <c r="AK58" s="136"/>
      <c r="AL58" s="136"/>
      <c r="AM58" s="136"/>
      <c r="AN58" s="133"/>
      <c r="AO58" s="136"/>
      <c r="AP58" s="136"/>
      <c r="AQ58" s="136"/>
      <c r="AR58" s="136"/>
      <c r="AS58" s="133"/>
      <c r="AT58" s="136"/>
      <c r="AU58" s="133"/>
      <c r="AV58" s="133"/>
      <c r="AW58" s="135" t="str">
        <f t="shared" si="1"/>
        <v/>
      </c>
      <c r="AX58" s="136"/>
      <c r="AY58" s="136"/>
      <c r="AZ58" s="136"/>
      <c r="BA58" s="136"/>
      <c r="BB58" s="136"/>
      <c r="BC58" s="133"/>
      <c r="BD58" s="136"/>
      <c r="BE58" s="136"/>
      <c r="BF58" s="136"/>
      <c r="BG58" s="136"/>
      <c r="BH58" s="133"/>
    </row>
    <row r="59" spans="1:60" ht="120" customHeight="1">
      <c r="A59" s="1593" t="s">
        <v>403</v>
      </c>
      <c r="B59" s="274">
        <v>43454</v>
      </c>
      <c r="C59" s="1637">
        <v>4</v>
      </c>
      <c r="D59" s="1587" t="s">
        <v>426</v>
      </c>
      <c r="E59" s="1594" t="s">
        <v>64</v>
      </c>
      <c r="F59" s="1594" t="s">
        <v>64</v>
      </c>
      <c r="G59" s="1587" t="s">
        <v>427</v>
      </c>
      <c r="H59" s="107">
        <v>43480</v>
      </c>
      <c r="I59" s="107">
        <v>43812</v>
      </c>
      <c r="J59" s="1587" t="s">
        <v>428</v>
      </c>
      <c r="K59" s="107">
        <v>43812</v>
      </c>
      <c r="L59" s="1593" t="s">
        <v>262</v>
      </c>
      <c r="M59" s="1587" t="s">
        <v>429</v>
      </c>
      <c r="N59" s="285"/>
      <c r="O59" s="285"/>
      <c r="P59" s="265"/>
      <c r="Q59" s="265"/>
      <c r="R59" s="265"/>
      <c r="S59" s="133"/>
      <c r="T59" s="133"/>
      <c r="U59" s="9"/>
      <c r="V59" s="1593" t="s">
        <v>403</v>
      </c>
      <c r="W59" s="143" t="s">
        <v>91</v>
      </c>
      <c r="X59" s="144">
        <f t="shared" si="6"/>
        <v>332</v>
      </c>
      <c r="Y59" s="131">
        <f t="shared" ca="1" si="7"/>
        <v>-1180</v>
      </c>
      <c r="Z59" s="136"/>
      <c r="AA59" s="136"/>
      <c r="AB59" s="136"/>
      <c r="AC59" s="136"/>
      <c r="AD59" s="133"/>
      <c r="AE59" s="117" t="s">
        <v>413</v>
      </c>
      <c r="AF59" s="133"/>
      <c r="AG59" s="133"/>
      <c r="AH59" s="135" t="str">
        <f t="shared" si="0"/>
        <v/>
      </c>
      <c r="AI59" s="118" t="s">
        <v>414</v>
      </c>
      <c r="AJ59" s="136"/>
      <c r="AK59" s="136"/>
      <c r="AL59" s="136"/>
      <c r="AM59" s="136"/>
      <c r="AN59" s="133"/>
      <c r="AO59" s="136"/>
      <c r="AP59" s="136"/>
      <c r="AQ59" s="136"/>
      <c r="AR59" s="136"/>
      <c r="AS59" s="133"/>
      <c r="AT59" s="136"/>
      <c r="AU59" s="133"/>
      <c r="AV59" s="133"/>
      <c r="AW59" s="135" t="str">
        <f t="shared" si="1"/>
        <v/>
      </c>
      <c r="AX59" s="136"/>
      <c r="AY59" s="136"/>
      <c r="AZ59" s="136"/>
      <c r="BA59" s="136"/>
      <c r="BB59" s="136"/>
      <c r="BC59" s="133"/>
      <c r="BD59" s="136"/>
      <c r="BE59" s="136"/>
      <c r="BF59" s="136"/>
      <c r="BG59" s="136"/>
      <c r="BH59" s="133"/>
    </row>
    <row r="60" spans="1:60" ht="156" customHeight="1">
      <c r="A60" s="1593" t="s">
        <v>403</v>
      </c>
      <c r="B60" s="274">
        <v>43454</v>
      </c>
      <c r="C60" s="1637">
        <v>5</v>
      </c>
      <c r="D60" s="1587" t="s">
        <v>430</v>
      </c>
      <c r="E60" s="1594" t="s">
        <v>431</v>
      </c>
      <c r="F60" s="1594" t="s">
        <v>431</v>
      </c>
      <c r="G60" s="1587" t="s">
        <v>432</v>
      </c>
      <c r="H60" s="107">
        <v>43480</v>
      </c>
      <c r="I60" s="107">
        <v>43812</v>
      </c>
      <c r="J60" s="1587" t="s">
        <v>433</v>
      </c>
      <c r="K60" s="107">
        <v>43812</v>
      </c>
      <c r="L60" s="1593" t="s">
        <v>434</v>
      </c>
      <c r="M60" s="1587" t="s">
        <v>435</v>
      </c>
      <c r="N60" s="285"/>
      <c r="O60" s="285"/>
      <c r="P60" s="265"/>
      <c r="Q60" s="265"/>
      <c r="R60" s="265"/>
      <c r="S60" s="133"/>
      <c r="T60" s="133"/>
      <c r="U60" s="9"/>
      <c r="V60" s="1593" t="s">
        <v>403</v>
      </c>
      <c r="W60" s="143" t="s">
        <v>436</v>
      </c>
      <c r="X60" s="144">
        <f t="shared" si="6"/>
        <v>332</v>
      </c>
      <c r="Y60" s="131">
        <f t="shared" ca="1" si="7"/>
        <v>-1180</v>
      </c>
      <c r="Z60" s="136"/>
      <c r="AA60" s="136"/>
      <c r="AB60" s="136"/>
      <c r="AC60" s="136"/>
      <c r="AD60" s="133"/>
      <c r="AE60" s="117" t="s">
        <v>413</v>
      </c>
      <c r="AF60" s="133"/>
      <c r="AG60" s="133"/>
      <c r="AH60" s="135" t="str">
        <f t="shared" si="0"/>
        <v/>
      </c>
      <c r="AI60" s="118" t="s">
        <v>414</v>
      </c>
      <c r="AJ60" s="136"/>
      <c r="AK60" s="136"/>
      <c r="AL60" s="136"/>
      <c r="AM60" s="136"/>
      <c r="AN60" s="133"/>
      <c r="AO60" s="136"/>
      <c r="AP60" s="136"/>
      <c r="AQ60" s="136"/>
      <c r="AR60" s="136"/>
      <c r="AS60" s="133"/>
      <c r="AT60" s="136"/>
      <c r="AU60" s="133"/>
      <c r="AV60" s="133"/>
      <c r="AW60" s="135" t="str">
        <f t="shared" si="1"/>
        <v/>
      </c>
      <c r="AX60" s="136"/>
      <c r="AY60" s="136"/>
      <c r="AZ60" s="136"/>
      <c r="BA60" s="136"/>
      <c r="BB60" s="136"/>
      <c r="BC60" s="133"/>
      <c r="BD60" s="136"/>
      <c r="BE60" s="136"/>
      <c r="BF60" s="136"/>
      <c r="BG60" s="136"/>
      <c r="BH60" s="133"/>
    </row>
    <row r="61" spans="1:60" ht="156" customHeight="1">
      <c r="A61" s="1593" t="s">
        <v>403</v>
      </c>
      <c r="B61" s="274">
        <v>43454</v>
      </c>
      <c r="C61" s="1637">
        <v>6</v>
      </c>
      <c r="D61" s="1587" t="s">
        <v>437</v>
      </c>
      <c r="E61" s="1594" t="s">
        <v>431</v>
      </c>
      <c r="F61" s="1594" t="s">
        <v>431</v>
      </c>
      <c r="G61" s="1587" t="s">
        <v>438</v>
      </c>
      <c r="H61" s="107">
        <v>43480</v>
      </c>
      <c r="I61" s="107">
        <v>43812</v>
      </c>
      <c r="J61" s="1587" t="s">
        <v>433</v>
      </c>
      <c r="K61" s="107">
        <v>43812</v>
      </c>
      <c r="L61" s="1593" t="s">
        <v>434</v>
      </c>
      <c r="M61" s="1587" t="s">
        <v>435</v>
      </c>
      <c r="N61" s="285"/>
      <c r="O61" s="285"/>
      <c r="P61" s="265"/>
      <c r="Q61" s="265"/>
      <c r="R61" s="265"/>
      <c r="S61" s="133"/>
      <c r="T61" s="133"/>
      <c r="U61" s="9"/>
      <c r="V61" s="1593" t="s">
        <v>403</v>
      </c>
      <c r="W61" s="143" t="s">
        <v>436</v>
      </c>
      <c r="X61" s="144">
        <f t="shared" si="6"/>
        <v>332</v>
      </c>
      <c r="Y61" s="131">
        <f t="shared" ca="1" si="7"/>
        <v>-1180</v>
      </c>
      <c r="Z61" s="136"/>
      <c r="AA61" s="136"/>
      <c r="AB61" s="136"/>
      <c r="AC61" s="136"/>
      <c r="AD61" s="133"/>
      <c r="AE61" s="117" t="s">
        <v>413</v>
      </c>
      <c r="AF61" s="133"/>
      <c r="AG61" s="133"/>
      <c r="AH61" s="135" t="str">
        <f t="shared" si="0"/>
        <v/>
      </c>
      <c r="AI61" s="118" t="s">
        <v>414</v>
      </c>
      <c r="AJ61" s="136"/>
      <c r="AK61" s="136"/>
      <c r="AL61" s="136"/>
      <c r="AM61" s="136"/>
      <c r="AN61" s="133"/>
      <c r="AO61" s="136"/>
      <c r="AP61" s="136"/>
      <c r="AQ61" s="136"/>
      <c r="AR61" s="136"/>
      <c r="AS61" s="133"/>
      <c r="AT61" s="136"/>
      <c r="AU61" s="133"/>
      <c r="AV61" s="133"/>
      <c r="AW61" s="135" t="str">
        <f t="shared" si="1"/>
        <v/>
      </c>
      <c r="AX61" s="136"/>
      <c r="AY61" s="136"/>
      <c r="AZ61" s="136"/>
      <c r="BA61" s="136"/>
      <c r="BB61" s="136"/>
      <c r="BC61" s="133"/>
      <c r="BD61" s="136"/>
      <c r="BE61" s="136"/>
      <c r="BF61" s="136"/>
      <c r="BG61" s="136"/>
      <c r="BH61" s="133"/>
    </row>
    <row r="62" spans="1:60" ht="156" customHeight="1">
      <c r="A62" s="1593" t="s">
        <v>403</v>
      </c>
      <c r="B62" s="274">
        <v>43454</v>
      </c>
      <c r="C62" s="1637">
        <v>7</v>
      </c>
      <c r="D62" s="1587" t="s">
        <v>439</v>
      </c>
      <c r="E62" s="1594" t="s">
        <v>431</v>
      </c>
      <c r="F62" s="1594" t="s">
        <v>431</v>
      </c>
      <c r="G62" s="1587" t="s">
        <v>440</v>
      </c>
      <c r="H62" s="107">
        <v>43480</v>
      </c>
      <c r="I62" s="107">
        <v>43812</v>
      </c>
      <c r="J62" s="1587" t="s">
        <v>441</v>
      </c>
      <c r="K62" s="107">
        <v>43812</v>
      </c>
      <c r="L62" s="1593" t="s">
        <v>442</v>
      </c>
      <c r="M62" s="1587" t="s">
        <v>443</v>
      </c>
      <c r="N62" s="285"/>
      <c r="O62" s="285"/>
      <c r="P62" s="265"/>
      <c r="Q62" s="265"/>
      <c r="R62" s="265"/>
      <c r="S62" s="133"/>
      <c r="T62" s="133"/>
      <c r="U62" s="9"/>
      <c r="V62" s="1593" t="s">
        <v>403</v>
      </c>
      <c r="W62" s="143" t="s">
        <v>91</v>
      </c>
      <c r="X62" s="144">
        <f t="shared" si="6"/>
        <v>332</v>
      </c>
      <c r="Y62" s="131">
        <f t="shared" ca="1" si="7"/>
        <v>-1180</v>
      </c>
      <c r="Z62" s="145">
        <v>43489</v>
      </c>
      <c r="AA62" s="146" t="s">
        <v>444</v>
      </c>
      <c r="AB62" s="136"/>
      <c r="AC62" s="136"/>
      <c r="AD62" s="133"/>
      <c r="AE62" s="117" t="s">
        <v>413</v>
      </c>
      <c r="AF62" s="133"/>
      <c r="AG62" s="133"/>
      <c r="AH62" s="135" t="str">
        <f t="shared" si="0"/>
        <v/>
      </c>
      <c r="AI62" s="118" t="s">
        <v>414</v>
      </c>
      <c r="AJ62" s="136"/>
      <c r="AK62" s="136"/>
      <c r="AL62" s="136"/>
      <c r="AM62" s="136"/>
      <c r="AN62" s="133"/>
      <c r="AO62" s="136"/>
      <c r="AP62" s="136"/>
      <c r="AQ62" s="136"/>
      <c r="AR62" s="136"/>
      <c r="AS62" s="133"/>
      <c r="AT62" s="136"/>
      <c r="AU62" s="133"/>
      <c r="AV62" s="133"/>
      <c r="AW62" s="135" t="str">
        <f t="shared" si="1"/>
        <v/>
      </c>
      <c r="AX62" s="136"/>
      <c r="AY62" s="136"/>
      <c r="AZ62" s="136"/>
      <c r="BA62" s="136"/>
      <c r="BB62" s="136"/>
      <c r="BC62" s="133"/>
      <c r="BD62" s="136"/>
      <c r="BE62" s="136"/>
      <c r="BF62" s="136"/>
      <c r="BG62" s="136"/>
      <c r="BH62" s="133"/>
    </row>
    <row r="63" spans="1:60" ht="210" customHeight="1">
      <c r="A63" s="1593" t="s">
        <v>403</v>
      </c>
      <c r="B63" s="274">
        <v>43454</v>
      </c>
      <c r="C63" s="1637">
        <v>8</v>
      </c>
      <c r="D63" s="1587" t="s">
        <v>445</v>
      </c>
      <c r="E63" s="1594" t="s">
        <v>64</v>
      </c>
      <c r="F63" s="1594" t="s">
        <v>64</v>
      </c>
      <c r="G63" s="1587" t="s">
        <v>446</v>
      </c>
      <c r="H63" s="107">
        <v>43480</v>
      </c>
      <c r="I63" s="107">
        <v>43812</v>
      </c>
      <c r="J63" s="1587" t="s">
        <v>447</v>
      </c>
      <c r="K63" s="107">
        <v>43812</v>
      </c>
      <c r="L63" s="1593" t="s">
        <v>448</v>
      </c>
      <c r="M63" s="1587" t="s">
        <v>449</v>
      </c>
      <c r="N63" s="285"/>
      <c r="O63" s="285"/>
      <c r="P63" s="265"/>
      <c r="Q63" s="265"/>
      <c r="R63" s="265"/>
      <c r="S63" s="133"/>
      <c r="T63" s="133"/>
      <c r="U63" s="9"/>
      <c r="V63" s="1593" t="s">
        <v>403</v>
      </c>
      <c r="W63" s="143" t="s">
        <v>91</v>
      </c>
      <c r="X63" s="144">
        <f t="shared" si="6"/>
        <v>332</v>
      </c>
      <c r="Y63" s="131">
        <f t="shared" ca="1" si="7"/>
        <v>-1180</v>
      </c>
      <c r="Z63" s="145">
        <v>43489</v>
      </c>
      <c r="AA63" s="146" t="s">
        <v>450</v>
      </c>
      <c r="AB63" s="136"/>
      <c r="AC63" s="136" t="s">
        <v>451</v>
      </c>
      <c r="AD63" s="133"/>
      <c r="AE63" s="117" t="s">
        <v>413</v>
      </c>
      <c r="AF63" s="133"/>
      <c r="AG63" s="133"/>
      <c r="AH63" s="135" t="str">
        <f t="shared" si="0"/>
        <v/>
      </c>
      <c r="AI63" s="118" t="s">
        <v>414</v>
      </c>
      <c r="AJ63" s="136"/>
      <c r="AK63" s="136"/>
      <c r="AL63" s="136"/>
      <c r="AM63" s="136"/>
      <c r="AN63" s="133"/>
      <c r="AO63" s="136"/>
      <c r="AP63" s="136"/>
      <c r="AQ63" s="136"/>
      <c r="AR63" s="136"/>
      <c r="AS63" s="133"/>
      <c r="AT63" s="136"/>
      <c r="AU63" s="133"/>
      <c r="AV63" s="133"/>
      <c r="AW63" s="135" t="str">
        <f t="shared" si="1"/>
        <v/>
      </c>
      <c r="AX63" s="136"/>
      <c r="AY63" s="136"/>
      <c r="AZ63" s="136"/>
      <c r="BA63" s="136"/>
      <c r="BB63" s="136"/>
      <c r="BC63" s="133"/>
      <c r="BD63" s="136"/>
      <c r="BE63" s="136"/>
      <c r="BF63" s="136"/>
      <c r="BG63" s="136"/>
      <c r="BH63" s="133"/>
    </row>
    <row r="64" spans="1:60" ht="96" customHeight="1">
      <c r="A64" s="1593" t="s">
        <v>403</v>
      </c>
      <c r="B64" s="274">
        <v>43454</v>
      </c>
      <c r="C64" s="1637">
        <v>9</v>
      </c>
      <c r="D64" s="1587" t="s">
        <v>452</v>
      </c>
      <c r="E64" s="1594" t="s">
        <v>64</v>
      </c>
      <c r="F64" s="1594" t="s">
        <v>64</v>
      </c>
      <c r="G64" s="1587" t="s">
        <v>453</v>
      </c>
      <c r="H64" s="107">
        <v>43480</v>
      </c>
      <c r="I64" s="107">
        <v>43812</v>
      </c>
      <c r="J64" s="1587" t="s">
        <v>454</v>
      </c>
      <c r="K64" s="107">
        <v>43812</v>
      </c>
      <c r="L64" s="1593" t="s">
        <v>455</v>
      </c>
      <c r="M64" s="1587" t="s">
        <v>456</v>
      </c>
      <c r="N64" s="285"/>
      <c r="O64" s="285"/>
      <c r="P64" s="265"/>
      <c r="Q64" s="265"/>
      <c r="R64" s="265"/>
      <c r="S64" s="133"/>
      <c r="T64" s="133"/>
      <c r="U64" s="9"/>
      <c r="V64" s="1593" t="s">
        <v>403</v>
      </c>
      <c r="W64" s="143" t="s">
        <v>455</v>
      </c>
      <c r="X64" s="144">
        <f t="shared" si="6"/>
        <v>332</v>
      </c>
      <c r="Y64" s="131">
        <f t="shared" ca="1" si="7"/>
        <v>-1180</v>
      </c>
      <c r="Z64" s="136"/>
      <c r="AA64" s="136"/>
      <c r="AB64" s="136"/>
      <c r="AC64" s="136"/>
      <c r="AD64" s="133"/>
      <c r="AE64" s="117" t="s">
        <v>413</v>
      </c>
      <c r="AF64" s="133"/>
      <c r="AG64" s="133"/>
      <c r="AH64" s="135" t="str">
        <f t="shared" si="0"/>
        <v/>
      </c>
      <c r="AI64" s="118" t="s">
        <v>414</v>
      </c>
      <c r="AJ64" s="136"/>
      <c r="AK64" s="136"/>
      <c r="AL64" s="136"/>
      <c r="AM64" s="136"/>
      <c r="AN64" s="133"/>
      <c r="AO64" s="136"/>
      <c r="AP64" s="136"/>
      <c r="AQ64" s="136"/>
      <c r="AR64" s="136"/>
      <c r="AS64" s="133"/>
      <c r="AT64" s="136"/>
      <c r="AU64" s="133"/>
      <c r="AV64" s="133"/>
      <c r="AW64" s="135" t="str">
        <f t="shared" si="1"/>
        <v/>
      </c>
      <c r="AX64" s="136"/>
      <c r="AY64" s="136"/>
      <c r="AZ64" s="136"/>
      <c r="BA64" s="136"/>
      <c r="BB64" s="136"/>
      <c r="BC64" s="133"/>
      <c r="BD64" s="136"/>
      <c r="BE64" s="136"/>
      <c r="BF64" s="136"/>
      <c r="BG64" s="136"/>
      <c r="BH64" s="133"/>
    </row>
    <row r="65" spans="1:60" ht="113.25" customHeight="1">
      <c r="A65" s="1593" t="s">
        <v>403</v>
      </c>
      <c r="B65" s="274">
        <v>43454</v>
      </c>
      <c r="C65" s="1637">
        <v>10</v>
      </c>
      <c r="D65" s="1587" t="s">
        <v>457</v>
      </c>
      <c r="E65" s="1594" t="s">
        <v>64</v>
      </c>
      <c r="F65" s="1594" t="s">
        <v>64</v>
      </c>
      <c r="G65" s="1587" t="s">
        <v>458</v>
      </c>
      <c r="H65" s="107">
        <v>43480</v>
      </c>
      <c r="I65" s="107">
        <v>43812</v>
      </c>
      <c r="J65" s="1587" t="s">
        <v>459</v>
      </c>
      <c r="K65" s="107">
        <v>43812</v>
      </c>
      <c r="L65" s="1593" t="s">
        <v>455</v>
      </c>
      <c r="M65" s="1587" t="s">
        <v>456</v>
      </c>
      <c r="N65" s="285"/>
      <c r="O65" s="285"/>
      <c r="P65" s="265"/>
      <c r="Q65" s="265"/>
      <c r="R65" s="265"/>
      <c r="S65" s="133"/>
      <c r="T65" s="133"/>
      <c r="U65" s="9"/>
      <c r="V65" s="1593" t="s">
        <v>403</v>
      </c>
      <c r="W65" s="143" t="s">
        <v>455</v>
      </c>
      <c r="X65" s="144">
        <f t="shared" si="6"/>
        <v>332</v>
      </c>
      <c r="Y65" s="131">
        <f t="shared" ca="1" si="7"/>
        <v>-1180</v>
      </c>
      <c r="Z65" s="136" t="s">
        <v>460</v>
      </c>
      <c r="AA65" s="146" t="s">
        <v>461</v>
      </c>
      <c r="AB65" s="136" t="s">
        <v>127</v>
      </c>
      <c r="AC65" s="146" t="s">
        <v>462</v>
      </c>
      <c r="AD65" s="147"/>
      <c r="AE65" s="117" t="s">
        <v>413</v>
      </c>
      <c r="AF65" s="133"/>
      <c r="AG65" s="133"/>
      <c r="AH65" s="135" t="str">
        <f t="shared" si="0"/>
        <v/>
      </c>
      <c r="AI65" s="118" t="s">
        <v>414</v>
      </c>
      <c r="AJ65" s="136"/>
      <c r="AK65" s="136"/>
      <c r="AL65" s="136"/>
      <c r="AM65" s="136"/>
      <c r="AN65" s="147"/>
      <c r="AO65" s="136"/>
      <c r="AP65" s="136"/>
      <c r="AQ65" s="136"/>
      <c r="AR65" s="136"/>
      <c r="AS65" s="147"/>
      <c r="AT65" s="136"/>
      <c r="AU65" s="147"/>
      <c r="AV65" s="147"/>
      <c r="AW65" s="135" t="str">
        <f t="shared" si="1"/>
        <v/>
      </c>
      <c r="AX65" s="136"/>
      <c r="AY65" s="136"/>
      <c r="AZ65" s="136"/>
      <c r="BA65" s="136"/>
      <c r="BB65" s="136"/>
      <c r="BC65" s="147"/>
      <c r="BD65" s="136"/>
      <c r="BE65" s="136"/>
      <c r="BF65" s="136"/>
      <c r="BG65" s="136"/>
      <c r="BH65" s="147"/>
    </row>
    <row r="66" spans="1:60" ht="72" customHeight="1">
      <c r="A66" s="1593" t="s">
        <v>403</v>
      </c>
      <c r="B66" s="274">
        <v>43454</v>
      </c>
      <c r="C66" s="1637">
        <v>11</v>
      </c>
      <c r="D66" s="1587" t="s">
        <v>463</v>
      </c>
      <c r="E66" s="1594" t="s">
        <v>64</v>
      </c>
      <c r="F66" s="1594" t="s">
        <v>64</v>
      </c>
      <c r="G66" s="1587" t="s">
        <v>464</v>
      </c>
      <c r="H66" s="107">
        <v>43480</v>
      </c>
      <c r="I66" s="107">
        <v>43812</v>
      </c>
      <c r="J66" s="1587" t="s">
        <v>459</v>
      </c>
      <c r="K66" s="107">
        <v>43812</v>
      </c>
      <c r="L66" s="1593" t="s">
        <v>455</v>
      </c>
      <c r="M66" s="1587" t="s">
        <v>456</v>
      </c>
      <c r="N66" s="285"/>
      <c r="O66" s="285"/>
      <c r="P66" s="265"/>
      <c r="Q66" s="265"/>
      <c r="R66" s="265"/>
      <c r="S66" s="133"/>
      <c r="T66" s="133"/>
      <c r="U66" s="9"/>
      <c r="V66" s="1593" t="s">
        <v>403</v>
      </c>
      <c r="W66" s="143" t="s">
        <v>455</v>
      </c>
      <c r="X66" s="144">
        <f t="shared" si="6"/>
        <v>332</v>
      </c>
      <c r="Y66" s="131">
        <f t="shared" ca="1" si="7"/>
        <v>-1180</v>
      </c>
      <c r="Z66" s="136"/>
      <c r="AA66" s="136"/>
      <c r="AB66" s="136"/>
      <c r="AC66" s="136"/>
      <c r="AD66" s="133"/>
      <c r="AE66" s="117" t="s">
        <v>413</v>
      </c>
      <c r="AF66" s="133"/>
      <c r="AG66" s="133"/>
      <c r="AH66" s="135" t="str">
        <f t="shared" si="0"/>
        <v/>
      </c>
      <c r="AI66" s="118" t="s">
        <v>414</v>
      </c>
      <c r="AJ66" s="136"/>
      <c r="AK66" s="136"/>
      <c r="AL66" s="136"/>
      <c r="AM66" s="136"/>
      <c r="AN66" s="133"/>
      <c r="AO66" s="136"/>
      <c r="AP66" s="136"/>
      <c r="AQ66" s="136"/>
      <c r="AR66" s="136"/>
      <c r="AS66" s="133"/>
      <c r="AT66" s="136"/>
      <c r="AU66" s="133"/>
      <c r="AV66" s="133"/>
      <c r="AW66" s="135" t="str">
        <f t="shared" si="1"/>
        <v/>
      </c>
      <c r="AX66" s="136"/>
      <c r="AY66" s="136"/>
      <c r="AZ66" s="136"/>
      <c r="BA66" s="136"/>
      <c r="BB66" s="136"/>
      <c r="BC66" s="133"/>
      <c r="BD66" s="136"/>
      <c r="BE66" s="136"/>
      <c r="BF66" s="136"/>
      <c r="BG66" s="136"/>
      <c r="BH66" s="133"/>
    </row>
    <row r="83" spans="1:60" ht="18" customHeight="1">
      <c r="A83" s="273"/>
      <c r="B83" s="274"/>
      <c r="C83" s="275"/>
      <c r="D83" s="263"/>
      <c r="E83" s="263"/>
      <c r="F83" s="327"/>
      <c r="G83" s="327"/>
      <c r="H83" s="196"/>
      <c r="I83" s="196"/>
      <c r="J83" s="196"/>
      <c r="K83" s="196"/>
      <c r="L83" s="327"/>
      <c r="M83" s="285"/>
      <c r="N83" s="285"/>
      <c r="O83" s="285"/>
      <c r="P83" s="265"/>
      <c r="Q83" s="265"/>
      <c r="R83" s="265"/>
      <c r="S83" s="133"/>
      <c r="T83" s="133"/>
      <c r="U83" s="9"/>
      <c r="V83" s="9"/>
      <c r="W83" s="143"/>
      <c r="X83" s="144"/>
      <c r="Y83" s="131"/>
      <c r="Z83" s="136"/>
      <c r="AA83" s="136"/>
      <c r="AB83" s="136"/>
      <c r="AC83" s="136"/>
      <c r="AD83" s="120"/>
      <c r="AE83" s="146"/>
      <c r="AF83" s="133"/>
      <c r="AG83" s="133"/>
      <c r="AH83" s="135"/>
      <c r="AI83" s="136"/>
      <c r="AJ83" s="136"/>
      <c r="AK83" s="136"/>
      <c r="AL83" s="136"/>
      <c r="AM83" s="136"/>
      <c r="AN83" s="120"/>
      <c r="AO83" s="136"/>
      <c r="AP83" s="136"/>
      <c r="AQ83" s="136"/>
      <c r="AR83" s="136"/>
      <c r="AS83" s="120"/>
      <c r="AT83" s="136"/>
      <c r="AU83" s="120"/>
      <c r="AV83" s="120"/>
      <c r="AW83" s="135"/>
      <c r="AX83" s="136"/>
      <c r="AY83" s="136"/>
      <c r="AZ83" s="136"/>
      <c r="BA83" s="136"/>
      <c r="BB83" s="136"/>
      <c r="BC83" s="120"/>
      <c r="BD83" s="136"/>
      <c r="BE83" s="136"/>
      <c r="BF83" s="136"/>
      <c r="BG83" s="136"/>
      <c r="BH83" s="120"/>
    </row>
    <row r="84" spans="1:60" ht="18" customHeight="1">
      <c r="A84" s="273"/>
      <c r="B84" s="274"/>
      <c r="C84" s="275"/>
      <c r="D84" s="263"/>
      <c r="E84" s="263"/>
      <c r="F84" s="327"/>
      <c r="G84" s="327"/>
      <c r="H84" s="196"/>
      <c r="I84" s="196"/>
      <c r="J84" s="196"/>
      <c r="K84" s="196"/>
      <c r="L84" s="327"/>
      <c r="M84" s="285"/>
      <c r="N84" s="285"/>
      <c r="O84" s="285"/>
      <c r="P84" s="265"/>
      <c r="Q84" s="265"/>
      <c r="R84" s="265"/>
      <c r="S84" s="133"/>
      <c r="T84" s="133"/>
      <c r="U84" s="9"/>
      <c r="V84" s="9"/>
      <c r="W84" s="143"/>
      <c r="X84" s="144"/>
      <c r="Y84" s="131"/>
      <c r="Z84" s="136"/>
      <c r="AA84" s="136"/>
      <c r="AB84" s="136"/>
      <c r="AC84" s="136"/>
      <c r="AD84" s="120"/>
      <c r="AE84" s="146"/>
      <c r="AF84" s="133"/>
      <c r="AG84" s="133"/>
      <c r="AH84" s="135"/>
      <c r="AI84" s="136"/>
      <c r="AJ84" s="136"/>
      <c r="AK84" s="136"/>
      <c r="AL84" s="136"/>
      <c r="AM84" s="136"/>
      <c r="AN84" s="120"/>
      <c r="AO84" s="136"/>
      <c r="AP84" s="136"/>
      <c r="AQ84" s="136"/>
      <c r="AR84" s="136"/>
      <c r="AS84" s="120"/>
      <c r="AT84" s="136"/>
      <c r="AU84" s="120"/>
      <c r="AV84" s="120"/>
      <c r="AW84" s="135"/>
      <c r="AX84" s="136"/>
      <c r="AY84" s="136"/>
      <c r="AZ84" s="136"/>
      <c r="BA84" s="136"/>
      <c r="BB84" s="136"/>
      <c r="BC84" s="120"/>
      <c r="BD84" s="136"/>
      <c r="BE84" s="136"/>
      <c r="BF84" s="136"/>
      <c r="BG84" s="136"/>
      <c r="BH84" s="120"/>
    </row>
    <row r="85" spans="1:60" ht="18" customHeight="1">
      <c r="A85" s="273"/>
      <c r="B85" s="274"/>
      <c r="C85" s="275"/>
      <c r="D85" s="263"/>
      <c r="E85" s="263"/>
      <c r="F85" s="327"/>
      <c r="G85" s="327"/>
      <c r="H85" s="196"/>
      <c r="I85" s="196"/>
      <c r="J85" s="196"/>
      <c r="K85" s="196"/>
      <c r="L85" s="327"/>
      <c r="M85" s="285"/>
      <c r="N85" s="285"/>
      <c r="O85" s="285"/>
      <c r="P85" s="265"/>
      <c r="Q85" s="265"/>
      <c r="R85" s="265"/>
      <c r="S85" s="133"/>
      <c r="T85" s="133"/>
      <c r="U85" s="9"/>
      <c r="V85" s="9"/>
      <c r="W85" s="143"/>
      <c r="X85" s="144"/>
      <c r="Y85" s="131"/>
      <c r="Z85" s="136"/>
      <c r="AA85" s="136"/>
      <c r="AB85" s="136"/>
      <c r="AC85" s="136"/>
      <c r="AD85" s="120"/>
      <c r="AE85" s="146"/>
      <c r="AF85" s="133"/>
      <c r="AG85" s="133"/>
      <c r="AH85" s="135"/>
      <c r="AI85" s="136"/>
      <c r="AJ85" s="136"/>
      <c r="AK85" s="136"/>
      <c r="AL85" s="136"/>
      <c r="AM85" s="136"/>
      <c r="AN85" s="120"/>
      <c r="AO85" s="136"/>
      <c r="AP85" s="136"/>
      <c r="AQ85" s="136"/>
      <c r="AR85" s="136"/>
      <c r="AS85" s="120"/>
      <c r="AT85" s="136"/>
      <c r="AU85" s="120"/>
      <c r="AV85" s="120"/>
      <c r="AW85" s="135"/>
      <c r="AX85" s="136"/>
      <c r="AY85" s="136"/>
      <c r="AZ85" s="136"/>
      <c r="BA85" s="136"/>
      <c r="BB85" s="136"/>
      <c r="BC85" s="120"/>
      <c r="BD85" s="136"/>
      <c r="BE85" s="136"/>
      <c r="BF85" s="136"/>
      <c r="BG85" s="136"/>
      <c r="BH85" s="120"/>
    </row>
    <row r="86" spans="1:60" ht="18" customHeight="1">
      <c r="A86" s="273"/>
      <c r="B86" s="274"/>
      <c r="C86" s="275"/>
      <c r="D86" s="263"/>
      <c r="E86" s="263"/>
      <c r="F86" s="327"/>
      <c r="G86" s="327"/>
      <c r="H86" s="196"/>
      <c r="I86" s="196"/>
      <c r="J86" s="196"/>
      <c r="K86" s="196"/>
      <c r="L86" s="327"/>
      <c r="M86" s="285"/>
      <c r="N86" s="285"/>
      <c r="O86" s="285"/>
      <c r="P86" s="265"/>
      <c r="Q86" s="265"/>
      <c r="R86" s="265"/>
      <c r="S86" s="133"/>
      <c r="T86" s="133"/>
      <c r="U86" s="9"/>
      <c r="V86" s="9"/>
      <c r="W86" s="143"/>
      <c r="X86" s="144"/>
      <c r="Y86" s="131"/>
      <c r="Z86" s="136"/>
      <c r="AA86" s="136"/>
      <c r="AB86" s="136"/>
      <c r="AC86" s="136"/>
      <c r="AD86" s="120"/>
      <c r="AE86" s="146"/>
      <c r="AF86" s="133"/>
      <c r="AG86" s="133"/>
      <c r="AH86" s="135"/>
      <c r="AI86" s="136"/>
      <c r="AJ86" s="136"/>
      <c r="AK86" s="136"/>
      <c r="AL86" s="136"/>
      <c r="AM86" s="136"/>
      <c r="AN86" s="120"/>
      <c r="AO86" s="136"/>
      <c r="AP86" s="136"/>
      <c r="AQ86" s="136"/>
      <c r="AR86" s="136"/>
      <c r="AS86" s="120"/>
      <c r="AT86" s="136"/>
      <c r="AU86" s="120"/>
      <c r="AV86" s="120"/>
      <c r="AW86" s="135"/>
      <c r="AX86" s="136"/>
      <c r="AY86" s="136"/>
      <c r="AZ86" s="136"/>
      <c r="BA86" s="136"/>
      <c r="BB86" s="136"/>
      <c r="BC86" s="120"/>
      <c r="BD86" s="136"/>
      <c r="BE86" s="136"/>
      <c r="BF86" s="136"/>
      <c r="BG86" s="136"/>
      <c r="BH86" s="120"/>
    </row>
    <row r="87" spans="1:60" ht="18" customHeight="1">
      <c r="A87" s="273"/>
      <c r="B87" s="274"/>
      <c r="C87" s="275"/>
      <c r="D87" s="263"/>
      <c r="E87" s="263"/>
      <c r="F87" s="327"/>
      <c r="G87" s="327"/>
      <c r="H87" s="196"/>
      <c r="I87" s="196"/>
      <c r="J87" s="196"/>
      <c r="K87" s="196"/>
      <c r="L87" s="327"/>
      <c r="M87" s="285"/>
      <c r="N87" s="285"/>
      <c r="O87" s="285"/>
      <c r="P87" s="265"/>
      <c r="Q87" s="265"/>
      <c r="R87" s="265"/>
      <c r="S87" s="133"/>
      <c r="T87" s="133"/>
      <c r="U87" s="9"/>
      <c r="V87" s="9"/>
      <c r="W87" s="143"/>
      <c r="X87" s="144"/>
      <c r="Y87" s="131"/>
      <c r="Z87" s="136"/>
      <c r="AA87" s="136"/>
      <c r="AB87" s="136"/>
      <c r="AC87" s="136"/>
      <c r="AD87" s="120"/>
      <c r="AE87" s="146"/>
      <c r="AF87" s="133"/>
      <c r="AG87" s="133"/>
      <c r="AH87" s="135"/>
      <c r="AI87" s="136"/>
      <c r="AJ87" s="136"/>
      <c r="AK87" s="136"/>
      <c r="AL87" s="136"/>
      <c r="AM87" s="136"/>
      <c r="AN87" s="120"/>
      <c r="AO87" s="136"/>
      <c r="AP87" s="136"/>
      <c r="AQ87" s="136"/>
      <c r="AR87" s="136"/>
      <c r="AS87" s="120"/>
      <c r="AT87" s="136"/>
      <c r="AU87" s="120"/>
      <c r="AV87" s="120"/>
      <c r="AW87" s="135"/>
      <c r="AX87" s="136"/>
      <c r="AY87" s="136"/>
      <c r="AZ87" s="136"/>
      <c r="BA87" s="136"/>
      <c r="BB87" s="136"/>
      <c r="BC87" s="120"/>
      <c r="BD87" s="136"/>
      <c r="BE87" s="136"/>
      <c r="BF87" s="136"/>
      <c r="BG87" s="136"/>
      <c r="BH87" s="120"/>
    </row>
    <row r="88" spans="1:60" ht="18" customHeight="1">
      <c r="A88" s="273"/>
      <c r="B88" s="274"/>
      <c r="C88" s="275"/>
      <c r="D88" s="263"/>
      <c r="E88" s="263"/>
      <c r="F88" s="327"/>
      <c r="G88" s="327"/>
      <c r="H88" s="196"/>
      <c r="I88" s="196"/>
      <c r="J88" s="196"/>
      <c r="K88" s="196"/>
      <c r="L88" s="327"/>
      <c r="M88" s="285"/>
      <c r="N88" s="285"/>
      <c r="O88" s="285"/>
      <c r="P88" s="265"/>
      <c r="Q88" s="265"/>
      <c r="R88" s="265"/>
      <c r="S88" s="133"/>
      <c r="T88" s="133"/>
      <c r="U88" s="9"/>
      <c r="V88" s="9"/>
      <c r="W88" s="143"/>
      <c r="X88" s="144"/>
      <c r="Y88" s="131"/>
      <c r="Z88" s="136"/>
      <c r="AA88" s="136"/>
      <c r="AB88" s="136"/>
      <c r="AC88" s="136"/>
      <c r="AD88" s="120"/>
      <c r="AE88" s="146"/>
      <c r="AF88" s="133"/>
      <c r="AG88" s="133"/>
      <c r="AH88" s="135"/>
      <c r="AI88" s="136"/>
      <c r="AJ88" s="136"/>
      <c r="AK88" s="136"/>
      <c r="AL88" s="136"/>
      <c r="AM88" s="136"/>
      <c r="AN88" s="120"/>
      <c r="AO88" s="136"/>
      <c r="AP88" s="136"/>
      <c r="AQ88" s="136"/>
      <c r="AR88" s="136"/>
      <c r="AS88" s="120"/>
      <c r="AT88" s="136"/>
      <c r="AU88" s="120"/>
      <c r="AV88" s="120"/>
      <c r="AW88" s="135"/>
      <c r="AX88" s="136"/>
      <c r="AY88" s="136"/>
      <c r="AZ88" s="136"/>
      <c r="BA88" s="136"/>
      <c r="BB88" s="136"/>
      <c r="BC88" s="120"/>
      <c r="BD88" s="136"/>
      <c r="BE88" s="136"/>
      <c r="BF88" s="136"/>
      <c r="BG88" s="136"/>
      <c r="BH88" s="120"/>
    </row>
    <row r="89" spans="1:60" ht="18" customHeight="1">
      <c r="A89" s="273"/>
      <c r="B89" s="274"/>
      <c r="C89" s="275"/>
      <c r="D89" s="263"/>
      <c r="E89" s="263"/>
      <c r="F89" s="327"/>
      <c r="G89" s="327"/>
      <c r="H89" s="196"/>
      <c r="I89" s="196"/>
      <c r="J89" s="196"/>
      <c r="K89" s="196"/>
      <c r="L89" s="327"/>
      <c r="M89" s="285"/>
      <c r="N89" s="285"/>
      <c r="O89" s="285"/>
      <c r="P89" s="265"/>
      <c r="Q89" s="265"/>
      <c r="R89" s="265"/>
      <c r="S89" s="133"/>
      <c r="T89" s="133"/>
      <c r="U89" s="9"/>
      <c r="V89" s="9"/>
      <c r="W89" s="143"/>
      <c r="X89" s="144"/>
      <c r="Y89" s="131"/>
      <c r="Z89" s="136"/>
      <c r="AA89" s="136"/>
      <c r="AB89" s="136"/>
      <c r="AC89" s="136"/>
      <c r="AD89" s="120"/>
      <c r="AE89" s="146"/>
      <c r="AF89" s="133"/>
      <c r="AG89" s="133"/>
      <c r="AH89" s="135"/>
      <c r="AI89" s="136"/>
      <c r="AJ89" s="136"/>
      <c r="AK89" s="136"/>
      <c r="AL89" s="136"/>
      <c r="AM89" s="136"/>
      <c r="AN89" s="120"/>
      <c r="AO89" s="136"/>
      <c r="AP89" s="136"/>
      <c r="AQ89" s="136"/>
      <c r="AR89" s="136"/>
      <c r="AS89" s="120"/>
      <c r="AT89" s="136"/>
      <c r="AU89" s="120"/>
      <c r="AV89" s="120"/>
      <c r="AW89" s="135"/>
      <c r="AX89" s="136"/>
      <c r="AY89" s="136"/>
      <c r="AZ89" s="136"/>
      <c r="BA89" s="136"/>
      <c r="BB89" s="136"/>
      <c r="BC89" s="120"/>
      <c r="BD89" s="136"/>
      <c r="BE89" s="136"/>
      <c r="BF89" s="136"/>
      <c r="BG89" s="136"/>
      <c r="BH89" s="120"/>
    </row>
    <row r="90" spans="1:60" ht="18" customHeight="1">
      <c r="A90" s="273"/>
      <c r="B90" s="274"/>
      <c r="C90" s="275"/>
      <c r="D90" s="263"/>
      <c r="E90" s="263"/>
      <c r="F90" s="327"/>
      <c r="G90" s="327"/>
      <c r="H90" s="196"/>
      <c r="I90" s="196"/>
      <c r="J90" s="196"/>
      <c r="K90" s="196"/>
      <c r="L90" s="327"/>
      <c r="M90" s="285"/>
      <c r="N90" s="285"/>
      <c r="O90" s="285"/>
      <c r="P90" s="265"/>
      <c r="Q90" s="265"/>
      <c r="R90" s="265"/>
      <c r="S90" s="133"/>
      <c r="T90" s="133"/>
      <c r="U90" s="9"/>
      <c r="V90" s="9"/>
      <c r="W90" s="143"/>
      <c r="X90" s="144"/>
      <c r="Y90" s="131"/>
      <c r="Z90" s="136"/>
      <c r="AA90" s="136"/>
      <c r="AB90" s="136"/>
      <c r="AC90" s="136"/>
      <c r="AD90" s="120"/>
      <c r="AE90" s="146"/>
      <c r="AF90" s="133"/>
      <c r="AG90" s="133"/>
      <c r="AH90" s="135"/>
      <c r="AI90" s="136"/>
      <c r="AJ90" s="136"/>
      <c r="AK90" s="136"/>
      <c r="AL90" s="136"/>
      <c r="AM90" s="136"/>
      <c r="AN90" s="120"/>
      <c r="AO90" s="136"/>
      <c r="AP90" s="136"/>
      <c r="AQ90" s="136"/>
      <c r="AR90" s="136"/>
      <c r="AS90" s="120"/>
      <c r="AT90" s="136"/>
      <c r="AU90" s="120"/>
      <c r="AV90" s="120"/>
      <c r="AW90" s="135"/>
      <c r="AX90" s="136"/>
      <c r="AY90" s="136"/>
      <c r="AZ90" s="136"/>
      <c r="BA90" s="136"/>
      <c r="BB90" s="136"/>
      <c r="BC90" s="120"/>
      <c r="BD90" s="136"/>
      <c r="BE90" s="136"/>
      <c r="BF90" s="136"/>
      <c r="BG90" s="136"/>
      <c r="BH90" s="120"/>
    </row>
    <row r="91" spans="1:60" ht="18" customHeight="1">
      <c r="A91" s="273"/>
      <c r="B91" s="274"/>
      <c r="C91" s="275"/>
      <c r="D91" s="263"/>
      <c r="E91" s="263"/>
      <c r="F91" s="327"/>
      <c r="G91" s="327"/>
      <c r="H91" s="196"/>
      <c r="I91" s="196"/>
      <c r="J91" s="196"/>
      <c r="K91" s="196"/>
      <c r="L91" s="327"/>
      <c r="M91" s="285"/>
      <c r="N91" s="285"/>
      <c r="O91" s="285"/>
      <c r="P91" s="265"/>
      <c r="Q91" s="265"/>
      <c r="R91" s="265"/>
      <c r="S91" s="133"/>
      <c r="T91" s="133"/>
      <c r="U91" s="9"/>
      <c r="V91" s="9"/>
      <c r="W91" s="143"/>
      <c r="X91" s="144">
        <f>+I91-H91</f>
        <v>0</v>
      </c>
      <c r="Y91" s="131"/>
      <c r="Z91" s="136"/>
      <c r="AA91" s="136"/>
      <c r="AB91" s="136"/>
      <c r="AC91" s="136"/>
      <c r="AD91" s="328"/>
      <c r="AE91" s="146"/>
      <c r="AF91" s="133"/>
      <c r="AG91" s="133"/>
      <c r="AH91" s="135" t="str">
        <f>IF($AG91="","",IF($AG91=100%,"Cerrado",IF($AG91&lt;=39%,"CB",IF($AG91&lt;=79%,"CM",IF($AG91&lt;=99%,"CA","")))))</f>
        <v/>
      </c>
      <c r="AI91" s="136"/>
      <c r="AJ91" s="136"/>
      <c r="AK91" s="136"/>
      <c r="AL91" s="136"/>
      <c r="AM91" s="136"/>
      <c r="AN91" s="328"/>
      <c r="AO91" s="136"/>
      <c r="AP91" s="136"/>
      <c r="AQ91" s="136"/>
      <c r="AR91" s="136"/>
      <c r="AS91" s="328"/>
      <c r="AT91" s="136"/>
      <c r="AU91" s="328"/>
      <c r="AV91" s="328"/>
      <c r="AW91" s="135" t="str">
        <f>IF($AV91="","",IF($AV91=100%,"Cerrado",IF($AV91&lt;=39%,"CB",IF($AV91&lt;=79%,"CM",IF($AV91&lt;=99%,"CA","")))))</f>
        <v/>
      </c>
      <c r="AX91" s="136"/>
      <c r="AY91" s="136"/>
      <c r="AZ91" s="136"/>
      <c r="BA91" s="136"/>
      <c r="BB91" s="136"/>
      <c r="BC91" s="328"/>
      <c r="BD91" s="136"/>
      <c r="BE91" s="136"/>
      <c r="BF91" s="136"/>
      <c r="BG91" s="136"/>
      <c r="BH91" s="328"/>
    </row>
    <row r="92" spans="1:60" ht="18.75" customHeight="1">
      <c r="A92" s="1638"/>
      <c r="B92" s="1639"/>
      <c r="C92" s="1640"/>
      <c r="D92" s="1641"/>
      <c r="E92" s="1641"/>
      <c r="F92" s="1642"/>
      <c r="G92" s="1642"/>
      <c r="H92" s="1642"/>
      <c r="I92" s="1642"/>
      <c r="J92" s="1642"/>
      <c r="K92" s="1642"/>
      <c r="L92" s="1642"/>
      <c r="M92" s="1643"/>
      <c r="N92" s="1643"/>
      <c r="O92" s="1643"/>
      <c r="P92" s="1644"/>
      <c r="Q92" s="1644"/>
      <c r="R92" s="1644"/>
      <c r="S92" s="1645"/>
      <c r="T92" s="1645"/>
      <c r="U92" s="9"/>
      <c r="V92" s="9"/>
      <c r="W92" s="9"/>
      <c r="X92" s="1646"/>
      <c r="Y92" s="1646"/>
      <c r="Z92" s="1646"/>
      <c r="AA92" s="1646"/>
      <c r="AB92" s="1646"/>
      <c r="AC92" s="1646"/>
      <c r="AD92" s="1646"/>
      <c r="AE92" s="1647"/>
      <c r="AF92" s="1646"/>
      <c r="AG92" s="1646">
        <f>+COUNT(AG8:AG91)</f>
        <v>48</v>
      </c>
      <c r="AH92" s="1648"/>
      <c r="AI92" s="1646"/>
      <c r="AJ92" s="1642"/>
      <c r="AK92" s="1642"/>
      <c r="AL92" s="1642"/>
      <c r="AM92" s="1642"/>
      <c r="AN92" s="1642"/>
      <c r="AO92" s="1642"/>
      <c r="AP92" s="1642"/>
      <c r="AQ92" s="1642"/>
      <c r="AR92" s="1642"/>
      <c r="AS92" s="1642"/>
      <c r="AT92" s="1642"/>
      <c r="AU92" s="1642"/>
      <c r="AV92" s="1642"/>
      <c r="AW92" s="1642"/>
      <c r="AX92" s="1642"/>
      <c r="AY92" s="1642"/>
      <c r="AZ92" s="1642"/>
      <c r="BA92" s="1642"/>
      <c r="BB92" s="1642"/>
      <c r="BC92" s="1642"/>
      <c r="BD92" s="1642"/>
      <c r="BE92" s="1642"/>
      <c r="BF92" s="1642"/>
      <c r="BG92" s="1642"/>
      <c r="BH92" s="1642"/>
    </row>
    <row r="93" spans="1:60" ht="18.75" customHeight="1">
      <c r="A93" s="1638"/>
      <c r="B93" s="1639"/>
      <c r="C93" s="1640"/>
      <c r="D93" s="1641"/>
      <c r="E93" s="1641"/>
      <c r="F93" s="1642"/>
      <c r="G93" s="1642"/>
      <c r="H93" s="1642"/>
      <c r="I93" s="1642"/>
      <c r="J93" s="1642"/>
      <c r="K93" s="1642"/>
      <c r="L93" s="1642"/>
      <c r="M93" s="1643"/>
      <c r="N93" s="1643"/>
      <c r="O93" s="1643"/>
      <c r="P93" s="1644"/>
      <c r="Q93" s="1644"/>
      <c r="R93" s="1644"/>
      <c r="S93" s="1645"/>
      <c r="T93" s="1645"/>
      <c r="U93" s="9"/>
      <c r="V93" s="9"/>
      <c r="W93" s="9"/>
      <c r="X93" s="1646"/>
      <c r="Y93" s="1168"/>
      <c r="Z93" s="1649"/>
      <c r="AA93" s="1649"/>
      <c r="AB93" s="329"/>
      <c r="AC93" s="329"/>
      <c r="AD93" s="1169" t="s">
        <v>465</v>
      </c>
      <c r="AE93" s="1649"/>
      <c r="AF93" s="1649"/>
      <c r="AG93" s="1646"/>
      <c r="AH93" s="1648"/>
      <c r="AI93" s="1646"/>
      <c r="AJ93" s="1642"/>
      <c r="AK93" s="1642"/>
      <c r="AL93" s="1642"/>
      <c r="AM93" s="1642"/>
      <c r="AN93" s="1642"/>
      <c r="AO93" s="1642"/>
      <c r="AP93" s="1642"/>
      <c r="AQ93" s="1642"/>
      <c r="AR93" s="1642"/>
      <c r="AS93" s="1642"/>
      <c r="AT93" s="1642"/>
      <c r="AU93" s="1642"/>
      <c r="AV93" s="1642"/>
      <c r="AW93" s="1642"/>
      <c r="AX93" s="1642"/>
      <c r="AY93" s="1642"/>
      <c r="AZ93" s="1642"/>
      <c r="BA93" s="1642"/>
      <c r="BB93" s="1642"/>
      <c r="BC93" s="1642"/>
      <c r="BD93" s="1642"/>
      <c r="BE93" s="1642"/>
      <c r="BF93" s="1642"/>
      <c r="BG93" s="1642"/>
      <c r="BH93" s="1642"/>
    </row>
    <row r="94" spans="1:60" ht="18.75" customHeight="1">
      <c r="A94" s="1638"/>
      <c r="B94" s="1639"/>
      <c r="C94" s="1640"/>
      <c r="D94" s="1641"/>
      <c r="E94" s="1641"/>
      <c r="F94" s="1642"/>
      <c r="G94" s="1642"/>
      <c r="H94" s="1642"/>
      <c r="I94" s="1642"/>
      <c r="J94" s="1642"/>
      <c r="K94" s="1642"/>
      <c r="L94" s="1642"/>
      <c r="M94" s="1643"/>
      <c r="N94" s="1643"/>
      <c r="O94" s="1643"/>
      <c r="P94" s="1644"/>
      <c r="Q94" s="1644"/>
      <c r="R94" s="1644"/>
      <c r="S94" s="1645"/>
      <c r="T94" s="1645"/>
      <c r="U94" s="9"/>
      <c r="V94" s="9"/>
      <c r="W94" s="9"/>
      <c r="X94" s="1646"/>
      <c r="Y94" s="1649"/>
      <c r="Z94" s="1649"/>
      <c r="AA94" s="1649"/>
      <c r="AB94" s="329"/>
      <c r="AC94" s="329"/>
      <c r="AD94" s="1649"/>
      <c r="AE94" s="1649"/>
      <c r="AF94" s="1649"/>
      <c r="AG94" s="1646"/>
      <c r="AH94" s="1648"/>
      <c r="AI94" s="1646"/>
      <c r="AJ94" s="1642"/>
      <c r="AK94" s="1642"/>
      <c r="AL94" s="1642"/>
      <c r="AM94" s="1642"/>
      <c r="AN94" s="1642"/>
      <c r="AO94" s="1642"/>
      <c r="AP94" s="1642"/>
      <c r="AQ94" s="1642"/>
      <c r="AR94" s="1642"/>
      <c r="AS94" s="1642"/>
      <c r="AT94" s="1642"/>
      <c r="AU94" s="1642"/>
      <c r="AV94" s="1642"/>
      <c r="AW94" s="1642"/>
      <c r="AX94" s="1642"/>
      <c r="AY94" s="1642"/>
      <c r="AZ94" s="1642"/>
      <c r="BA94" s="1642"/>
      <c r="BB94" s="1642"/>
      <c r="BC94" s="1642"/>
      <c r="BD94" s="1642"/>
      <c r="BE94" s="1642"/>
      <c r="BF94" s="1642"/>
      <c r="BG94" s="1642"/>
      <c r="BH94" s="1642"/>
    </row>
    <row r="95" spans="1:60" ht="18.75" customHeight="1">
      <c r="A95" s="1638"/>
      <c r="B95" s="1639"/>
      <c r="C95" s="1640"/>
      <c r="D95" s="1641"/>
      <c r="E95" s="1641"/>
      <c r="F95" s="1642" t="s">
        <v>466</v>
      </c>
      <c r="G95" s="1642"/>
      <c r="H95" s="1642"/>
      <c r="I95" s="1642"/>
      <c r="J95" s="1642"/>
      <c r="K95" s="1642"/>
      <c r="L95" s="1642"/>
      <c r="M95" s="1643"/>
      <c r="N95" s="1643"/>
      <c r="O95" s="1643"/>
      <c r="P95" s="1644"/>
      <c r="Q95" s="1644"/>
      <c r="R95" s="1644"/>
      <c r="S95" s="1645"/>
      <c r="T95" s="1645"/>
      <c r="U95" s="9"/>
      <c r="V95" s="9"/>
      <c r="W95" s="9"/>
      <c r="X95" s="1646"/>
      <c r="Y95" s="1649"/>
      <c r="Z95" s="1649"/>
      <c r="AA95" s="1649"/>
      <c r="AB95" s="329"/>
      <c r="AC95" s="329"/>
      <c r="AD95" s="1649"/>
      <c r="AE95" s="1649"/>
      <c r="AF95" s="1649"/>
      <c r="AG95" s="1646"/>
      <c r="AH95" s="1648"/>
      <c r="AI95" s="1646"/>
      <c r="AJ95" s="1642"/>
      <c r="AK95" s="1642"/>
      <c r="AL95" s="1642"/>
      <c r="AM95" s="1642"/>
      <c r="AN95" s="1642"/>
      <c r="AO95" s="1642"/>
      <c r="AP95" s="1642"/>
      <c r="AQ95" s="1642"/>
      <c r="AR95" s="1642"/>
      <c r="AS95" s="1642"/>
      <c r="AT95" s="1642"/>
      <c r="AU95" s="1642"/>
      <c r="AV95" s="1642"/>
      <c r="AW95" s="1642"/>
      <c r="AX95" s="1642"/>
      <c r="AY95" s="1642"/>
      <c r="AZ95" s="1642"/>
      <c r="BA95" s="1642"/>
      <c r="BB95" s="1642"/>
      <c r="BC95" s="1642"/>
      <c r="BD95" s="1642"/>
      <c r="BE95" s="1642"/>
      <c r="BF95" s="1642"/>
      <c r="BG95" s="1642"/>
      <c r="BH95" s="1642"/>
    </row>
    <row r="96" spans="1:60" ht="30" customHeight="1">
      <c r="A96" s="1650"/>
      <c r="B96" s="1651"/>
      <c r="C96" s="1643"/>
      <c r="D96" s="1566"/>
      <c r="E96" s="1566"/>
      <c r="F96" s="1652" t="s">
        <v>467</v>
      </c>
      <c r="G96" s="1559"/>
      <c r="H96" s="1559"/>
      <c r="I96" s="1559"/>
      <c r="J96" s="1552"/>
      <c r="K96" s="330"/>
      <c r="L96" s="331"/>
      <c r="M96" s="1653"/>
      <c r="N96" s="1654"/>
      <c r="O96" s="1654"/>
      <c r="P96" s="1642"/>
      <c r="Q96" s="1642"/>
      <c r="R96" s="1642"/>
      <c r="S96" s="1645"/>
      <c r="T96" s="1645"/>
      <c r="U96" s="9"/>
      <c r="V96" s="9"/>
      <c r="W96" s="9"/>
      <c r="X96" s="1646"/>
      <c r="Y96" s="332"/>
      <c r="Z96" s="332"/>
      <c r="AA96" s="332"/>
      <c r="AB96" s="329"/>
      <c r="AC96" s="329"/>
      <c r="AD96" s="1170" t="s">
        <v>468</v>
      </c>
      <c r="AE96" s="1655" t="s">
        <v>20</v>
      </c>
      <c r="AF96" s="1656"/>
      <c r="AG96" s="1646"/>
      <c r="AH96" s="1648"/>
      <c r="AI96" s="1646"/>
      <c r="AJ96" s="1642"/>
      <c r="AK96" s="1642"/>
      <c r="AL96" s="1642"/>
      <c r="AM96" s="1642"/>
      <c r="AN96" s="1642"/>
      <c r="AO96" s="1642"/>
      <c r="AP96" s="1642"/>
      <c r="AQ96" s="1642"/>
      <c r="AR96" s="1642"/>
      <c r="AS96" s="1642"/>
      <c r="AT96" s="1642"/>
      <c r="AU96" s="1642"/>
      <c r="AV96" s="1642"/>
      <c r="AW96" s="1642"/>
      <c r="AX96" s="1642"/>
      <c r="AY96" s="1642"/>
      <c r="AZ96" s="1642"/>
      <c r="BA96" s="1642"/>
      <c r="BB96" s="1642"/>
      <c r="BC96" s="1642"/>
      <c r="BD96" s="1642"/>
      <c r="BE96" s="1642"/>
      <c r="BF96" s="1642"/>
      <c r="BG96" s="1642"/>
      <c r="BH96" s="1642"/>
    </row>
    <row r="97" spans="1:60" ht="24.75" customHeight="1">
      <c r="A97" s="333" t="s">
        <v>469</v>
      </c>
      <c r="B97" s="334" t="s">
        <v>470</v>
      </c>
      <c r="C97" s="1645"/>
      <c r="D97" s="1566"/>
      <c r="E97" s="1566"/>
      <c r="F97" s="1652" t="s">
        <v>471</v>
      </c>
      <c r="G97" s="1559"/>
      <c r="H97" s="1559"/>
      <c r="I97" s="1559"/>
      <c r="J97" s="1552"/>
      <c r="K97" s="1657"/>
      <c r="L97" s="1657"/>
      <c r="M97" s="1653"/>
      <c r="N97" s="1654"/>
      <c r="O97" s="1654"/>
      <c r="P97" s="1642"/>
      <c r="Q97" s="1642"/>
      <c r="R97" s="1642"/>
      <c r="S97" s="1645"/>
      <c r="T97" s="1645"/>
      <c r="U97" s="9"/>
      <c r="V97" s="9"/>
      <c r="W97" s="9"/>
      <c r="X97" s="1646"/>
      <c r="Y97" s="329"/>
      <c r="Z97" s="5"/>
      <c r="AA97" s="335"/>
      <c r="AB97" s="329"/>
      <c r="AC97" s="329"/>
      <c r="AD97" s="1656"/>
      <c r="AE97" s="1656"/>
      <c r="AF97" s="1656"/>
      <c r="AG97" s="1646"/>
      <c r="AH97" s="1648"/>
      <c r="AI97" s="1646"/>
      <c r="AJ97" s="1642"/>
      <c r="AK97" s="1642"/>
      <c r="AL97" s="1642"/>
      <c r="AM97" s="1642"/>
      <c r="AN97" s="1642"/>
      <c r="AO97" s="1642"/>
      <c r="AP97" s="1642"/>
      <c r="AQ97" s="1642"/>
      <c r="AR97" s="1642"/>
      <c r="AS97" s="1642"/>
      <c r="AT97" s="1642"/>
      <c r="AU97" s="1642"/>
      <c r="AV97" s="1642"/>
      <c r="AW97" s="1642"/>
      <c r="AX97" s="1642"/>
      <c r="AY97" s="1642"/>
      <c r="AZ97" s="1642"/>
      <c r="BA97" s="1642"/>
      <c r="BB97" s="1642"/>
      <c r="BC97" s="1642"/>
      <c r="BD97" s="1642"/>
      <c r="BE97" s="1642"/>
      <c r="BF97" s="1642"/>
      <c r="BG97" s="1642"/>
      <c r="BH97" s="1642"/>
    </row>
    <row r="98" spans="1:60" ht="14.25" customHeight="1">
      <c r="A98" s="1651"/>
      <c r="B98" s="1651"/>
      <c r="C98" s="1645"/>
      <c r="D98" s="1642"/>
      <c r="E98" s="1642"/>
      <c r="F98" s="1658" t="s">
        <v>472</v>
      </c>
      <c r="G98" s="1559"/>
      <c r="H98" s="1559"/>
      <c r="I98" s="1559"/>
      <c r="J98" s="1552"/>
      <c r="K98" s="1659"/>
      <c r="L98" s="1660"/>
      <c r="M98" s="1642"/>
      <c r="N98" s="1642"/>
      <c r="O98" s="1646"/>
      <c r="P98" s="1643"/>
      <c r="Q98" s="1643"/>
      <c r="R98" s="1643"/>
      <c r="S98" s="1645"/>
      <c r="T98" s="1645"/>
      <c r="U98" s="9"/>
      <c r="V98" s="9"/>
      <c r="W98" s="9"/>
      <c r="X98" s="1646"/>
      <c r="Y98" s="329"/>
      <c r="Z98" s="6"/>
      <c r="AA98" s="335"/>
      <c r="AB98" s="329"/>
      <c r="AC98" s="329"/>
      <c r="AD98" s="1661" t="s">
        <v>473</v>
      </c>
      <c r="AE98" s="1167" t="s">
        <v>474</v>
      </c>
      <c r="AF98" s="1649"/>
      <c r="AG98" s="1646"/>
      <c r="AH98" s="1648"/>
      <c r="AI98" s="1646"/>
      <c r="AJ98" s="1642"/>
      <c r="AK98" s="1642"/>
      <c r="AL98" s="1642"/>
      <c r="AM98" s="1642"/>
      <c r="AN98" s="1642"/>
      <c r="AO98" s="1642"/>
      <c r="AP98" s="1642"/>
      <c r="AQ98" s="1642"/>
      <c r="AR98" s="1642"/>
      <c r="AS98" s="1642"/>
      <c r="AT98" s="1642"/>
      <c r="AU98" s="1642"/>
      <c r="AV98" s="1642"/>
      <c r="AW98" s="1642"/>
      <c r="AX98" s="1642"/>
      <c r="AY98" s="1642"/>
      <c r="AZ98" s="1642"/>
      <c r="BA98" s="1642"/>
      <c r="BB98" s="1642"/>
      <c r="BC98" s="1642"/>
      <c r="BD98" s="1642"/>
      <c r="BE98" s="1642"/>
      <c r="BF98" s="1642"/>
      <c r="BG98" s="1642"/>
      <c r="BH98" s="1642"/>
    </row>
    <row r="99" spans="1:60" ht="14.25" customHeight="1">
      <c r="A99" s="1650"/>
      <c r="B99" s="1651"/>
      <c r="C99" s="1643"/>
      <c r="D99" s="1566"/>
      <c r="E99" s="1566"/>
      <c r="F99" s="1662" t="s">
        <v>475</v>
      </c>
      <c r="G99" s="1559"/>
      <c r="H99" s="1559"/>
      <c r="I99" s="1559"/>
      <c r="J99" s="1552"/>
      <c r="K99" s="1659"/>
      <c r="L99" s="1660"/>
      <c r="M99" s="1651"/>
      <c r="N99" s="1642"/>
      <c r="O99" s="1646"/>
      <c r="P99" s="1643"/>
      <c r="Q99" s="1643"/>
      <c r="R99" s="1643"/>
      <c r="S99" s="1645"/>
      <c r="T99" s="1645"/>
      <c r="U99" s="9"/>
      <c r="V99" s="9"/>
      <c r="W99" s="9"/>
      <c r="X99" s="1646"/>
      <c r="Y99" s="329"/>
      <c r="Z99" s="6"/>
      <c r="AA99" s="335"/>
      <c r="AB99" s="329"/>
      <c r="AC99" s="329"/>
      <c r="AD99" s="336" t="s">
        <v>476</v>
      </c>
      <c r="AE99" s="1663" t="s">
        <v>477</v>
      </c>
      <c r="AF99" s="1649"/>
      <c r="AG99" s="1646"/>
      <c r="AH99" s="1648"/>
      <c r="AI99" s="1646"/>
      <c r="AJ99" s="1642"/>
      <c r="AK99" s="1642"/>
      <c r="AL99" s="1642"/>
      <c r="AM99" s="1642"/>
      <c r="AN99" s="1642"/>
      <c r="AO99" s="1642"/>
      <c r="AP99" s="1642"/>
      <c r="AQ99" s="1642"/>
      <c r="AR99" s="1642"/>
      <c r="AS99" s="1642"/>
      <c r="AT99" s="1642"/>
      <c r="AU99" s="1642"/>
      <c r="AV99" s="1642"/>
      <c r="AW99" s="1642"/>
      <c r="AX99" s="1642"/>
      <c r="AY99" s="1642"/>
      <c r="AZ99" s="1642"/>
      <c r="BA99" s="1642"/>
      <c r="BB99" s="1642"/>
      <c r="BC99" s="1642"/>
      <c r="BD99" s="1642"/>
      <c r="BE99" s="1642"/>
      <c r="BF99" s="1642"/>
      <c r="BG99" s="1642"/>
      <c r="BH99" s="1642"/>
    </row>
    <row r="100" spans="1:60" ht="14.25" customHeight="1">
      <c r="A100" s="1650"/>
      <c r="B100" s="1651"/>
      <c r="C100" s="1645"/>
      <c r="D100" s="1566"/>
      <c r="E100" s="1566"/>
      <c r="F100" s="1664" t="s">
        <v>478</v>
      </c>
      <c r="G100" s="1559"/>
      <c r="H100" s="1559"/>
      <c r="I100" s="1559"/>
      <c r="J100" s="1552"/>
      <c r="K100" s="1659"/>
      <c r="L100" s="1660"/>
      <c r="M100" s="1651"/>
      <c r="N100" s="1642"/>
      <c r="O100" s="1646"/>
      <c r="P100" s="1643"/>
      <c r="Q100" s="1643"/>
      <c r="R100" s="1643"/>
      <c r="S100" s="1645"/>
      <c r="T100" s="1645"/>
      <c r="U100" s="9"/>
      <c r="V100" s="9"/>
      <c r="W100" s="9"/>
      <c r="X100" s="1646"/>
      <c r="Y100" s="329"/>
      <c r="Z100" s="6"/>
      <c r="AA100" s="335"/>
      <c r="AB100" s="329"/>
      <c r="AC100" s="329"/>
      <c r="AD100" s="337" t="s">
        <v>479</v>
      </c>
      <c r="AE100" s="1663" t="s">
        <v>480</v>
      </c>
      <c r="AF100" s="1649"/>
      <c r="AG100" s="1646"/>
      <c r="AH100" s="1648"/>
      <c r="AI100" s="1646"/>
      <c r="AJ100" s="1642"/>
      <c r="AK100" s="1642"/>
      <c r="AL100" s="1642"/>
      <c r="AM100" s="1642"/>
      <c r="AN100" s="1642"/>
      <c r="AO100" s="1642"/>
      <c r="AP100" s="1642"/>
      <c r="AQ100" s="1642"/>
      <c r="AR100" s="1642"/>
      <c r="AS100" s="1642"/>
      <c r="AT100" s="1642"/>
      <c r="AU100" s="1642"/>
      <c r="AV100" s="1642"/>
      <c r="AW100" s="1642"/>
      <c r="AX100" s="1642"/>
      <c r="AY100" s="1642"/>
      <c r="AZ100" s="1642"/>
      <c r="BA100" s="1642"/>
      <c r="BB100" s="1642"/>
      <c r="BC100" s="1642"/>
      <c r="BD100" s="1642"/>
      <c r="BE100" s="1642"/>
      <c r="BF100" s="1642"/>
      <c r="BG100" s="1642"/>
      <c r="BH100" s="1642"/>
    </row>
    <row r="101" spans="1:60" ht="14.25" customHeight="1">
      <c r="A101" s="1650"/>
      <c r="B101" s="1651"/>
      <c r="C101" s="1645"/>
      <c r="D101" s="1566"/>
      <c r="E101" s="1566"/>
      <c r="F101" s="1665" t="s">
        <v>481</v>
      </c>
      <c r="G101" s="1559"/>
      <c r="H101" s="1559"/>
      <c r="I101" s="1559"/>
      <c r="J101" s="1552"/>
      <c r="K101" s="1659"/>
      <c r="L101" s="1660"/>
      <c r="M101" s="1651"/>
      <c r="N101" s="1642"/>
      <c r="O101" s="1646"/>
      <c r="P101" s="1643"/>
      <c r="Q101" s="1643"/>
      <c r="R101" s="1643"/>
      <c r="S101" s="1645"/>
      <c r="T101" s="1645"/>
      <c r="U101" s="9"/>
      <c r="V101" s="9"/>
      <c r="W101" s="9"/>
      <c r="X101" s="1646"/>
      <c r="Y101" s="1169"/>
      <c r="Z101" s="1649"/>
      <c r="AA101" s="1649"/>
      <c r="AB101" s="329"/>
      <c r="AC101" s="329"/>
      <c r="AD101" s="1666" t="s">
        <v>482</v>
      </c>
      <c r="AE101" s="1167" t="s">
        <v>483</v>
      </c>
      <c r="AF101" s="1649"/>
      <c r="AG101" s="1646"/>
      <c r="AH101" s="1648"/>
      <c r="AI101" s="1646"/>
      <c r="AJ101" s="1642"/>
      <c r="AK101" s="1642"/>
      <c r="AL101" s="1642"/>
      <c r="AM101" s="1642"/>
      <c r="AN101" s="1642"/>
      <c r="AO101" s="1642"/>
      <c r="AP101" s="1642"/>
      <c r="AQ101" s="1642"/>
      <c r="AR101" s="1642"/>
      <c r="AS101" s="1642"/>
      <c r="AT101" s="1642"/>
      <c r="AU101" s="1642"/>
      <c r="AV101" s="1642"/>
      <c r="AW101" s="1642"/>
      <c r="AX101" s="1642"/>
      <c r="AY101" s="1642"/>
      <c r="AZ101" s="1642"/>
      <c r="BA101" s="1642"/>
      <c r="BB101" s="1642"/>
      <c r="BC101" s="1642"/>
      <c r="BD101" s="1642"/>
      <c r="BE101" s="1642"/>
      <c r="BF101" s="1642"/>
      <c r="BG101" s="1642"/>
      <c r="BH101" s="1642"/>
    </row>
    <row r="102" spans="1:60" ht="14.25" customHeight="1">
      <c r="A102" s="1667"/>
      <c r="B102" s="1651"/>
      <c r="C102" s="1645"/>
      <c r="D102" s="1642"/>
      <c r="E102" s="1642"/>
      <c r="F102" s="1668" t="s">
        <v>484</v>
      </c>
      <c r="G102" s="1559"/>
      <c r="H102" s="1559"/>
      <c r="I102" s="1559"/>
      <c r="J102" s="1552"/>
      <c r="K102" s="1659"/>
      <c r="L102" s="1660"/>
      <c r="M102" s="1642"/>
      <c r="N102" s="1642"/>
      <c r="O102" s="1646"/>
      <c r="P102" s="1643"/>
      <c r="Q102" s="1643"/>
      <c r="R102" s="1643"/>
      <c r="S102" s="1645"/>
      <c r="T102" s="1645"/>
      <c r="U102" s="9"/>
      <c r="V102" s="9"/>
      <c r="W102" s="9"/>
      <c r="X102" s="1646"/>
      <c r="Y102" s="1649"/>
      <c r="Z102" s="1649"/>
      <c r="AA102" s="1649"/>
      <c r="AB102" s="329"/>
      <c r="AC102" s="329"/>
      <c r="AD102" s="6"/>
      <c r="AE102" s="1167"/>
      <c r="AF102" s="1649"/>
      <c r="AG102" s="1646"/>
      <c r="AH102" s="1648"/>
      <c r="AI102" s="1646"/>
      <c r="AJ102" s="1642"/>
      <c r="AK102" s="1642"/>
      <c r="AL102" s="1642"/>
      <c r="AM102" s="1642"/>
      <c r="AN102" s="1642"/>
      <c r="AO102" s="1642"/>
      <c r="AP102" s="1642"/>
      <c r="AQ102" s="1642"/>
      <c r="AR102" s="1642"/>
      <c r="AS102" s="1642"/>
      <c r="AT102" s="1642"/>
      <c r="AU102" s="1642"/>
      <c r="AV102" s="1642"/>
      <c r="AW102" s="1642"/>
      <c r="AX102" s="1642"/>
      <c r="AY102" s="1642"/>
      <c r="AZ102" s="1642"/>
      <c r="BA102" s="1642"/>
      <c r="BB102" s="1642"/>
      <c r="BC102" s="1642"/>
      <c r="BD102" s="1642"/>
      <c r="BE102" s="1642"/>
      <c r="BF102" s="1642"/>
      <c r="BG102" s="1642"/>
      <c r="BH102" s="1642"/>
    </row>
    <row r="103" spans="1:60" ht="14.25" customHeight="1">
      <c r="A103" s="1650"/>
      <c r="B103" s="1651"/>
      <c r="C103" s="1645"/>
      <c r="D103" s="1642"/>
      <c r="E103" s="1642"/>
      <c r="F103" s="1652" t="s">
        <v>485</v>
      </c>
      <c r="G103" s="1559"/>
      <c r="H103" s="1559"/>
      <c r="I103" s="1559"/>
      <c r="J103" s="1552"/>
      <c r="K103" s="1659"/>
      <c r="L103" s="1660"/>
      <c r="M103" s="1651"/>
      <c r="N103" s="1642"/>
      <c r="O103" s="1646"/>
      <c r="P103" s="1642"/>
      <c r="Q103" s="1642"/>
      <c r="R103" s="1642"/>
      <c r="S103" s="1645"/>
      <c r="T103" s="1645"/>
      <c r="U103" s="9"/>
      <c r="V103" s="9"/>
      <c r="W103" s="9"/>
      <c r="X103" s="1646"/>
      <c r="Y103" s="1649"/>
      <c r="Z103" s="1649"/>
      <c r="AA103" s="1649"/>
      <c r="AB103" s="329"/>
      <c r="AC103" s="329"/>
      <c r="AD103" s="6"/>
      <c r="AE103" s="1167"/>
      <c r="AF103" s="1649"/>
      <c r="AG103" s="1646"/>
      <c r="AH103" s="1648"/>
      <c r="AI103" s="1646"/>
      <c r="AJ103" s="1642"/>
      <c r="AK103" s="1642"/>
      <c r="AL103" s="1642"/>
      <c r="AM103" s="1642"/>
      <c r="AN103" s="1642"/>
      <c r="AO103" s="1642"/>
      <c r="AP103" s="1642"/>
      <c r="AQ103" s="1642"/>
      <c r="AR103" s="1642"/>
      <c r="AS103" s="1642"/>
      <c r="AT103" s="1642"/>
      <c r="AU103" s="1642"/>
      <c r="AV103" s="1642"/>
      <c r="AW103" s="1642"/>
      <c r="AX103" s="1642"/>
      <c r="AY103" s="1642"/>
      <c r="AZ103" s="1642"/>
      <c r="BA103" s="1642"/>
      <c r="BB103" s="1642"/>
      <c r="BC103" s="1642"/>
      <c r="BD103" s="1642"/>
      <c r="BE103" s="1642"/>
      <c r="BF103" s="1642"/>
      <c r="BG103" s="1642"/>
      <c r="BH103" s="1642"/>
    </row>
    <row r="104" spans="1:60" ht="18.75" customHeight="1">
      <c r="A104" s="1650"/>
      <c r="B104" s="1642"/>
      <c r="C104" s="1669"/>
      <c r="D104" s="1642"/>
      <c r="E104" s="1642"/>
      <c r="F104" s="1642"/>
      <c r="G104" s="1642"/>
      <c r="H104" s="1642"/>
      <c r="I104" s="1642"/>
      <c r="J104" s="1642"/>
      <c r="K104" s="1642"/>
      <c r="L104" s="1642"/>
      <c r="M104" s="1642"/>
      <c r="N104" s="1642"/>
      <c r="O104" s="1646"/>
      <c r="P104" s="1642"/>
      <c r="Q104" s="1642"/>
      <c r="R104" s="1642"/>
      <c r="S104" s="1645"/>
      <c r="T104" s="1645"/>
      <c r="U104" s="9"/>
      <c r="V104" s="9"/>
      <c r="W104" s="9"/>
      <c r="X104" s="1646"/>
      <c r="Y104" s="1646"/>
      <c r="Z104" s="1646"/>
      <c r="AA104" s="1646"/>
      <c r="AB104" s="1646"/>
      <c r="AC104" s="1646"/>
      <c r="AD104" s="1646"/>
      <c r="AE104" s="1647"/>
      <c r="AF104" s="1646"/>
      <c r="AG104" s="1646"/>
      <c r="AH104" s="1648"/>
      <c r="AI104" s="1646"/>
      <c r="AJ104" s="1642"/>
      <c r="AK104" s="1642"/>
      <c r="AL104" s="1642"/>
      <c r="AM104" s="1642"/>
      <c r="AN104" s="1642"/>
      <c r="AO104" s="1642"/>
      <c r="AP104" s="1642"/>
      <c r="AQ104" s="1642"/>
      <c r="AR104" s="1642"/>
      <c r="AS104" s="1642"/>
      <c r="AT104" s="1642"/>
      <c r="AU104" s="1642"/>
      <c r="AV104" s="1642"/>
      <c r="AW104" s="1642"/>
      <c r="AX104" s="1642"/>
      <c r="AY104" s="1642"/>
      <c r="AZ104" s="1642"/>
      <c r="BA104" s="1642"/>
      <c r="BB104" s="1642"/>
      <c r="BC104" s="1642"/>
      <c r="BD104" s="1642"/>
      <c r="BE104" s="1642"/>
      <c r="BF104" s="1642"/>
      <c r="BG104" s="1642"/>
      <c r="BH104" s="1642"/>
    </row>
    <row r="105" spans="1:60" ht="18.75" customHeight="1">
      <c r="A105" s="1667"/>
      <c r="B105" s="1642"/>
      <c r="C105" s="1669"/>
      <c r="D105" s="1642"/>
      <c r="E105" s="1642"/>
      <c r="F105" s="1642"/>
      <c r="G105" s="1642"/>
      <c r="H105" s="1642"/>
      <c r="I105" s="1642"/>
      <c r="J105" s="1642"/>
      <c r="K105" s="1642"/>
      <c r="L105" s="1642"/>
      <c r="M105" s="1651"/>
      <c r="N105" s="1642"/>
      <c r="O105" s="1646"/>
      <c r="P105" s="1642"/>
      <c r="Q105" s="1642"/>
      <c r="R105" s="1642"/>
      <c r="S105" s="1645"/>
      <c r="T105" s="1645"/>
      <c r="U105" s="9"/>
      <c r="V105" s="9"/>
      <c r="W105" s="9"/>
      <c r="X105" s="1646"/>
      <c r="Y105" s="1646"/>
      <c r="Z105" s="1646"/>
      <c r="AA105" s="1646"/>
      <c r="AB105" s="1646"/>
      <c r="AC105" s="1646"/>
      <c r="AD105" s="1646"/>
      <c r="AE105" s="1647"/>
      <c r="AF105" s="1646"/>
      <c r="AG105" s="1646"/>
      <c r="AH105" s="1648"/>
      <c r="AI105" s="1646"/>
      <c r="AJ105" s="1642"/>
      <c r="AK105" s="1642"/>
      <c r="AL105" s="1642"/>
      <c r="AM105" s="1642"/>
      <c r="AN105" s="1642"/>
      <c r="AO105" s="1642"/>
      <c r="AP105" s="1642"/>
      <c r="AQ105" s="1642"/>
      <c r="AR105" s="1642"/>
      <c r="AS105" s="1642"/>
      <c r="AT105" s="1642"/>
      <c r="AU105" s="1642"/>
      <c r="AV105" s="1642"/>
      <c r="AW105" s="1642"/>
      <c r="AX105" s="1642"/>
      <c r="AY105" s="1642"/>
      <c r="AZ105" s="1642"/>
      <c r="BA105" s="1642"/>
      <c r="BB105" s="1642"/>
      <c r="BC105" s="1642"/>
      <c r="BD105" s="1642"/>
      <c r="BE105" s="1642"/>
      <c r="BF105" s="1642"/>
      <c r="BG105" s="1642"/>
      <c r="BH105" s="1642"/>
    </row>
    <row r="106" spans="1:60" ht="18.75" customHeight="1">
      <c r="A106" s="1667"/>
      <c r="B106" s="1642"/>
      <c r="C106" s="1669"/>
      <c r="D106" s="1642"/>
      <c r="E106" s="1642"/>
      <c r="F106" s="1642"/>
      <c r="G106" s="1642"/>
      <c r="H106" s="1642"/>
      <c r="I106" s="1642"/>
      <c r="J106" s="1642"/>
      <c r="K106" s="1642"/>
      <c r="L106" s="1642"/>
      <c r="M106" s="1642"/>
      <c r="N106" s="1642"/>
      <c r="O106" s="1646"/>
      <c r="P106" s="1642"/>
      <c r="Q106" s="1642"/>
      <c r="R106" s="1642"/>
      <c r="S106" s="1645"/>
      <c r="T106" s="1645"/>
      <c r="U106" s="9"/>
      <c r="V106" s="9"/>
      <c r="W106" s="9"/>
      <c r="X106" s="1646"/>
      <c r="Y106" s="1646"/>
      <c r="Z106" s="1646"/>
      <c r="AA106" s="1646"/>
      <c r="AB106" s="1646"/>
      <c r="AC106" s="1646"/>
      <c r="AD106" s="1646"/>
      <c r="AE106" s="1647"/>
      <c r="AF106" s="1646"/>
      <c r="AG106" s="1646"/>
      <c r="AH106" s="1648"/>
      <c r="AI106" s="1646"/>
      <c r="AJ106" s="1642"/>
      <c r="AK106" s="1642"/>
      <c r="AL106" s="1642"/>
      <c r="AM106" s="1642"/>
      <c r="AN106" s="1642"/>
      <c r="AO106" s="1642"/>
      <c r="AP106" s="1642"/>
      <c r="AQ106" s="1642"/>
      <c r="AR106" s="1642"/>
      <c r="AS106" s="1642"/>
      <c r="AT106" s="1642"/>
      <c r="AU106" s="1642"/>
      <c r="AV106" s="1642"/>
      <c r="AW106" s="1642"/>
      <c r="AX106" s="1642"/>
      <c r="AY106" s="1642"/>
      <c r="AZ106" s="1642"/>
      <c r="BA106" s="1642"/>
      <c r="BB106" s="1642"/>
      <c r="BC106" s="1642"/>
      <c r="BD106" s="1642"/>
      <c r="BE106" s="1642"/>
      <c r="BF106" s="1642"/>
      <c r="BG106" s="1642"/>
      <c r="BH106" s="1642"/>
    </row>
    <row r="107" spans="1:60" ht="18.75" customHeight="1">
      <c r="A107" s="1667"/>
      <c r="B107" s="1642"/>
      <c r="C107" s="1669"/>
      <c r="D107" s="1642"/>
      <c r="E107" s="1642"/>
      <c r="F107" s="1642"/>
      <c r="G107" s="1642"/>
      <c r="H107" s="1642"/>
      <c r="I107" s="1642"/>
      <c r="J107" s="1642"/>
      <c r="K107" s="1642"/>
      <c r="L107" s="1642"/>
      <c r="M107" s="1642"/>
      <c r="N107" s="1642"/>
      <c r="O107" s="1646"/>
      <c r="P107" s="1642"/>
      <c r="Q107" s="1642"/>
      <c r="R107" s="1642"/>
      <c r="S107" s="1645"/>
      <c r="T107" s="1645"/>
      <c r="U107" s="9"/>
      <c r="V107" s="9"/>
      <c r="W107" s="9"/>
      <c r="X107" s="1646"/>
      <c r="Y107" s="1646"/>
      <c r="Z107" s="1646"/>
      <c r="AA107" s="1646"/>
      <c r="AB107" s="1646"/>
      <c r="AC107" s="1646"/>
      <c r="AD107" s="1646"/>
      <c r="AE107" s="1647"/>
      <c r="AF107" s="1646"/>
      <c r="AG107" s="1646"/>
      <c r="AH107" s="1648"/>
      <c r="AI107" s="1646"/>
      <c r="AJ107" s="1642"/>
      <c r="AK107" s="1642"/>
      <c r="AL107" s="1642"/>
      <c r="AM107" s="1642"/>
      <c r="AN107" s="1642"/>
      <c r="AO107" s="1642"/>
      <c r="AP107" s="1642"/>
      <c r="AQ107" s="1642"/>
      <c r="AR107" s="1642"/>
      <c r="AS107" s="1642"/>
      <c r="AT107" s="1642"/>
      <c r="AU107" s="1642"/>
      <c r="AV107" s="1642"/>
      <c r="AW107" s="1642"/>
      <c r="AX107" s="1642"/>
      <c r="AY107" s="1642"/>
      <c r="AZ107" s="1642"/>
      <c r="BA107" s="1642"/>
      <c r="BB107" s="1642"/>
      <c r="BC107" s="1642"/>
      <c r="BD107" s="1642"/>
      <c r="BE107" s="1642"/>
      <c r="BF107" s="1642"/>
      <c r="BG107" s="1642"/>
      <c r="BH107" s="1642"/>
    </row>
    <row r="108" spans="1:60" ht="18.75" customHeight="1">
      <c r="A108" s="1667"/>
      <c r="B108" s="1642"/>
      <c r="C108" s="1669"/>
      <c r="D108" s="1642"/>
      <c r="E108" s="1642"/>
      <c r="F108" s="1642"/>
      <c r="G108" s="1642"/>
      <c r="H108" s="1642"/>
      <c r="I108" s="1642"/>
      <c r="J108" s="1642"/>
      <c r="K108" s="1642"/>
      <c r="L108" s="1642"/>
      <c r="M108" s="1642"/>
      <c r="N108" s="1642"/>
      <c r="O108" s="1646"/>
      <c r="P108" s="1642"/>
      <c r="Q108" s="1642"/>
      <c r="R108" s="1642"/>
      <c r="S108" s="1645"/>
      <c r="T108" s="1645"/>
      <c r="U108" s="9"/>
      <c r="V108" s="9"/>
      <c r="W108" s="9"/>
      <c r="X108" s="1646"/>
      <c r="Y108" s="1646"/>
      <c r="Z108" s="1646"/>
      <c r="AA108" s="1646"/>
      <c r="AB108" s="1646"/>
      <c r="AC108" s="1646"/>
      <c r="AD108" s="1646"/>
      <c r="AE108" s="1647"/>
      <c r="AF108" s="1646"/>
      <c r="AG108" s="1646"/>
      <c r="AH108" s="1648"/>
      <c r="AI108" s="1646"/>
      <c r="AJ108" s="1642"/>
      <c r="AK108" s="1642"/>
      <c r="AL108" s="1642"/>
      <c r="AM108" s="1642"/>
      <c r="AN108" s="1642"/>
      <c r="AO108" s="1642"/>
      <c r="AP108" s="1642"/>
      <c r="AQ108" s="1642"/>
      <c r="AR108" s="1642"/>
      <c r="AS108" s="1642"/>
      <c r="AT108" s="1642"/>
      <c r="AU108" s="1642"/>
      <c r="AV108" s="1642"/>
      <c r="AW108" s="1642"/>
      <c r="AX108" s="1642"/>
      <c r="AY108" s="1642"/>
      <c r="AZ108" s="1642"/>
      <c r="BA108" s="1642"/>
      <c r="BB108" s="1642"/>
      <c r="BC108" s="1642"/>
      <c r="BD108" s="1642"/>
      <c r="BE108" s="1642"/>
      <c r="BF108" s="1642"/>
      <c r="BG108" s="1642"/>
      <c r="BH108" s="1642"/>
    </row>
    <row r="109" spans="1:60" ht="18.75" customHeight="1">
      <c r="A109" s="1667"/>
      <c r="B109" s="1642"/>
      <c r="C109" s="1669"/>
      <c r="D109" s="1642"/>
      <c r="E109" s="1642"/>
      <c r="F109" s="1642"/>
      <c r="G109" s="1642"/>
      <c r="H109" s="1642"/>
      <c r="I109" s="1642"/>
      <c r="J109" s="1642"/>
      <c r="K109" s="1642"/>
      <c r="L109" s="1642"/>
      <c r="M109" s="1642"/>
      <c r="N109" s="1642"/>
      <c r="O109" s="1646"/>
      <c r="P109" s="1642"/>
      <c r="Q109" s="1642"/>
      <c r="R109" s="1642"/>
      <c r="S109" s="1645"/>
      <c r="T109" s="1645"/>
      <c r="U109" s="9"/>
      <c r="V109" s="9"/>
      <c r="W109" s="9"/>
      <c r="X109" s="1646"/>
      <c r="Y109" s="1646"/>
      <c r="Z109" s="1646"/>
      <c r="AA109" s="1646"/>
      <c r="AB109" s="1646"/>
      <c r="AC109" s="1646"/>
      <c r="AD109" s="1646"/>
      <c r="AE109" s="1647"/>
      <c r="AF109" s="1646"/>
      <c r="AG109" s="1646"/>
      <c r="AH109" s="1648"/>
      <c r="AI109" s="1646"/>
      <c r="AJ109" s="1642"/>
      <c r="AK109" s="1642"/>
      <c r="AL109" s="1642"/>
      <c r="AM109" s="1642"/>
      <c r="AN109" s="1642"/>
      <c r="AO109" s="1642"/>
      <c r="AP109" s="1642"/>
      <c r="AQ109" s="1642"/>
      <c r="AR109" s="1642"/>
      <c r="AS109" s="1642"/>
      <c r="AT109" s="1642"/>
      <c r="AU109" s="1642"/>
      <c r="AV109" s="1642"/>
      <c r="AW109" s="1642"/>
      <c r="AX109" s="1642"/>
      <c r="AY109" s="1642"/>
      <c r="AZ109" s="1642"/>
      <c r="BA109" s="1642"/>
      <c r="BB109" s="1642"/>
      <c r="BC109" s="1642"/>
      <c r="BD109" s="1642"/>
      <c r="BE109" s="1642"/>
      <c r="BF109" s="1642"/>
      <c r="BG109" s="1642"/>
      <c r="BH109" s="1642"/>
    </row>
    <row r="110" spans="1:60" ht="18.75" customHeight="1">
      <c r="A110" s="1667"/>
      <c r="B110" s="1642"/>
      <c r="C110" s="1669"/>
      <c r="D110" s="1642"/>
      <c r="E110" s="1642"/>
      <c r="F110" s="1642"/>
      <c r="G110" s="1642"/>
      <c r="H110" s="1642"/>
      <c r="I110" s="1642"/>
      <c r="J110" s="1642"/>
      <c r="K110" s="1642"/>
      <c r="L110" s="1642"/>
      <c r="M110" s="1642"/>
      <c r="N110" s="1642"/>
      <c r="O110" s="1646"/>
      <c r="P110" s="1642"/>
      <c r="Q110" s="1642"/>
      <c r="R110" s="1642"/>
      <c r="S110" s="1645"/>
      <c r="T110" s="1645"/>
      <c r="U110" s="9"/>
      <c r="V110" s="9"/>
      <c r="W110" s="9"/>
      <c r="X110" s="1646"/>
      <c r="Y110" s="1646"/>
      <c r="Z110" s="1646"/>
      <c r="AA110" s="1646"/>
      <c r="AB110" s="1646"/>
      <c r="AC110" s="1646"/>
      <c r="AD110" s="1646"/>
      <c r="AE110" s="1647"/>
      <c r="AF110" s="1646"/>
      <c r="AG110" s="1646"/>
      <c r="AH110" s="1648"/>
      <c r="AI110" s="1646"/>
      <c r="AJ110" s="1642"/>
      <c r="AK110" s="1642"/>
      <c r="AL110" s="1642"/>
      <c r="AM110" s="1642"/>
      <c r="AN110" s="1642"/>
      <c r="AO110" s="1642"/>
      <c r="AP110" s="1642"/>
      <c r="AQ110" s="1642"/>
      <c r="AR110" s="1642"/>
      <c r="AS110" s="1642"/>
      <c r="AT110" s="1642"/>
      <c r="AU110" s="1642"/>
      <c r="AV110" s="1642"/>
      <c r="AW110" s="1642"/>
      <c r="AX110" s="1642"/>
      <c r="AY110" s="1642"/>
      <c r="AZ110" s="1642"/>
      <c r="BA110" s="1642"/>
      <c r="BB110" s="1642"/>
      <c r="BC110" s="1642"/>
      <c r="BD110" s="1642"/>
      <c r="BE110" s="1642"/>
      <c r="BF110" s="1642"/>
      <c r="BG110" s="1642"/>
      <c r="BH110" s="1642"/>
    </row>
    <row r="111" spans="1:60" ht="18.75" customHeight="1">
      <c r="A111" s="1667"/>
      <c r="B111" s="1642"/>
      <c r="C111" s="1669"/>
      <c r="D111" s="1642"/>
      <c r="E111" s="1642"/>
      <c r="F111" s="1642"/>
      <c r="G111" s="1642"/>
      <c r="H111" s="1642"/>
      <c r="I111" s="1642"/>
      <c r="J111" s="1642"/>
      <c r="K111" s="1642"/>
      <c r="L111" s="1642"/>
      <c r="M111" s="1642"/>
      <c r="N111" s="1642"/>
      <c r="O111" s="1646"/>
      <c r="P111" s="1642"/>
      <c r="Q111" s="1642"/>
      <c r="R111" s="1642"/>
      <c r="S111" s="1645"/>
      <c r="T111" s="1645"/>
      <c r="U111" s="9"/>
      <c r="V111" s="9"/>
      <c r="W111" s="9"/>
      <c r="X111" s="1646"/>
      <c r="Y111" s="1646"/>
      <c r="Z111" s="1646"/>
      <c r="AA111" s="1646"/>
      <c r="AB111" s="1646"/>
      <c r="AC111" s="1646"/>
      <c r="AD111" s="1646"/>
      <c r="AE111" s="1647"/>
      <c r="AF111" s="1646"/>
      <c r="AG111" s="1646"/>
      <c r="AH111" s="1648"/>
      <c r="AI111" s="1646"/>
      <c r="AJ111" s="1642"/>
      <c r="AK111" s="1642"/>
      <c r="AL111" s="1642"/>
      <c r="AM111" s="1642"/>
      <c r="AN111" s="1642"/>
      <c r="AO111" s="1642"/>
      <c r="AP111" s="1642"/>
      <c r="AQ111" s="1642"/>
      <c r="AR111" s="1642"/>
      <c r="AS111" s="1642"/>
      <c r="AT111" s="1642"/>
      <c r="AU111" s="1642"/>
      <c r="AV111" s="1642"/>
      <c r="AW111" s="1642"/>
      <c r="AX111" s="1642"/>
      <c r="AY111" s="1642"/>
      <c r="AZ111" s="1642"/>
      <c r="BA111" s="1642"/>
      <c r="BB111" s="1642"/>
      <c r="BC111" s="1642"/>
      <c r="BD111" s="1642"/>
      <c r="BE111" s="1642"/>
      <c r="BF111" s="1642"/>
      <c r="BG111" s="1642"/>
      <c r="BH111" s="1642"/>
    </row>
    <row r="112" spans="1:60" ht="18.75" customHeight="1">
      <c r="A112" s="1667"/>
      <c r="B112" s="1642"/>
      <c r="C112" s="1669"/>
      <c r="D112" s="1642"/>
      <c r="E112" s="1642"/>
      <c r="F112" s="1642"/>
      <c r="G112" s="1642"/>
      <c r="H112" s="1642"/>
      <c r="I112" s="1642"/>
      <c r="J112" s="1642"/>
      <c r="K112" s="1642"/>
      <c r="L112" s="1642"/>
      <c r="M112" s="1642"/>
      <c r="N112" s="1642"/>
      <c r="O112" s="1646"/>
      <c r="P112" s="1642"/>
      <c r="Q112" s="1642"/>
      <c r="R112" s="1642"/>
      <c r="S112" s="1645"/>
      <c r="T112" s="1645"/>
      <c r="U112" s="9"/>
      <c r="V112" s="9"/>
      <c r="W112" s="9"/>
      <c r="X112" s="1646"/>
      <c r="Y112" s="1646"/>
      <c r="Z112" s="1646"/>
      <c r="AA112" s="1646"/>
      <c r="AB112" s="1646"/>
      <c r="AC112" s="1646"/>
      <c r="AD112" s="1646"/>
      <c r="AE112" s="1647"/>
      <c r="AF112" s="1646"/>
      <c r="AG112" s="1646"/>
      <c r="AH112" s="1648"/>
      <c r="AI112" s="1646"/>
      <c r="AJ112" s="1642"/>
      <c r="AK112" s="1642"/>
      <c r="AL112" s="1642"/>
      <c r="AM112" s="1642"/>
      <c r="AN112" s="1642"/>
      <c r="AO112" s="1642"/>
      <c r="AP112" s="1642"/>
      <c r="AQ112" s="1642"/>
      <c r="AR112" s="1642"/>
      <c r="AS112" s="1642"/>
      <c r="AT112" s="1642"/>
      <c r="AU112" s="1642"/>
      <c r="AV112" s="1642"/>
      <c r="AW112" s="1642"/>
      <c r="AX112" s="1642"/>
      <c r="AY112" s="1642"/>
      <c r="AZ112" s="1642"/>
      <c r="BA112" s="1642"/>
      <c r="BB112" s="1642"/>
      <c r="BC112" s="1642"/>
      <c r="BD112" s="1642"/>
      <c r="BE112" s="1642"/>
      <c r="BF112" s="1642"/>
      <c r="BG112" s="1642"/>
      <c r="BH112" s="1642"/>
    </row>
    <row r="113" spans="1:60" ht="18.75" customHeight="1">
      <c r="A113" s="1667"/>
      <c r="B113" s="1642"/>
      <c r="C113" s="1669"/>
      <c r="D113" s="1642"/>
      <c r="E113" s="1642"/>
      <c r="F113" s="1642"/>
      <c r="G113" s="1642"/>
      <c r="H113" s="1642"/>
      <c r="I113" s="1642"/>
      <c r="J113" s="1642"/>
      <c r="K113" s="1642"/>
      <c r="L113" s="1642"/>
      <c r="M113" s="1642"/>
      <c r="N113" s="1642"/>
      <c r="O113" s="1646"/>
      <c r="P113" s="1642"/>
      <c r="Q113" s="1642"/>
      <c r="R113" s="1642"/>
      <c r="S113" s="1645"/>
      <c r="T113" s="1645"/>
      <c r="U113" s="9"/>
      <c r="V113" s="9"/>
      <c r="W113" s="9"/>
      <c r="X113" s="1646"/>
      <c r="Y113" s="1646"/>
      <c r="Z113" s="1646"/>
      <c r="AA113" s="1646"/>
      <c r="AB113" s="1646"/>
      <c r="AC113" s="1646"/>
      <c r="AD113" s="1646"/>
      <c r="AE113" s="1647"/>
      <c r="AF113" s="1646"/>
      <c r="AG113" s="1646"/>
      <c r="AH113" s="1648"/>
      <c r="AI113" s="1646"/>
      <c r="AJ113" s="1642"/>
      <c r="AK113" s="1642"/>
      <c r="AL113" s="1642"/>
      <c r="AM113" s="1642"/>
      <c r="AN113" s="1642"/>
      <c r="AO113" s="1642"/>
      <c r="AP113" s="1642"/>
      <c r="AQ113" s="1642"/>
      <c r="AR113" s="1642"/>
      <c r="AS113" s="1642"/>
      <c r="AT113" s="1642"/>
      <c r="AU113" s="1642"/>
      <c r="AV113" s="1642"/>
      <c r="AW113" s="1642"/>
      <c r="AX113" s="1642"/>
      <c r="AY113" s="1642"/>
      <c r="AZ113" s="1642"/>
      <c r="BA113" s="1642"/>
      <c r="BB113" s="1642"/>
      <c r="BC113" s="1642"/>
      <c r="BD113" s="1642"/>
      <c r="BE113" s="1642"/>
      <c r="BF113" s="1642"/>
      <c r="BG113" s="1642"/>
      <c r="BH113" s="1642"/>
    </row>
    <row r="114" spans="1:60" ht="18.75" customHeight="1">
      <c r="A114" s="1667"/>
      <c r="B114" s="1642"/>
      <c r="C114" s="1669"/>
      <c r="D114" s="1642"/>
      <c r="E114" s="1642"/>
      <c r="F114" s="1642"/>
      <c r="G114" s="1642"/>
      <c r="H114" s="1642"/>
      <c r="I114" s="1642"/>
      <c r="J114" s="1642"/>
      <c r="K114" s="1642"/>
      <c r="L114" s="1642"/>
      <c r="M114" s="1642"/>
      <c r="N114" s="1642"/>
      <c r="O114" s="1646"/>
      <c r="P114" s="1642"/>
      <c r="Q114" s="1642"/>
      <c r="R114" s="1642"/>
      <c r="S114" s="1645"/>
      <c r="T114" s="1645"/>
      <c r="U114" s="9"/>
      <c r="V114" s="9"/>
      <c r="W114" s="9"/>
      <c r="X114" s="1646"/>
      <c r="Y114" s="1646"/>
      <c r="Z114" s="1646"/>
      <c r="AA114" s="1646"/>
      <c r="AB114" s="1646"/>
      <c r="AC114" s="1646"/>
      <c r="AD114" s="1646"/>
      <c r="AE114" s="1647"/>
      <c r="AF114" s="1646"/>
      <c r="AG114" s="1646"/>
      <c r="AH114" s="1648"/>
      <c r="AI114" s="1646"/>
      <c r="AJ114" s="1642"/>
      <c r="AK114" s="1642"/>
      <c r="AL114" s="1642"/>
      <c r="AM114" s="1642"/>
      <c r="AN114" s="1642"/>
      <c r="AO114" s="1642"/>
      <c r="AP114" s="1642"/>
      <c r="AQ114" s="1642"/>
      <c r="AR114" s="1642"/>
      <c r="AS114" s="1642"/>
      <c r="AT114" s="1642"/>
      <c r="AU114" s="1642"/>
      <c r="AV114" s="1642"/>
      <c r="AW114" s="1642"/>
      <c r="AX114" s="1642"/>
      <c r="AY114" s="1642"/>
      <c r="AZ114" s="1642"/>
      <c r="BA114" s="1642"/>
      <c r="BB114" s="1642"/>
      <c r="BC114" s="1642"/>
      <c r="BD114" s="1642"/>
      <c r="BE114" s="1642"/>
      <c r="BF114" s="1642"/>
      <c r="BG114" s="1642"/>
      <c r="BH114" s="1642"/>
    </row>
    <row r="115" spans="1:60" ht="18.75" customHeight="1">
      <c r="A115" s="1667"/>
      <c r="B115" s="1642"/>
      <c r="C115" s="1669"/>
      <c r="D115" s="1642"/>
      <c r="E115" s="1642"/>
      <c r="F115" s="1642"/>
      <c r="G115" s="1642"/>
      <c r="H115" s="1642"/>
      <c r="I115" s="1642"/>
      <c r="J115" s="1642"/>
      <c r="K115" s="1642"/>
      <c r="L115" s="1642"/>
      <c r="M115" s="1642"/>
      <c r="N115" s="1642"/>
      <c r="O115" s="1646"/>
      <c r="P115" s="1642"/>
      <c r="Q115" s="1642"/>
      <c r="R115" s="1642"/>
      <c r="S115" s="1645"/>
      <c r="T115" s="1645"/>
      <c r="U115" s="9"/>
      <c r="V115" s="9"/>
      <c r="W115" s="9"/>
      <c r="X115" s="1646"/>
      <c r="Y115" s="1646"/>
      <c r="Z115" s="1646"/>
      <c r="AA115" s="1646"/>
      <c r="AB115" s="1646"/>
      <c r="AC115" s="1646"/>
      <c r="AD115" s="1646"/>
      <c r="AE115" s="1647"/>
      <c r="AF115" s="1646"/>
      <c r="AG115" s="1646"/>
      <c r="AH115" s="1648"/>
      <c r="AI115" s="1646"/>
      <c r="AJ115" s="1642"/>
      <c r="AK115" s="1642"/>
      <c r="AL115" s="1642"/>
      <c r="AM115" s="1642"/>
      <c r="AN115" s="1642"/>
      <c r="AO115" s="1642"/>
      <c r="AP115" s="1642"/>
      <c r="AQ115" s="1642"/>
      <c r="AR115" s="1642"/>
      <c r="AS115" s="1642"/>
      <c r="AT115" s="1642"/>
      <c r="AU115" s="1642"/>
      <c r="AV115" s="1642"/>
      <c r="AW115" s="1642"/>
      <c r="AX115" s="1642"/>
      <c r="AY115" s="1642"/>
      <c r="AZ115" s="1642"/>
      <c r="BA115" s="1642"/>
      <c r="BB115" s="1642"/>
      <c r="BC115" s="1642"/>
      <c r="BD115" s="1642"/>
      <c r="BE115" s="1642"/>
      <c r="BF115" s="1642"/>
      <c r="BG115" s="1642"/>
      <c r="BH115" s="1642"/>
    </row>
    <row r="116" spans="1:60" ht="18.75" customHeight="1">
      <c r="A116" s="1667"/>
      <c r="B116" s="1642"/>
      <c r="C116" s="1669"/>
      <c r="D116" s="1642"/>
      <c r="E116" s="1642"/>
      <c r="F116" s="1642"/>
      <c r="G116" s="1642"/>
      <c r="H116" s="1642"/>
      <c r="I116" s="1642"/>
      <c r="J116" s="1642"/>
      <c r="K116" s="1642"/>
      <c r="L116" s="1642"/>
      <c r="M116" s="1642"/>
      <c r="N116" s="1642"/>
      <c r="O116" s="1646"/>
      <c r="P116" s="1642"/>
      <c r="Q116" s="1642"/>
      <c r="R116" s="1642"/>
      <c r="S116" s="1645"/>
      <c r="T116" s="1645"/>
      <c r="U116" s="9"/>
      <c r="V116" s="9"/>
      <c r="W116" s="9"/>
      <c r="X116" s="1646"/>
      <c r="Y116" s="1646"/>
      <c r="Z116" s="1646"/>
      <c r="AA116" s="1646"/>
      <c r="AB116" s="1646"/>
      <c r="AC116" s="1646"/>
      <c r="AD116" s="1646"/>
      <c r="AE116" s="1647"/>
      <c r="AF116" s="1646"/>
      <c r="AG116" s="1646"/>
      <c r="AH116" s="1648"/>
      <c r="AI116" s="1646"/>
      <c r="AJ116" s="1642"/>
      <c r="AK116" s="1642"/>
      <c r="AL116" s="1642"/>
      <c r="AM116" s="1642"/>
      <c r="AN116" s="1642"/>
      <c r="AO116" s="1642"/>
      <c r="AP116" s="1642"/>
      <c r="AQ116" s="1642"/>
      <c r="AR116" s="1642"/>
      <c r="AS116" s="1642"/>
      <c r="AT116" s="1642"/>
      <c r="AU116" s="1642"/>
      <c r="AV116" s="1642"/>
      <c r="AW116" s="1642"/>
      <c r="AX116" s="1642"/>
      <c r="AY116" s="1642"/>
      <c r="AZ116" s="1642"/>
      <c r="BA116" s="1642"/>
      <c r="BB116" s="1642"/>
      <c r="BC116" s="1642"/>
      <c r="BD116" s="1642"/>
      <c r="BE116" s="1642"/>
      <c r="BF116" s="1642"/>
      <c r="BG116" s="1642"/>
      <c r="BH116" s="1642"/>
    </row>
    <row r="117" spans="1:60" ht="18.75" customHeight="1">
      <c r="A117" s="1667"/>
      <c r="B117" s="1642"/>
      <c r="C117" s="1669"/>
      <c r="D117" s="1642"/>
      <c r="E117" s="1642"/>
      <c r="F117" s="1642"/>
      <c r="G117" s="1642"/>
      <c r="H117" s="1642"/>
      <c r="I117" s="1642"/>
      <c r="J117" s="1642"/>
      <c r="K117" s="1642"/>
      <c r="L117" s="1642"/>
      <c r="M117" s="1642"/>
      <c r="N117" s="1642"/>
      <c r="O117" s="1646"/>
      <c r="P117" s="1642"/>
      <c r="Q117" s="1642"/>
      <c r="R117" s="1642"/>
      <c r="S117" s="1645"/>
      <c r="T117" s="1645"/>
      <c r="U117" s="9"/>
      <c r="V117" s="9"/>
      <c r="W117" s="9"/>
      <c r="X117" s="1646"/>
      <c r="Y117" s="1646"/>
      <c r="Z117" s="1646"/>
      <c r="AA117" s="1646"/>
      <c r="AB117" s="1646"/>
      <c r="AC117" s="1646"/>
      <c r="AD117" s="1646"/>
      <c r="AE117" s="1647"/>
      <c r="AF117" s="1646"/>
      <c r="AG117" s="1646"/>
      <c r="AH117" s="1648"/>
      <c r="AI117" s="1646"/>
      <c r="AJ117" s="1642"/>
      <c r="AK117" s="1642"/>
      <c r="AL117" s="1642"/>
      <c r="AM117" s="1642"/>
      <c r="AN117" s="1642"/>
      <c r="AO117" s="1642"/>
      <c r="AP117" s="1642"/>
      <c r="AQ117" s="1642"/>
      <c r="AR117" s="1642"/>
      <c r="AS117" s="1642"/>
      <c r="AT117" s="1642"/>
      <c r="AU117" s="1642"/>
      <c r="AV117" s="1642"/>
      <c r="AW117" s="1642"/>
      <c r="AX117" s="1642"/>
      <c r="AY117" s="1642"/>
      <c r="AZ117" s="1642"/>
      <c r="BA117" s="1642"/>
      <c r="BB117" s="1642"/>
      <c r="BC117" s="1642"/>
      <c r="BD117" s="1642"/>
      <c r="BE117" s="1642"/>
      <c r="BF117" s="1642"/>
      <c r="BG117" s="1642"/>
      <c r="BH117" s="1642"/>
    </row>
    <row r="118" spans="1:60" ht="18.75" customHeight="1">
      <c r="A118" s="1667"/>
      <c r="B118" s="1642"/>
      <c r="C118" s="1669"/>
      <c r="D118" s="1642"/>
      <c r="E118" s="1642"/>
      <c r="F118" s="1642"/>
      <c r="G118" s="1642"/>
      <c r="H118" s="1642"/>
      <c r="I118" s="1642"/>
      <c r="J118" s="1642"/>
      <c r="K118" s="1642"/>
      <c r="L118" s="1642"/>
      <c r="M118" s="1642"/>
      <c r="N118" s="1642"/>
      <c r="O118" s="1646"/>
      <c r="P118" s="1642"/>
      <c r="Q118" s="1642"/>
      <c r="R118" s="1642"/>
      <c r="S118" s="1645"/>
      <c r="T118" s="1645"/>
      <c r="U118" s="9"/>
      <c r="V118" s="9"/>
      <c r="W118" s="9"/>
      <c r="X118" s="1646"/>
      <c r="Y118" s="1646"/>
      <c r="Z118" s="1646"/>
      <c r="AA118" s="1646"/>
      <c r="AB118" s="1646"/>
      <c r="AC118" s="1646"/>
      <c r="AD118" s="1646"/>
      <c r="AE118" s="1647"/>
      <c r="AF118" s="1646"/>
      <c r="AG118" s="1646"/>
      <c r="AH118" s="1648"/>
      <c r="AI118" s="1646"/>
      <c r="AJ118" s="1642"/>
      <c r="AK118" s="1642"/>
      <c r="AL118" s="1642"/>
      <c r="AM118" s="1642"/>
      <c r="AN118" s="1642"/>
      <c r="AO118" s="1642"/>
      <c r="AP118" s="1642"/>
      <c r="AQ118" s="1642"/>
      <c r="AR118" s="1642"/>
      <c r="AS118" s="1642"/>
      <c r="AT118" s="1642"/>
      <c r="AU118" s="1642"/>
      <c r="AV118" s="1642"/>
      <c r="AW118" s="1642"/>
      <c r="AX118" s="1642"/>
      <c r="AY118" s="1642"/>
      <c r="AZ118" s="1642"/>
      <c r="BA118" s="1642"/>
      <c r="BB118" s="1642"/>
      <c r="BC118" s="1642"/>
      <c r="BD118" s="1642"/>
      <c r="BE118" s="1642"/>
      <c r="BF118" s="1642"/>
      <c r="BG118" s="1642"/>
      <c r="BH118" s="1642"/>
    </row>
    <row r="119" spans="1:60" ht="18.75" customHeight="1">
      <c r="A119" s="1667"/>
      <c r="B119" s="1642"/>
      <c r="C119" s="1669"/>
      <c r="D119" s="1642"/>
      <c r="E119" s="1642"/>
      <c r="F119" s="1642"/>
      <c r="G119" s="1642"/>
      <c r="H119" s="1642"/>
      <c r="I119" s="1642"/>
      <c r="J119" s="1642"/>
      <c r="K119" s="1642"/>
      <c r="L119" s="1642"/>
      <c r="M119" s="1642"/>
      <c r="N119" s="1642"/>
      <c r="O119" s="1646"/>
      <c r="P119" s="1642"/>
      <c r="Q119" s="1642"/>
      <c r="R119" s="1642"/>
      <c r="S119" s="1645"/>
      <c r="T119" s="1645"/>
      <c r="U119" s="9"/>
      <c r="V119" s="9"/>
      <c r="W119" s="9"/>
      <c r="X119" s="1646"/>
      <c r="Y119" s="1646"/>
      <c r="Z119" s="1646"/>
      <c r="AA119" s="1646"/>
      <c r="AB119" s="1646"/>
      <c r="AC119" s="1646"/>
      <c r="AD119" s="1646"/>
      <c r="AE119" s="1647"/>
      <c r="AF119" s="1646"/>
      <c r="AG119" s="1646"/>
      <c r="AH119" s="1648"/>
      <c r="AI119" s="1646"/>
      <c r="AJ119" s="1642"/>
      <c r="AK119" s="1642"/>
      <c r="AL119" s="1642"/>
      <c r="AM119" s="1642"/>
      <c r="AN119" s="1642"/>
      <c r="AO119" s="1642"/>
      <c r="AP119" s="1642"/>
      <c r="AQ119" s="1642"/>
      <c r="AR119" s="1642"/>
      <c r="AS119" s="1642"/>
      <c r="AT119" s="1642"/>
      <c r="AU119" s="1642"/>
      <c r="AV119" s="1642"/>
      <c r="AW119" s="1642"/>
      <c r="AX119" s="1642"/>
      <c r="AY119" s="1642"/>
      <c r="AZ119" s="1642"/>
      <c r="BA119" s="1642"/>
      <c r="BB119" s="1642"/>
      <c r="BC119" s="1642"/>
      <c r="BD119" s="1642"/>
      <c r="BE119" s="1642"/>
      <c r="BF119" s="1642"/>
      <c r="BG119" s="1642"/>
      <c r="BH119" s="1642"/>
    </row>
    <row r="120" spans="1:60" ht="18.75" customHeight="1">
      <c r="A120" s="1667"/>
      <c r="B120" s="1642"/>
      <c r="C120" s="1669"/>
      <c r="D120" s="1642"/>
      <c r="E120" s="1642"/>
      <c r="F120" s="1642"/>
      <c r="G120" s="1642"/>
      <c r="H120" s="1642"/>
      <c r="I120" s="1642"/>
      <c r="J120" s="1642"/>
      <c r="K120" s="1642"/>
      <c r="L120" s="1642"/>
      <c r="M120" s="1642"/>
      <c r="N120" s="1642"/>
      <c r="O120" s="1646"/>
      <c r="P120" s="1642"/>
      <c r="Q120" s="1642"/>
      <c r="R120" s="1642"/>
      <c r="S120" s="1645"/>
      <c r="T120" s="1645"/>
      <c r="U120" s="9"/>
      <c r="V120" s="9"/>
      <c r="W120" s="9"/>
      <c r="X120" s="1646"/>
      <c r="Y120" s="1646"/>
      <c r="Z120" s="1646"/>
      <c r="AA120" s="1646"/>
      <c r="AB120" s="1646"/>
      <c r="AC120" s="1646"/>
      <c r="AD120" s="1646"/>
      <c r="AE120" s="1647"/>
      <c r="AF120" s="1646"/>
      <c r="AG120" s="1646"/>
      <c r="AH120" s="1648"/>
      <c r="AI120" s="1646"/>
      <c r="AJ120" s="1642"/>
      <c r="AK120" s="1642"/>
      <c r="AL120" s="1642"/>
      <c r="AM120" s="1642"/>
      <c r="AN120" s="1642"/>
      <c r="AO120" s="1642"/>
      <c r="AP120" s="1642"/>
      <c r="AQ120" s="1642"/>
      <c r="AR120" s="1642"/>
      <c r="AS120" s="1642"/>
      <c r="AT120" s="1642"/>
      <c r="AU120" s="1642"/>
      <c r="AV120" s="1642"/>
      <c r="AW120" s="1642"/>
      <c r="AX120" s="1642"/>
      <c r="AY120" s="1642"/>
      <c r="AZ120" s="1642"/>
      <c r="BA120" s="1642"/>
      <c r="BB120" s="1642"/>
      <c r="BC120" s="1642"/>
      <c r="BD120" s="1642"/>
      <c r="BE120" s="1642"/>
      <c r="BF120" s="1642"/>
      <c r="BG120" s="1642"/>
      <c r="BH120" s="1642"/>
    </row>
    <row r="121" spans="1:60" ht="18.75" customHeight="1">
      <c r="A121" s="1667"/>
      <c r="B121" s="1642"/>
      <c r="C121" s="1669"/>
      <c r="D121" s="1642"/>
      <c r="E121" s="1642"/>
      <c r="F121" s="1642"/>
      <c r="G121" s="1642"/>
      <c r="H121" s="1642"/>
      <c r="I121" s="1642"/>
      <c r="J121" s="1642"/>
      <c r="K121" s="1642"/>
      <c r="L121" s="1642"/>
      <c r="M121" s="1642"/>
      <c r="N121" s="1642"/>
      <c r="O121" s="1646"/>
      <c r="P121" s="1642"/>
      <c r="Q121" s="1642"/>
      <c r="R121" s="1642"/>
      <c r="S121" s="1645"/>
      <c r="T121" s="1645"/>
      <c r="U121" s="9"/>
      <c r="V121" s="9"/>
      <c r="W121" s="9"/>
      <c r="X121" s="1646"/>
      <c r="Y121" s="1646"/>
      <c r="Z121" s="1646"/>
      <c r="AA121" s="1646"/>
      <c r="AB121" s="1646"/>
      <c r="AC121" s="1646"/>
      <c r="AD121" s="1646"/>
      <c r="AE121" s="1647"/>
      <c r="AF121" s="1646"/>
      <c r="AG121" s="1646"/>
      <c r="AH121" s="1648"/>
      <c r="AI121" s="1646"/>
      <c r="AJ121" s="1642"/>
      <c r="AK121" s="1642"/>
      <c r="AL121" s="1642"/>
      <c r="AM121" s="1642"/>
      <c r="AN121" s="1642"/>
      <c r="AO121" s="1642"/>
      <c r="AP121" s="1642"/>
      <c r="AQ121" s="1642"/>
      <c r="AR121" s="1642"/>
      <c r="AS121" s="1642"/>
      <c r="AT121" s="1642"/>
      <c r="AU121" s="1642"/>
      <c r="AV121" s="1642"/>
      <c r="AW121" s="1642"/>
      <c r="AX121" s="1642"/>
      <c r="AY121" s="1642"/>
      <c r="AZ121" s="1642"/>
      <c r="BA121" s="1642"/>
      <c r="BB121" s="1642"/>
      <c r="BC121" s="1642"/>
      <c r="BD121" s="1642"/>
      <c r="BE121" s="1642"/>
      <c r="BF121" s="1642"/>
      <c r="BG121" s="1642"/>
      <c r="BH121" s="1642"/>
    </row>
    <row r="122" spans="1:60" ht="18.75" customHeight="1">
      <c r="A122" s="1667"/>
      <c r="B122" s="1642"/>
      <c r="C122" s="1669"/>
      <c r="D122" s="1642"/>
      <c r="E122" s="1642"/>
      <c r="F122" s="1642"/>
      <c r="G122" s="1642"/>
      <c r="H122" s="1642"/>
      <c r="I122" s="1642"/>
      <c r="J122" s="1642"/>
      <c r="K122" s="1642"/>
      <c r="L122" s="1642"/>
      <c r="M122" s="1642"/>
      <c r="N122" s="1642"/>
      <c r="O122" s="1646"/>
      <c r="P122" s="1642"/>
      <c r="Q122" s="1642"/>
      <c r="R122" s="1642"/>
      <c r="S122" s="1645"/>
      <c r="T122" s="1645"/>
      <c r="U122" s="9"/>
      <c r="V122" s="9"/>
      <c r="W122" s="9"/>
      <c r="X122" s="1646"/>
      <c r="Y122" s="1646"/>
      <c r="Z122" s="1646"/>
      <c r="AA122" s="1646"/>
      <c r="AB122" s="1646"/>
      <c r="AC122" s="1646"/>
      <c r="AD122" s="1646"/>
      <c r="AE122" s="1647"/>
      <c r="AF122" s="1646"/>
      <c r="AG122" s="1646"/>
      <c r="AH122" s="1648"/>
      <c r="AI122" s="1646"/>
      <c r="AJ122" s="1642"/>
      <c r="AK122" s="1642"/>
      <c r="AL122" s="1642"/>
      <c r="AM122" s="1642"/>
      <c r="AN122" s="1642"/>
      <c r="AO122" s="1642"/>
      <c r="AP122" s="1642"/>
      <c r="AQ122" s="1642"/>
      <c r="AR122" s="1642"/>
      <c r="AS122" s="1642"/>
      <c r="AT122" s="1642"/>
      <c r="AU122" s="1642"/>
      <c r="AV122" s="1642"/>
      <c r="AW122" s="1642"/>
      <c r="AX122" s="1642"/>
      <c r="AY122" s="1642"/>
      <c r="AZ122" s="1642"/>
      <c r="BA122" s="1642"/>
      <c r="BB122" s="1642"/>
      <c r="BC122" s="1642"/>
      <c r="BD122" s="1642"/>
      <c r="BE122" s="1642"/>
      <c r="BF122" s="1642"/>
      <c r="BG122" s="1642"/>
      <c r="BH122" s="1642"/>
    </row>
    <row r="123" spans="1:60" ht="18.75" customHeight="1">
      <c r="A123" s="1667"/>
      <c r="B123" s="1642"/>
      <c r="C123" s="1669"/>
      <c r="D123" s="1642"/>
      <c r="E123" s="1642"/>
      <c r="F123" s="1642"/>
      <c r="G123" s="1642"/>
      <c r="H123" s="1642"/>
      <c r="I123" s="1642"/>
      <c r="J123" s="1642"/>
      <c r="K123" s="1642"/>
      <c r="L123" s="1642"/>
      <c r="M123" s="1642"/>
      <c r="N123" s="1642"/>
      <c r="O123" s="1646"/>
      <c r="P123" s="1642"/>
      <c r="Q123" s="1642"/>
      <c r="R123" s="1642"/>
      <c r="S123" s="1645"/>
      <c r="T123" s="1645"/>
      <c r="U123" s="9"/>
      <c r="V123" s="9"/>
      <c r="W123" s="9"/>
      <c r="X123" s="1646"/>
      <c r="Y123" s="1646"/>
      <c r="Z123" s="1646"/>
      <c r="AA123" s="1646"/>
      <c r="AB123" s="1646"/>
      <c r="AC123" s="1646"/>
      <c r="AD123" s="1646"/>
      <c r="AE123" s="1647"/>
      <c r="AF123" s="1646"/>
      <c r="AG123" s="1646"/>
      <c r="AH123" s="1648"/>
      <c r="AI123" s="1646"/>
      <c r="AJ123" s="1642"/>
      <c r="AK123" s="1642"/>
      <c r="AL123" s="1642"/>
      <c r="AM123" s="1642"/>
      <c r="AN123" s="1642"/>
      <c r="AO123" s="1642"/>
      <c r="AP123" s="1642"/>
      <c r="AQ123" s="1642"/>
      <c r="AR123" s="1642"/>
      <c r="AS123" s="1642"/>
      <c r="AT123" s="1642"/>
      <c r="AU123" s="1642"/>
      <c r="AV123" s="1642"/>
      <c r="AW123" s="1642"/>
      <c r="AX123" s="1642"/>
      <c r="AY123" s="1642"/>
      <c r="AZ123" s="1642"/>
      <c r="BA123" s="1642"/>
      <c r="BB123" s="1642"/>
      <c r="BC123" s="1642"/>
      <c r="BD123" s="1642"/>
      <c r="BE123" s="1642"/>
      <c r="BF123" s="1642"/>
      <c r="BG123" s="1642"/>
      <c r="BH123" s="1642"/>
    </row>
    <row r="124" spans="1:60" ht="18.75" customHeight="1">
      <c r="A124" s="1667"/>
      <c r="B124" s="1642"/>
      <c r="C124" s="1669"/>
      <c r="D124" s="1642"/>
      <c r="E124" s="1642"/>
      <c r="F124" s="1642"/>
      <c r="G124" s="1642"/>
      <c r="H124" s="1642"/>
      <c r="I124" s="1642"/>
      <c r="J124" s="1642"/>
      <c r="K124" s="1642"/>
      <c r="L124" s="1642"/>
      <c r="M124" s="1642"/>
      <c r="N124" s="1642"/>
      <c r="O124" s="1646"/>
      <c r="P124" s="1642"/>
      <c r="Q124" s="1642"/>
      <c r="R124" s="1642"/>
      <c r="S124" s="1645"/>
      <c r="T124" s="1645"/>
      <c r="U124" s="9"/>
      <c r="V124" s="9"/>
      <c r="W124" s="9"/>
      <c r="X124" s="1646"/>
      <c r="Y124" s="1646"/>
      <c r="Z124" s="1646"/>
      <c r="AA124" s="1646"/>
      <c r="AB124" s="1646"/>
      <c r="AC124" s="1646"/>
      <c r="AD124" s="1646"/>
      <c r="AE124" s="1647"/>
      <c r="AF124" s="1646"/>
      <c r="AG124" s="1646"/>
      <c r="AH124" s="1648"/>
      <c r="AI124" s="1646"/>
      <c r="AJ124" s="1642"/>
      <c r="AK124" s="1642"/>
      <c r="AL124" s="1642"/>
      <c r="AM124" s="1642"/>
      <c r="AN124" s="1642"/>
      <c r="AO124" s="1642"/>
      <c r="AP124" s="1642"/>
      <c r="AQ124" s="1642"/>
      <c r="AR124" s="1642"/>
      <c r="AS124" s="1642"/>
      <c r="AT124" s="1642"/>
      <c r="AU124" s="1642"/>
      <c r="AV124" s="1642"/>
      <c r="AW124" s="1642"/>
      <c r="AX124" s="1642"/>
      <c r="AY124" s="1642"/>
      <c r="AZ124" s="1642"/>
      <c r="BA124" s="1642"/>
      <c r="BB124" s="1642"/>
      <c r="BC124" s="1642"/>
      <c r="BD124" s="1642"/>
      <c r="BE124" s="1642"/>
      <c r="BF124" s="1642"/>
      <c r="BG124" s="1642"/>
      <c r="BH124" s="1642"/>
    </row>
    <row r="125" spans="1:60" ht="18.75" customHeight="1">
      <c r="A125" s="1667"/>
      <c r="B125" s="1642"/>
      <c r="C125" s="1669"/>
      <c r="D125" s="1642"/>
      <c r="E125" s="1642"/>
      <c r="F125" s="1642"/>
      <c r="G125" s="1642"/>
      <c r="H125" s="1642"/>
      <c r="I125" s="1642"/>
      <c r="J125" s="1642"/>
      <c r="K125" s="1642"/>
      <c r="L125" s="1642"/>
      <c r="M125" s="1642"/>
      <c r="N125" s="1642"/>
      <c r="O125" s="1646"/>
      <c r="P125" s="1642"/>
      <c r="Q125" s="1642"/>
      <c r="R125" s="1642"/>
      <c r="S125" s="1645"/>
      <c r="T125" s="1645"/>
      <c r="U125" s="9"/>
      <c r="V125" s="9"/>
      <c r="W125" s="9"/>
      <c r="X125" s="1646"/>
      <c r="Y125" s="1646"/>
      <c r="Z125" s="1646"/>
      <c r="AA125" s="1646"/>
      <c r="AB125" s="1646"/>
      <c r="AC125" s="1646"/>
      <c r="AD125" s="1646"/>
      <c r="AE125" s="1647"/>
      <c r="AF125" s="1646"/>
      <c r="AG125" s="1646"/>
      <c r="AH125" s="1648"/>
      <c r="AI125" s="1646"/>
      <c r="AJ125" s="1642"/>
      <c r="AK125" s="1642"/>
      <c r="AL125" s="1642"/>
      <c r="AM125" s="1642"/>
      <c r="AN125" s="1642"/>
      <c r="AO125" s="1642"/>
      <c r="AP125" s="1642"/>
      <c r="AQ125" s="1642"/>
      <c r="AR125" s="1642"/>
      <c r="AS125" s="1642"/>
      <c r="AT125" s="1642"/>
      <c r="AU125" s="1642"/>
      <c r="AV125" s="1642"/>
      <c r="AW125" s="1642"/>
      <c r="AX125" s="1642"/>
      <c r="AY125" s="1642"/>
      <c r="AZ125" s="1642"/>
      <c r="BA125" s="1642"/>
      <c r="BB125" s="1642"/>
      <c r="BC125" s="1642"/>
      <c r="BD125" s="1642"/>
      <c r="BE125" s="1642"/>
      <c r="BF125" s="1642"/>
      <c r="BG125" s="1642"/>
      <c r="BH125" s="1642"/>
    </row>
    <row r="126" spans="1:60" ht="18.75" customHeight="1">
      <c r="A126" s="1667"/>
      <c r="B126" s="1642"/>
      <c r="C126" s="1669"/>
      <c r="D126" s="1642"/>
      <c r="E126" s="1642"/>
      <c r="F126" s="1642"/>
      <c r="G126" s="1642"/>
      <c r="H126" s="1642"/>
      <c r="I126" s="1642"/>
      <c r="J126" s="1642"/>
      <c r="K126" s="1642"/>
      <c r="L126" s="1642"/>
      <c r="M126" s="1642"/>
      <c r="N126" s="1642"/>
      <c r="O126" s="1646"/>
      <c r="P126" s="1642"/>
      <c r="Q126" s="1642"/>
      <c r="R126" s="1642"/>
      <c r="S126" s="1645"/>
      <c r="T126" s="1645"/>
      <c r="U126" s="9"/>
      <c r="V126" s="9"/>
      <c r="W126" s="9"/>
      <c r="X126" s="1646"/>
      <c r="Y126" s="1646"/>
      <c r="Z126" s="1646"/>
      <c r="AA126" s="1646"/>
      <c r="AB126" s="1646"/>
      <c r="AC126" s="1646"/>
      <c r="AD126" s="1646"/>
      <c r="AE126" s="1647"/>
      <c r="AF126" s="1646"/>
      <c r="AG126" s="1646"/>
      <c r="AH126" s="1648"/>
      <c r="AI126" s="1646"/>
      <c r="AJ126" s="1642"/>
      <c r="AK126" s="1642"/>
      <c r="AL126" s="1642"/>
      <c r="AM126" s="1642"/>
      <c r="AN126" s="1642"/>
      <c r="AO126" s="1642"/>
      <c r="AP126" s="1642"/>
      <c r="AQ126" s="1642"/>
      <c r="AR126" s="1642"/>
      <c r="AS126" s="1642"/>
      <c r="AT126" s="1642"/>
      <c r="AU126" s="1642"/>
      <c r="AV126" s="1642"/>
      <c r="AW126" s="1642"/>
      <c r="AX126" s="1642"/>
      <c r="AY126" s="1642"/>
      <c r="AZ126" s="1642"/>
      <c r="BA126" s="1642"/>
      <c r="BB126" s="1642"/>
      <c r="BC126" s="1642"/>
      <c r="BD126" s="1642"/>
      <c r="BE126" s="1642"/>
      <c r="BF126" s="1642"/>
      <c r="BG126" s="1642"/>
      <c r="BH126" s="1642"/>
    </row>
    <row r="127" spans="1:60" ht="18.75" customHeight="1">
      <c r="A127" s="1667"/>
      <c r="B127" s="1642"/>
      <c r="C127" s="1669"/>
      <c r="D127" s="1642"/>
      <c r="E127" s="1642"/>
      <c r="F127" s="1642"/>
      <c r="G127" s="1642"/>
      <c r="H127" s="1642"/>
      <c r="I127" s="1642"/>
      <c r="J127" s="1642"/>
      <c r="K127" s="1642"/>
      <c r="L127" s="1642"/>
      <c r="M127" s="1642"/>
      <c r="N127" s="1642"/>
      <c r="O127" s="1646"/>
      <c r="P127" s="1642"/>
      <c r="Q127" s="1642"/>
      <c r="R127" s="1642"/>
      <c r="S127" s="1645"/>
      <c r="T127" s="1645"/>
      <c r="U127" s="9"/>
      <c r="V127" s="9"/>
      <c r="W127" s="9"/>
      <c r="X127" s="1646"/>
      <c r="Y127" s="1646"/>
      <c r="Z127" s="1646"/>
      <c r="AA127" s="1646"/>
      <c r="AB127" s="1646"/>
      <c r="AC127" s="1646"/>
      <c r="AD127" s="1646"/>
      <c r="AE127" s="1647"/>
      <c r="AF127" s="1646"/>
      <c r="AG127" s="1646"/>
      <c r="AH127" s="1648"/>
      <c r="AI127" s="1646"/>
      <c r="AJ127" s="1642"/>
      <c r="AK127" s="1642"/>
      <c r="AL127" s="1642"/>
      <c r="AM127" s="1642"/>
      <c r="AN127" s="1642"/>
      <c r="AO127" s="1642"/>
      <c r="AP127" s="1642"/>
      <c r="AQ127" s="1642"/>
      <c r="AR127" s="1642"/>
      <c r="AS127" s="1642"/>
      <c r="AT127" s="1642"/>
      <c r="AU127" s="1642"/>
      <c r="AV127" s="1642"/>
      <c r="AW127" s="1642"/>
      <c r="AX127" s="1642"/>
      <c r="AY127" s="1642"/>
      <c r="AZ127" s="1642"/>
      <c r="BA127" s="1642"/>
      <c r="BB127" s="1642"/>
      <c r="BC127" s="1642"/>
      <c r="BD127" s="1642"/>
      <c r="BE127" s="1642"/>
      <c r="BF127" s="1642"/>
      <c r="BG127" s="1642"/>
      <c r="BH127" s="1642"/>
    </row>
    <row r="128" spans="1:60" ht="18.75" customHeight="1">
      <c r="A128" s="1667"/>
      <c r="B128" s="1642"/>
      <c r="C128" s="1669"/>
      <c r="D128" s="1642"/>
      <c r="E128" s="1642"/>
      <c r="F128" s="1642"/>
      <c r="G128" s="1642"/>
      <c r="H128" s="1642"/>
      <c r="I128" s="1642"/>
      <c r="J128" s="1642"/>
      <c r="K128" s="1642"/>
      <c r="L128" s="1642"/>
      <c r="M128" s="1642"/>
      <c r="N128" s="1642"/>
      <c r="O128" s="1646"/>
      <c r="P128" s="1642"/>
      <c r="Q128" s="1642"/>
      <c r="R128" s="1642"/>
      <c r="S128" s="1645"/>
      <c r="T128" s="1645"/>
      <c r="U128" s="9"/>
      <c r="V128" s="9"/>
      <c r="W128" s="9"/>
      <c r="X128" s="1646"/>
      <c r="Y128" s="1646"/>
      <c r="Z128" s="1646"/>
      <c r="AA128" s="1646"/>
      <c r="AB128" s="1646"/>
      <c r="AC128" s="1646"/>
      <c r="AD128" s="1646"/>
      <c r="AE128" s="1647"/>
      <c r="AF128" s="1646"/>
      <c r="AG128" s="1646"/>
      <c r="AH128" s="1648"/>
      <c r="AI128" s="1646"/>
      <c r="AJ128" s="1642"/>
      <c r="AK128" s="1642"/>
      <c r="AL128" s="1642"/>
      <c r="AM128" s="1642"/>
      <c r="AN128" s="1642"/>
      <c r="AO128" s="1642"/>
      <c r="AP128" s="1642"/>
      <c r="AQ128" s="1642"/>
      <c r="AR128" s="1642"/>
      <c r="AS128" s="1642"/>
      <c r="AT128" s="1642"/>
      <c r="AU128" s="1642"/>
      <c r="AV128" s="1642"/>
      <c r="AW128" s="1642"/>
      <c r="AX128" s="1642"/>
      <c r="AY128" s="1642"/>
      <c r="AZ128" s="1642"/>
      <c r="BA128" s="1642"/>
      <c r="BB128" s="1642"/>
      <c r="BC128" s="1642"/>
      <c r="BD128" s="1642"/>
      <c r="BE128" s="1642"/>
      <c r="BF128" s="1642"/>
      <c r="BG128" s="1642"/>
      <c r="BH128" s="1642"/>
    </row>
    <row r="129" spans="1:60" ht="18.75" customHeight="1">
      <c r="A129" s="1667"/>
      <c r="B129" s="1642"/>
      <c r="C129" s="1669"/>
      <c r="D129" s="1642"/>
      <c r="E129" s="1642"/>
      <c r="F129" s="1642"/>
      <c r="G129" s="1642"/>
      <c r="H129" s="1642"/>
      <c r="I129" s="1642"/>
      <c r="J129" s="1642"/>
      <c r="K129" s="1642"/>
      <c r="L129" s="1642"/>
      <c r="M129" s="1642"/>
      <c r="N129" s="1642"/>
      <c r="O129" s="1646"/>
      <c r="P129" s="1642"/>
      <c r="Q129" s="1642"/>
      <c r="R129" s="1642"/>
      <c r="S129" s="1645"/>
      <c r="T129" s="1645"/>
      <c r="U129" s="9"/>
      <c r="V129" s="9"/>
      <c r="W129" s="9"/>
      <c r="X129" s="1646"/>
      <c r="Y129" s="1646"/>
      <c r="Z129" s="1646"/>
      <c r="AA129" s="1646"/>
      <c r="AB129" s="1646"/>
      <c r="AC129" s="1646"/>
      <c r="AD129" s="1646"/>
      <c r="AE129" s="1647"/>
      <c r="AF129" s="1646"/>
      <c r="AG129" s="1646"/>
      <c r="AH129" s="1648"/>
      <c r="AI129" s="1646"/>
      <c r="AJ129" s="1642"/>
      <c r="AK129" s="1642"/>
      <c r="AL129" s="1642"/>
      <c r="AM129" s="1642"/>
      <c r="AN129" s="1642"/>
      <c r="AO129" s="1642"/>
      <c r="AP129" s="1642"/>
      <c r="AQ129" s="1642"/>
      <c r="AR129" s="1642"/>
      <c r="AS129" s="1642"/>
      <c r="AT129" s="1642"/>
      <c r="AU129" s="1642"/>
      <c r="AV129" s="1642"/>
      <c r="AW129" s="1642"/>
      <c r="AX129" s="1642"/>
      <c r="AY129" s="1642"/>
      <c r="AZ129" s="1642"/>
      <c r="BA129" s="1642"/>
      <c r="BB129" s="1642"/>
      <c r="BC129" s="1642"/>
      <c r="BD129" s="1642"/>
      <c r="BE129" s="1642"/>
      <c r="BF129" s="1642"/>
      <c r="BG129" s="1642"/>
      <c r="BH129" s="1642"/>
    </row>
    <row r="130" spans="1:60" ht="18.75" customHeight="1">
      <c r="A130" s="1667"/>
      <c r="B130" s="1642"/>
      <c r="C130" s="1669"/>
      <c r="D130" s="1642"/>
      <c r="E130" s="1642"/>
      <c r="F130" s="1642"/>
      <c r="G130" s="1642"/>
      <c r="H130" s="1642"/>
      <c r="I130" s="1642"/>
      <c r="J130" s="1642"/>
      <c r="K130" s="1642"/>
      <c r="L130" s="1642"/>
      <c r="M130" s="1642"/>
      <c r="N130" s="1642"/>
      <c r="O130" s="1646"/>
      <c r="P130" s="1642"/>
      <c r="Q130" s="1642"/>
      <c r="R130" s="1642"/>
      <c r="S130" s="1645"/>
      <c r="T130" s="1645"/>
      <c r="U130" s="9"/>
      <c r="V130" s="9"/>
      <c r="W130" s="9"/>
      <c r="X130" s="1646"/>
      <c r="Y130" s="1646"/>
      <c r="Z130" s="1646"/>
      <c r="AA130" s="1646"/>
      <c r="AB130" s="1646"/>
      <c r="AC130" s="1646"/>
      <c r="AD130" s="1646"/>
      <c r="AE130" s="1647"/>
      <c r="AF130" s="1646"/>
      <c r="AG130" s="1646"/>
      <c r="AH130" s="1648"/>
      <c r="AI130" s="1646"/>
      <c r="AJ130" s="1642"/>
      <c r="AK130" s="1642"/>
      <c r="AL130" s="1642"/>
      <c r="AM130" s="1642"/>
      <c r="AN130" s="1642"/>
      <c r="AO130" s="1642"/>
      <c r="AP130" s="1642"/>
      <c r="AQ130" s="1642"/>
      <c r="AR130" s="1642"/>
      <c r="AS130" s="1642"/>
      <c r="AT130" s="1642"/>
      <c r="AU130" s="1642"/>
      <c r="AV130" s="1642"/>
      <c r="AW130" s="1642"/>
      <c r="AX130" s="1642"/>
      <c r="AY130" s="1642"/>
      <c r="AZ130" s="1642"/>
      <c r="BA130" s="1642"/>
      <c r="BB130" s="1642"/>
      <c r="BC130" s="1642"/>
      <c r="BD130" s="1642"/>
      <c r="BE130" s="1642"/>
      <c r="BF130" s="1642"/>
      <c r="BG130" s="1642"/>
      <c r="BH130" s="1642"/>
    </row>
    <row r="131" spans="1:60" ht="18.75" customHeight="1">
      <c r="A131" s="1667"/>
      <c r="B131" s="1642"/>
      <c r="C131" s="1669"/>
      <c r="D131" s="1642"/>
      <c r="E131" s="1642"/>
      <c r="F131" s="1642"/>
      <c r="G131" s="1642"/>
      <c r="H131" s="1642"/>
      <c r="I131" s="1642"/>
      <c r="J131" s="1642"/>
      <c r="K131" s="1642"/>
      <c r="L131" s="1642"/>
      <c r="M131" s="1642"/>
      <c r="N131" s="1642"/>
      <c r="O131" s="1646"/>
      <c r="P131" s="1642"/>
      <c r="Q131" s="1642"/>
      <c r="R131" s="1642"/>
      <c r="S131" s="1645"/>
      <c r="T131" s="1645"/>
      <c r="U131" s="9"/>
      <c r="V131" s="9"/>
      <c r="W131" s="9"/>
      <c r="X131" s="1646"/>
      <c r="Y131" s="1646"/>
      <c r="Z131" s="1646"/>
      <c r="AA131" s="1646"/>
      <c r="AB131" s="1646"/>
      <c r="AC131" s="1646"/>
      <c r="AD131" s="1646"/>
      <c r="AE131" s="1647"/>
      <c r="AF131" s="1646"/>
      <c r="AG131" s="1646"/>
      <c r="AH131" s="1648"/>
      <c r="AI131" s="1646"/>
      <c r="AJ131" s="1642"/>
      <c r="AK131" s="1642"/>
      <c r="AL131" s="1642"/>
      <c r="AM131" s="1642"/>
      <c r="AN131" s="1642"/>
      <c r="AO131" s="1642"/>
      <c r="AP131" s="1642"/>
      <c r="AQ131" s="1642"/>
      <c r="AR131" s="1642"/>
      <c r="AS131" s="1642"/>
      <c r="AT131" s="1642"/>
      <c r="AU131" s="1642"/>
      <c r="AV131" s="1642"/>
      <c r="AW131" s="1642"/>
      <c r="AX131" s="1642"/>
      <c r="AY131" s="1642"/>
      <c r="AZ131" s="1642"/>
      <c r="BA131" s="1642"/>
      <c r="BB131" s="1642"/>
      <c r="BC131" s="1642"/>
      <c r="BD131" s="1642"/>
      <c r="BE131" s="1642"/>
      <c r="BF131" s="1642"/>
      <c r="BG131" s="1642"/>
      <c r="BH131" s="1642"/>
    </row>
    <row r="132" spans="1:60" ht="18.75" customHeight="1">
      <c r="A132" s="1667"/>
      <c r="B132" s="1642"/>
      <c r="C132" s="1669"/>
      <c r="D132" s="1642"/>
      <c r="E132" s="1642"/>
      <c r="F132" s="1642"/>
      <c r="G132" s="1642"/>
      <c r="H132" s="1642"/>
      <c r="I132" s="1642"/>
      <c r="J132" s="1642"/>
      <c r="K132" s="1642"/>
      <c r="L132" s="1642"/>
      <c r="M132" s="1642"/>
      <c r="N132" s="1642"/>
      <c r="O132" s="1646"/>
      <c r="P132" s="1642"/>
      <c r="Q132" s="1642"/>
      <c r="R132" s="1642"/>
      <c r="S132" s="1645"/>
      <c r="T132" s="1645"/>
      <c r="U132" s="9"/>
      <c r="V132" s="9"/>
      <c r="W132" s="9"/>
      <c r="X132" s="1646"/>
      <c r="Y132" s="1646"/>
      <c r="Z132" s="1646"/>
      <c r="AA132" s="1646"/>
      <c r="AB132" s="1646"/>
      <c r="AC132" s="1646"/>
      <c r="AD132" s="1646"/>
      <c r="AE132" s="1647"/>
      <c r="AF132" s="1646"/>
      <c r="AG132" s="1646"/>
      <c r="AH132" s="1648"/>
      <c r="AI132" s="1646"/>
      <c r="AJ132" s="1642"/>
      <c r="AK132" s="1642"/>
      <c r="AL132" s="1642"/>
      <c r="AM132" s="1642"/>
      <c r="AN132" s="1642"/>
      <c r="AO132" s="1642"/>
      <c r="AP132" s="1642"/>
      <c r="AQ132" s="1642"/>
      <c r="AR132" s="1642"/>
      <c r="AS132" s="1642"/>
      <c r="AT132" s="1642"/>
      <c r="AU132" s="1642"/>
      <c r="AV132" s="1642"/>
      <c r="AW132" s="1642"/>
      <c r="AX132" s="1642"/>
      <c r="AY132" s="1642"/>
      <c r="AZ132" s="1642"/>
      <c r="BA132" s="1642"/>
      <c r="BB132" s="1642"/>
      <c r="BC132" s="1642"/>
      <c r="BD132" s="1642"/>
      <c r="BE132" s="1642"/>
      <c r="BF132" s="1642"/>
      <c r="BG132" s="1642"/>
      <c r="BH132" s="1642"/>
    </row>
    <row r="133" spans="1:60" ht="18.75" customHeight="1">
      <c r="A133" s="1667"/>
      <c r="B133" s="1642"/>
      <c r="C133" s="1669"/>
      <c r="D133" s="1642"/>
      <c r="E133" s="1642"/>
      <c r="F133" s="1642"/>
      <c r="G133" s="1642"/>
      <c r="H133" s="1642"/>
      <c r="I133" s="1642"/>
      <c r="J133" s="1642"/>
      <c r="K133" s="1642"/>
      <c r="L133" s="1642"/>
      <c r="M133" s="1642"/>
      <c r="N133" s="1642"/>
      <c r="O133" s="1646"/>
      <c r="P133" s="1642"/>
      <c r="Q133" s="1642"/>
      <c r="R133" s="1642"/>
      <c r="S133" s="1645"/>
      <c r="T133" s="1645"/>
      <c r="U133" s="9"/>
      <c r="V133" s="9"/>
      <c r="W133" s="9"/>
      <c r="X133" s="1646"/>
      <c r="Y133" s="1646"/>
      <c r="Z133" s="1646"/>
      <c r="AA133" s="1646"/>
      <c r="AB133" s="1646"/>
      <c r="AC133" s="1646"/>
      <c r="AD133" s="1646"/>
      <c r="AE133" s="1647"/>
      <c r="AF133" s="1646"/>
      <c r="AG133" s="1646"/>
      <c r="AH133" s="1648"/>
      <c r="AI133" s="1646"/>
      <c r="AJ133" s="1642"/>
      <c r="AK133" s="1642"/>
      <c r="AL133" s="1642"/>
      <c r="AM133" s="1642"/>
      <c r="AN133" s="1642"/>
      <c r="AO133" s="1642"/>
      <c r="AP133" s="1642"/>
      <c r="AQ133" s="1642"/>
      <c r="AR133" s="1642"/>
      <c r="AS133" s="1642"/>
      <c r="AT133" s="1642"/>
      <c r="AU133" s="1642"/>
      <c r="AV133" s="1642"/>
      <c r="AW133" s="1642"/>
      <c r="AX133" s="1642"/>
      <c r="AY133" s="1642"/>
      <c r="AZ133" s="1642"/>
      <c r="BA133" s="1642"/>
      <c r="BB133" s="1642"/>
      <c r="BC133" s="1642"/>
      <c r="BD133" s="1642"/>
      <c r="BE133" s="1642"/>
      <c r="BF133" s="1642"/>
      <c r="BG133" s="1642"/>
      <c r="BH133" s="1642"/>
    </row>
    <row r="134" spans="1:60" ht="18.75" customHeight="1">
      <c r="A134" s="1667"/>
      <c r="B134" s="1642"/>
      <c r="C134" s="1669"/>
      <c r="D134" s="1642"/>
      <c r="E134" s="1642"/>
      <c r="F134" s="1642"/>
      <c r="G134" s="1642"/>
      <c r="H134" s="1642"/>
      <c r="I134" s="1642"/>
      <c r="J134" s="1642"/>
      <c r="K134" s="1642"/>
      <c r="L134" s="1642"/>
      <c r="M134" s="1642"/>
      <c r="N134" s="1642"/>
      <c r="O134" s="1646"/>
      <c r="P134" s="1642"/>
      <c r="Q134" s="1642"/>
      <c r="R134" s="1642"/>
      <c r="S134" s="1645"/>
      <c r="T134" s="1645"/>
      <c r="U134" s="9"/>
      <c r="V134" s="9"/>
      <c r="W134" s="9"/>
      <c r="X134" s="1646"/>
      <c r="Y134" s="1646"/>
      <c r="Z134" s="1646"/>
      <c r="AA134" s="1646"/>
      <c r="AB134" s="1646"/>
      <c r="AC134" s="1646"/>
      <c r="AD134" s="1646"/>
      <c r="AE134" s="1647"/>
      <c r="AF134" s="1646"/>
      <c r="AG134" s="1646"/>
      <c r="AH134" s="1648"/>
      <c r="AI134" s="1646"/>
      <c r="AJ134" s="1642"/>
      <c r="AK134" s="1642"/>
      <c r="AL134" s="1642"/>
      <c r="AM134" s="1642"/>
      <c r="AN134" s="1642"/>
      <c r="AO134" s="1642"/>
      <c r="AP134" s="1642"/>
      <c r="AQ134" s="1642"/>
      <c r="AR134" s="1642"/>
      <c r="AS134" s="1642"/>
      <c r="AT134" s="1642"/>
      <c r="AU134" s="1642"/>
      <c r="AV134" s="1642"/>
      <c r="AW134" s="1642"/>
      <c r="AX134" s="1642"/>
      <c r="AY134" s="1642"/>
      <c r="AZ134" s="1642"/>
      <c r="BA134" s="1642"/>
      <c r="BB134" s="1642"/>
      <c r="BC134" s="1642"/>
      <c r="BD134" s="1642"/>
      <c r="BE134" s="1642"/>
      <c r="BF134" s="1642"/>
      <c r="BG134" s="1642"/>
      <c r="BH134" s="1642"/>
    </row>
    <row r="135" spans="1:60" ht="18.75" customHeight="1">
      <c r="A135" s="1667"/>
      <c r="B135" s="1642"/>
      <c r="C135" s="1669"/>
      <c r="D135" s="1642"/>
      <c r="E135" s="1642"/>
      <c r="F135" s="1642"/>
      <c r="G135" s="1642"/>
      <c r="H135" s="1642"/>
      <c r="I135" s="1642"/>
      <c r="J135" s="1642"/>
      <c r="K135" s="1642"/>
      <c r="L135" s="1642"/>
      <c r="M135" s="1642"/>
      <c r="N135" s="1642"/>
      <c r="O135" s="1646"/>
      <c r="P135" s="1642"/>
      <c r="Q135" s="1642"/>
      <c r="R135" s="1642"/>
      <c r="S135" s="1645"/>
      <c r="T135" s="1645"/>
      <c r="U135" s="9"/>
      <c r="V135" s="9"/>
      <c r="W135" s="9"/>
      <c r="X135" s="1646"/>
      <c r="Y135" s="1646"/>
      <c r="Z135" s="1646"/>
      <c r="AA135" s="1646"/>
      <c r="AB135" s="1646"/>
      <c r="AC135" s="1646"/>
      <c r="AD135" s="1646"/>
      <c r="AE135" s="1647"/>
      <c r="AF135" s="1646"/>
      <c r="AG135" s="1646"/>
      <c r="AH135" s="1648"/>
      <c r="AI135" s="1646"/>
      <c r="AJ135" s="1642"/>
      <c r="AK135" s="1642"/>
      <c r="AL135" s="1642"/>
      <c r="AM135" s="1642"/>
      <c r="AN135" s="1642"/>
      <c r="AO135" s="1642"/>
      <c r="AP135" s="1642"/>
      <c r="AQ135" s="1642"/>
      <c r="AR135" s="1642"/>
      <c r="AS135" s="1642"/>
      <c r="AT135" s="1642"/>
      <c r="AU135" s="1642"/>
      <c r="AV135" s="1642"/>
      <c r="AW135" s="1642"/>
      <c r="AX135" s="1642"/>
      <c r="AY135" s="1642"/>
      <c r="AZ135" s="1642"/>
      <c r="BA135" s="1642"/>
      <c r="BB135" s="1642"/>
      <c r="BC135" s="1642"/>
      <c r="BD135" s="1642"/>
      <c r="BE135" s="1642"/>
      <c r="BF135" s="1642"/>
      <c r="BG135" s="1642"/>
      <c r="BH135" s="1642"/>
    </row>
    <row r="136" spans="1:60" ht="18.75" customHeight="1">
      <c r="A136" s="1667"/>
      <c r="B136" s="1642"/>
      <c r="C136" s="1669"/>
      <c r="D136" s="1642"/>
      <c r="E136" s="1642"/>
      <c r="F136" s="1642"/>
      <c r="G136" s="1642"/>
      <c r="H136" s="1642"/>
      <c r="I136" s="1642"/>
      <c r="J136" s="1642"/>
      <c r="K136" s="1642"/>
      <c r="L136" s="1642"/>
      <c r="M136" s="1642"/>
      <c r="N136" s="1642"/>
      <c r="O136" s="1646"/>
      <c r="P136" s="1642"/>
      <c r="Q136" s="1642"/>
      <c r="R136" s="1642"/>
      <c r="S136" s="1645"/>
      <c r="T136" s="1645"/>
      <c r="U136" s="9"/>
      <c r="V136" s="9"/>
      <c r="W136" s="9"/>
      <c r="X136" s="1646"/>
      <c r="Y136" s="1646"/>
      <c r="Z136" s="1646"/>
      <c r="AA136" s="1646"/>
      <c r="AB136" s="1646"/>
      <c r="AC136" s="1646"/>
      <c r="AD136" s="1646"/>
      <c r="AE136" s="1647"/>
      <c r="AF136" s="1646"/>
      <c r="AG136" s="1646"/>
      <c r="AH136" s="1648"/>
      <c r="AI136" s="1646"/>
      <c r="AJ136" s="1642"/>
      <c r="AK136" s="1642"/>
      <c r="AL136" s="1642"/>
      <c r="AM136" s="1642"/>
      <c r="AN136" s="1642"/>
      <c r="AO136" s="1642"/>
      <c r="AP136" s="1642"/>
      <c r="AQ136" s="1642"/>
      <c r="AR136" s="1642"/>
      <c r="AS136" s="1642"/>
      <c r="AT136" s="1642"/>
      <c r="AU136" s="1642"/>
      <c r="AV136" s="1642"/>
      <c r="AW136" s="1642"/>
      <c r="AX136" s="1642"/>
      <c r="AY136" s="1642"/>
      <c r="AZ136" s="1642"/>
      <c r="BA136" s="1642"/>
      <c r="BB136" s="1642"/>
      <c r="BC136" s="1642"/>
      <c r="BD136" s="1642"/>
      <c r="BE136" s="1642"/>
      <c r="BF136" s="1642"/>
      <c r="BG136" s="1642"/>
      <c r="BH136" s="1642"/>
    </row>
    <row r="137" spans="1:60" ht="18.75" customHeight="1">
      <c r="A137" s="1667"/>
      <c r="B137" s="1642"/>
      <c r="C137" s="1669"/>
      <c r="D137" s="1642"/>
      <c r="E137" s="1642"/>
      <c r="F137" s="1642"/>
      <c r="G137" s="1642"/>
      <c r="H137" s="1642"/>
      <c r="I137" s="1642"/>
      <c r="J137" s="1642"/>
      <c r="K137" s="1642"/>
      <c r="L137" s="1642"/>
      <c r="M137" s="1642"/>
      <c r="N137" s="1642"/>
      <c r="O137" s="1646"/>
      <c r="P137" s="1642"/>
      <c r="Q137" s="1642"/>
      <c r="R137" s="1642"/>
      <c r="S137" s="1645"/>
      <c r="T137" s="1645"/>
      <c r="U137" s="9"/>
      <c r="V137" s="9"/>
      <c r="W137" s="9"/>
      <c r="X137" s="1646"/>
      <c r="Y137" s="1646"/>
      <c r="Z137" s="1646"/>
      <c r="AA137" s="1646"/>
      <c r="AB137" s="1646"/>
      <c r="AC137" s="1646"/>
      <c r="AD137" s="1646"/>
      <c r="AE137" s="1647"/>
      <c r="AF137" s="1646"/>
      <c r="AG137" s="1646"/>
      <c r="AH137" s="1648"/>
      <c r="AI137" s="1646"/>
      <c r="AJ137" s="1642"/>
      <c r="AK137" s="1642"/>
      <c r="AL137" s="1642"/>
      <c r="AM137" s="1642"/>
      <c r="AN137" s="1642"/>
      <c r="AO137" s="1642"/>
      <c r="AP137" s="1642"/>
      <c r="AQ137" s="1642"/>
      <c r="AR137" s="1642"/>
      <c r="AS137" s="1642"/>
      <c r="AT137" s="1642"/>
      <c r="AU137" s="1642"/>
      <c r="AV137" s="1642"/>
      <c r="AW137" s="1642"/>
      <c r="AX137" s="1642"/>
      <c r="AY137" s="1642"/>
      <c r="AZ137" s="1642"/>
      <c r="BA137" s="1642"/>
      <c r="BB137" s="1642"/>
      <c r="BC137" s="1642"/>
      <c r="BD137" s="1642"/>
      <c r="BE137" s="1642"/>
      <c r="BF137" s="1642"/>
      <c r="BG137" s="1642"/>
      <c r="BH137" s="1642"/>
    </row>
    <row r="138" spans="1:60" ht="18.75" customHeight="1">
      <c r="A138" s="1667"/>
      <c r="B138" s="1642"/>
      <c r="C138" s="1669"/>
      <c r="D138" s="1642"/>
      <c r="E138" s="1642"/>
      <c r="F138" s="1642"/>
      <c r="G138" s="1642"/>
      <c r="H138" s="1642"/>
      <c r="I138" s="1642"/>
      <c r="J138" s="1642"/>
      <c r="K138" s="1642"/>
      <c r="L138" s="1642"/>
      <c r="M138" s="1642"/>
      <c r="N138" s="1642"/>
      <c r="O138" s="1646"/>
      <c r="P138" s="1642"/>
      <c r="Q138" s="1642"/>
      <c r="R138" s="1642"/>
      <c r="S138" s="1645"/>
      <c r="T138" s="1645"/>
      <c r="U138" s="9"/>
      <c r="V138" s="9"/>
      <c r="W138" s="9"/>
      <c r="X138" s="1646"/>
      <c r="Y138" s="1646"/>
      <c r="Z138" s="1646"/>
      <c r="AA138" s="1646"/>
      <c r="AB138" s="1646"/>
      <c r="AC138" s="1646"/>
      <c r="AD138" s="1646"/>
      <c r="AE138" s="1647"/>
      <c r="AF138" s="1646"/>
      <c r="AG138" s="1646"/>
      <c r="AH138" s="1648"/>
      <c r="AI138" s="1646"/>
      <c r="AJ138" s="1642"/>
      <c r="AK138" s="1642"/>
      <c r="AL138" s="1642"/>
      <c r="AM138" s="1642"/>
      <c r="AN138" s="1642"/>
      <c r="AO138" s="1642"/>
      <c r="AP138" s="1642"/>
      <c r="AQ138" s="1642"/>
      <c r="AR138" s="1642"/>
      <c r="AS138" s="1642"/>
      <c r="AT138" s="1642"/>
      <c r="AU138" s="1642"/>
      <c r="AV138" s="1642"/>
      <c r="AW138" s="1642"/>
      <c r="AX138" s="1642"/>
      <c r="AY138" s="1642"/>
      <c r="AZ138" s="1642"/>
      <c r="BA138" s="1642"/>
      <c r="BB138" s="1642"/>
      <c r="BC138" s="1642"/>
      <c r="BD138" s="1642"/>
      <c r="BE138" s="1642"/>
      <c r="BF138" s="1642"/>
      <c r="BG138" s="1642"/>
      <c r="BH138" s="1642"/>
    </row>
    <row r="139" spans="1:60" ht="18.75" customHeight="1">
      <c r="A139" s="1667"/>
      <c r="B139" s="1642"/>
      <c r="C139" s="1669"/>
      <c r="D139" s="1642"/>
      <c r="E139" s="1642"/>
      <c r="F139" s="1642"/>
      <c r="G139" s="1642"/>
      <c r="H139" s="1642"/>
      <c r="I139" s="1642"/>
      <c r="J139" s="1642"/>
      <c r="K139" s="1642"/>
      <c r="L139" s="1642"/>
      <c r="M139" s="1642"/>
      <c r="N139" s="1642"/>
      <c r="O139" s="1646"/>
      <c r="P139" s="1642"/>
      <c r="Q139" s="1642"/>
      <c r="R139" s="1642"/>
      <c r="S139" s="1645"/>
      <c r="T139" s="1645"/>
      <c r="U139" s="9"/>
      <c r="V139" s="9"/>
      <c r="W139" s="9"/>
      <c r="X139" s="1646"/>
      <c r="Y139" s="1646"/>
      <c r="Z139" s="1646"/>
      <c r="AA139" s="1646"/>
      <c r="AB139" s="1646"/>
      <c r="AC139" s="1646"/>
      <c r="AD139" s="1646"/>
      <c r="AE139" s="1647"/>
      <c r="AF139" s="1646"/>
      <c r="AG139" s="1646"/>
      <c r="AH139" s="1648"/>
      <c r="AI139" s="1646"/>
      <c r="AJ139" s="1642"/>
      <c r="AK139" s="1642"/>
      <c r="AL139" s="1642"/>
      <c r="AM139" s="1642"/>
      <c r="AN139" s="1642"/>
      <c r="AO139" s="1642"/>
      <c r="AP139" s="1642"/>
      <c r="AQ139" s="1642"/>
      <c r="AR139" s="1642"/>
      <c r="AS139" s="1642"/>
      <c r="AT139" s="1642"/>
      <c r="AU139" s="1642"/>
      <c r="AV139" s="1642"/>
      <c r="AW139" s="1642"/>
      <c r="AX139" s="1642"/>
      <c r="AY139" s="1642"/>
      <c r="AZ139" s="1642"/>
      <c r="BA139" s="1642"/>
      <c r="BB139" s="1642"/>
      <c r="BC139" s="1642"/>
      <c r="BD139" s="1642"/>
      <c r="BE139" s="1642"/>
      <c r="BF139" s="1642"/>
      <c r="BG139" s="1642"/>
      <c r="BH139" s="1642"/>
    </row>
    <row r="140" spans="1:60" ht="18.75" customHeight="1">
      <c r="A140" s="1667"/>
      <c r="B140" s="1642"/>
      <c r="C140" s="1669"/>
      <c r="D140" s="1642"/>
      <c r="E140" s="1642"/>
      <c r="F140" s="1642"/>
      <c r="G140" s="1642"/>
      <c r="H140" s="1642"/>
      <c r="I140" s="1642"/>
      <c r="J140" s="1642"/>
      <c r="K140" s="1642"/>
      <c r="L140" s="1642"/>
      <c r="M140" s="1642"/>
      <c r="N140" s="1642"/>
      <c r="O140" s="1646"/>
      <c r="P140" s="1642"/>
      <c r="Q140" s="1642"/>
      <c r="R140" s="1642"/>
      <c r="S140" s="1645"/>
      <c r="T140" s="1645"/>
      <c r="U140" s="9"/>
      <c r="V140" s="9"/>
      <c r="W140" s="9"/>
      <c r="X140" s="1646"/>
      <c r="Y140" s="1646"/>
      <c r="Z140" s="1646"/>
      <c r="AA140" s="1646"/>
      <c r="AB140" s="1646"/>
      <c r="AC140" s="1646"/>
      <c r="AD140" s="1646"/>
      <c r="AE140" s="1647"/>
      <c r="AF140" s="1646"/>
      <c r="AG140" s="1646"/>
      <c r="AH140" s="1648"/>
      <c r="AI140" s="1646"/>
      <c r="AJ140" s="1642"/>
      <c r="AK140" s="1642"/>
      <c r="AL140" s="1642"/>
      <c r="AM140" s="1642"/>
      <c r="AN140" s="1642"/>
      <c r="AO140" s="1642"/>
      <c r="AP140" s="1642"/>
      <c r="AQ140" s="1642"/>
      <c r="AR140" s="1642"/>
      <c r="AS140" s="1642"/>
      <c r="AT140" s="1642"/>
      <c r="AU140" s="1642"/>
      <c r="AV140" s="1642"/>
      <c r="AW140" s="1642"/>
      <c r="AX140" s="1642"/>
      <c r="AY140" s="1642"/>
      <c r="AZ140" s="1642"/>
      <c r="BA140" s="1642"/>
      <c r="BB140" s="1642"/>
      <c r="BC140" s="1642"/>
      <c r="BD140" s="1642"/>
      <c r="BE140" s="1642"/>
      <c r="BF140" s="1642"/>
      <c r="BG140" s="1642"/>
      <c r="BH140" s="1642"/>
    </row>
    <row r="141" spans="1:60" ht="18.75" customHeight="1">
      <c r="A141" s="1667"/>
      <c r="B141" s="1642"/>
      <c r="C141" s="1669"/>
      <c r="D141" s="1642"/>
      <c r="E141" s="1642"/>
      <c r="F141" s="1642"/>
      <c r="G141" s="1642"/>
      <c r="H141" s="1642"/>
      <c r="I141" s="1642"/>
      <c r="J141" s="1642"/>
      <c r="K141" s="1642"/>
      <c r="L141" s="1642"/>
      <c r="M141" s="1642"/>
      <c r="N141" s="1642"/>
      <c r="O141" s="1646"/>
      <c r="P141" s="1642"/>
      <c r="Q141" s="1642"/>
      <c r="R141" s="1642"/>
      <c r="S141" s="1645"/>
      <c r="T141" s="1645"/>
      <c r="U141" s="9"/>
      <c r="V141" s="9"/>
      <c r="W141" s="9"/>
      <c r="X141" s="1646"/>
      <c r="Y141" s="1646"/>
      <c r="Z141" s="1646"/>
      <c r="AA141" s="1646"/>
      <c r="AB141" s="1646"/>
      <c r="AC141" s="1646"/>
      <c r="AD141" s="1646"/>
      <c r="AE141" s="1647"/>
      <c r="AF141" s="1646"/>
      <c r="AG141" s="1646"/>
      <c r="AH141" s="1648"/>
      <c r="AI141" s="1646"/>
      <c r="AJ141" s="1642"/>
      <c r="AK141" s="1642"/>
      <c r="AL141" s="1642"/>
      <c r="AM141" s="1642"/>
      <c r="AN141" s="1642"/>
      <c r="AO141" s="1642"/>
      <c r="AP141" s="1642"/>
      <c r="AQ141" s="1642"/>
      <c r="AR141" s="1642"/>
      <c r="AS141" s="1642"/>
      <c r="AT141" s="1642"/>
      <c r="AU141" s="1642"/>
      <c r="AV141" s="1642"/>
      <c r="AW141" s="1642"/>
      <c r="AX141" s="1642"/>
      <c r="AY141" s="1642"/>
      <c r="AZ141" s="1642"/>
      <c r="BA141" s="1642"/>
      <c r="BB141" s="1642"/>
      <c r="BC141" s="1642"/>
      <c r="BD141" s="1642"/>
      <c r="BE141" s="1642"/>
      <c r="BF141" s="1642"/>
      <c r="BG141" s="1642"/>
      <c r="BH141" s="1642"/>
    </row>
    <row r="142" spans="1:60" ht="18.75" customHeight="1">
      <c r="A142" s="1667"/>
      <c r="B142" s="1642"/>
      <c r="C142" s="1669"/>
      <c r="D142" s="1642"/>
      <c r="E142" s="1642"/>
      <c r="F142" s="1642"/>
      <c r="G142" s="1642"/>
      <c r="H142" s="1642"/>
      <c r="I142" s="1642"/>
      <c r="J142" s="1642"/>
      <c r="K142" s="1642"/>
      <c r="L142" s="1642"/>
      <c r="M142" s="1642"/>
      <c r="N142" s="1642"/>
      <c r="O142" s="1646"/>
      <c r="P142" s="1642"/>
      <c r="Q142" s="1642"/>
      <c r="R142" s="1642"/>
      <c r="S142" s="1645"/>
      <c r="T142" s="1645"/>
      <c r="U142" s="9"/>
      <c r="V142" s="9"/>
      <c r="W142" s="9"/>
      <c r="X142" s="1646"/>
      <c r="Y142" s="1646"/>
      <c r="Z142" s="1646"/>
      <c r="AA142" s="1646"/>
      <c r="AB142" s="1646"/>
      <c r="AC142" s="1646"/>
      <c r="AD142" s="1646"/>
      <c r="AE142" s="1647"/>
      <c r="AF142" s="1646"/>
      <c r="AG142" s="1646"/>
      <c r="AH142" s="1648"/>
      <c r="AI142" s="1646"/>
      <c r="AJ142" s="1642"/>
      <c r="AK142" s="1642"/>
      <c r="AL142" s="1642"/>
      <c r="AM142" s="1642"/>
      <c r="AN142" s="1642"/>
      <c r="AO142" s="1642"/>
      <c r="AP142" s="1642"/>
      <c r="AQ142" s="1642"/>
      <c r="AR142" s="1642"/>
      <c r="AS142" s="1642"/>
      <c r="AT142" s="1642"/>
      <c r="AU142" s="1642"/>
      <c r="AV142" s="1642"/>
      <c r="AW142" s="1642"/>
      <c r="AX142" s="1642"/>
      <c r="AY142" s="1642"/>
      <c r="AZ142" s="1642"/>
      <c r="BA142" s="1642"/>
      <c r="BB142" s="1642"/>
      <c r="BC142" s="1642"/>
      <c r="BD142" s="1642"/>
      <c r="BE142" s="1642"/>
      <c r="BF142" s="1642"/>
      <c r="BG142" s="1642"/>
      <c r="BH142" s="1642"/>
    </row>
    <row r="143" spans="1:60" ht="18.75" customHeight="1">
      <c r="A143" s="1667"/>
      <c r="B143" s="1642"/>
      <c r="C143" s="1669"/>
      <c r="D143" s="1642"/>
      <c r="E143" s="1642"/>
      <c r="F143" s="1642"/>
      <c r="G143" s="1642"/>
      <c r="H143" s="1642"/>
      <c r="I143" s="1642"/>
      <c r="J143" s="1642"/>
      <c r="K143" s="1642"/>
      <c r="L143" s="1642"/>
      <c r="M143" s="1642"/>
      <c r="N143" s="1642"/>
      <c r="O143" s="1646"/>
      <c r="P143" s="1642"/>
      <c r="Q143" s="1642"/>
      <c r="R143" s="1642"/>
      <c r="S143" s="1645"/>
      <c r="T143" s="1645"/>
      <c r="U143" s="9"/>
      <c r="V143" s="9"/>
      <c r="W143" s="9"/>
      <c r="X143" s="1646"/>
      <c r="Y143" s="1646"/>
      <c r="Z143" s="1646"/>
      <c r="AA143" s="1646"/>
      <c r="AB143" s="1646"/>
      <c r="AC143" s="1646"/>
      <c r="AD143" s="1646"/>
      <c r="AE143" s="1647"/>
      <c r="AF143" s="1646"/>
      <c r="AG143" s="1646"/>
      <c r="AH143" s="1648"/>
      <c r="AI143" s="1646"/>
      <c r="AJ143" s="1642"/>
      <c r="AK143" s="1642"/>
      <c r="AL143" s="1642"/>
      <c r="AM143" s="1642"/>
      <c r="AN143" s="1642"/>
      <c r="AO143" s="1642"/>
      <c r="AP143" s="1642"/>
      <c r="AQ143" s="1642"/>
      <c r="AR143" s="1642"/>
      <c r="AS143" s="1642"/>
      <c r="AT143" s="1642"/>
      <c r="AU143" s="1642"/>
      <c r="AV143" s="1642"/>
      <c r="AW143" s="1642"/>
      <c r="AX143" s="1642"/>
      <c r="AY143" s="1642"/>
      <c r="AZ143" s="1642"/>
      <c r="BA143" s="1642"/>
      <c r="BB143" s="1642"/>
      <c r="BC143" s="1642"/>
      <c r="BD143" s="1642"/>
      <c r="BE143" s="1642"/>
      <c r="BF143" s="1642"/>
      <c r="BG143" s="1642"/>
      <c r="BH143" s="1642"/>
    </row>
    <row r="144" spans="1:60" ht="18.75" customHeight="1">
      <c r="A144" s="1667"/>
      <c r="B144" s="1642"/>
      <c r="C144" s="1669"/>
      <c r="D144" s="1642"/>
      <c r="E144" s="1642"/>
      <c r="F144" s="1642"/>
      <c r="G144" s="1642"/>
      <c r="H144" s="1642"/>
      <c r="I144" s="1642"/>
      <c r="J144" s="1642"/>
      <c r="K144" s="1642"/>
      <c r="L144" s="1642"/>
      <c r="M144" s="1642"/>
      <c r="N144" s="1642"/>
      <c r="O144" s="1646"/>
      <c r="P144" s="1642"/>
      <c r="Q144" s="1642"/>
      <c r="R144" s="1642"/>
      <c r="S144" s="1645"/>
      <c r="T144" s="1645"/>
      <c r="U144" s="9"/>
      <c r="V144" s="9"/>
      <c r="W144" s="9"/>
      <c r="X144" s="1646"/>
      <c r="Y144" s="1646"/>
      <c r="Z144" s="1646"/>
      <c r="AA144" s="1646"/>
      <c r="AB144" s="1646"/>
      <c r="AC144" s="1646"/>
      <c r="AD144" s="1646"/>
      <c r="AE144" s="1647"/>
      <c r="AF144" s="1646"/>
      <c r="AG144" s="1646"/>
      <c r="AH144" s="1648"/>
      <c r="AI144" s="1646"/>
      <c r="AJ144" s="1642"/>
      <c r="AK144" s="1642"/>
      <c r="AL144" s="1642"/>
      <c r="AM144" s="1642"/>
      <c r="AN144" s="1642"/>
      <c r="AO144" s="1642"/>
      <c r="AP144" s="1642"/>
      <c r="AQ144" s="1642"/>
      <c r="AR144" s="1642"/>
      <c r="AS144" s="1642"/>
      <c r="AT144" s="1642"/>
      <c r="AU144" s="1642"/>
      <c r="AV144" s="1642"/>
      <c r="AW144" s="1642"/>
      <c r="AX144" s="1642"/>
      <c r="AY144" s="1642"/>
      <c r="AZ144" s="1642"/>
      <c r="BA144" s="1642"/>
      <c r="BB144" s="1642"/>
      <c r="BC144" s="1642"/>
      <c r="BD144" s="1642"/>
      <c r="BE144" s="1642"/>
      <c r="BF144" s="1642"/>
      <c r="BG144" s="1642"/>
      <c r="BH144" s="1642"/>
    </row>
    <row r="145" spans="1:60" ht="18.75" customHeight="1">
      <c r="A145" s="1667"/>
      <c r="B145" s="1642"/>
      <c r="C145" s="1669"/>
      <c r="D145" s="1642"/>
      <c r="E145" s="1642"/>
      <c r="F145" s="1642"/>
      <c r="G145" s="1642"/>
      <c r="H145" s="1642"/>
      <c r="I145" s="1642"/>
      <c r="J145" s="1642"/>
      <c r="K145" s="1642"/>
      <c r="L145" s="1642"/>
      <c r="M145" s="1642"/>
      <c r="N145" s="1642"/>
      <c r="O145" s="1646"/>
      <c r="P145" s="1642"/>
      <c r="Q145" s="1642"/>
      <c r="R145" s="1642"/>
      <c r="S145" s="1645"/>
      <c r="T145" s="1645"/>
      <c r="U145" s="9"/>
      <c r="V145" s="9"/>
      <c r="W145" s="9"/>
      <c r="X145" s="1646"/>
      <c r="Y145" s="1646"/>
      <c r="Z145" s="1646"/>
      <c r="AA145" s="1646"/>
      <c r="AB145" s="1646"/>
      <c r="AC145" s="1646"/>
      <c r="AD145" s="1646"/>
      <c r="AE145" s="1647"/>
      <c r="AF145" s="1646"/>
      <c r="AG145" s="1646"/>
      <c r="AH145" s="1648"/>
      <c r="AI145" s="1646"/>
      <c r="AJ145" s="1642"/>
      <c r="AK145" s="1642"/>
      <c r="AL145" s="1642"/>
      <c r="AM145" s="1642"/>
      <c r="AN145" s="1642"/>
      <c r="AO145" s="1642"/>
      <c r="AP145" s="1642"/>
      <c r="AQ145" s="1642"/>
      <c r="AR145" s="1642"/>
      <c r="AS145" s="1642"/>
      <c r="AT145" s="1642"/>
      <c r="AU145" s="1642"/>
      <c r="AV145" s="1642"/>
      <c r="AW145" s="1642"/>
      <c r="AX145" s="1642"/>
      <c r="AY145" s="1642"/>
      <c r="AZ145" s="1642"/>
      <c r="BA145" s="1642"/>
      <c r="BB145" s="1642"/>
      <c r="BC145" s="1642"/>
      <c r="BD145" s="1642"/>
      <c r="BE145" s="1642"/>
      <c r="BF145" s="1642"/>
      <c r="BG145" s="1642"/>
      <c r="BH145" s="1642"/>
    </row>
    <row r="146" spans="1:60" ht="18.75" customHeight="1">
      <c r="A146" s="1667"/>
      <c r="B146" s="1642"/>
      <c r="C146" s="1669"/>
      <c r="D146" s="1642"/>
      <c r="E146" s="1642"/>
      <c r="F146" s="1642"/>
      <c r="G146" s="1642"/>
      <c r="H146" s="1642"/>
      <c r="I146" s="1642"/>
      <c r="J146" s="1642"/>
      <c r="K146" s="1642"/>
      <c r="L146" s="1642"/>
      <c r="M146" s="1642"/>
      <c r="N146" s="1642"/>
      <c r="O146" s="1646"/>
      <c r="P146" s="1642"/>
      <c r="Q146" s="1642"/>
      <c r="R146" s="1642"/>
      <c r="S146" s="1645"/>
      <c r="T146" s="1645"/>
      <c r="U146" s="9"/>
      <c r="V146" s="9"/>
      <c r="W146" s="9"/>
      <c r="X146" s="1646"/>
      <c r="Y146" s="1646"/>
      <c r="Z146" s="1646"/>
      <c r="AA146" s="1646"/>
      <c r="AB146" s="1646"/>
      <c r="AC146" s="1646"/>
      <c r="AD146" s="1646"/>
      <c r="AE146" s="1647"/>
      <c r="AF146" s="1646"/>
      <c r="AG146" s="1646"/>
      <c r="AH146" s="1648"/>
      <c r="AI146" s="1646"/>
      <c r="AJ146" s="1642"/>
      <c r="AK146" s="1642"/>
      <c r="AL146" s="1642"/>
      <c r="AM146" s="1642"/>
      <c r="AN146" s="1642"/>
      <c r="AO146" s="1642"/>
      <c r="AP146" s="1642"/>
      <c r="AQ146" s="1642"/>
      <c r="AR146" s="1642"/>
      <c r="AS146" s="1642"/>
      <c r="AT146" s="1642"/>
      <c r="AU146" s="1642"/>
      <c r="AV146" s="1642"/>
      <c r="AW146" s="1642"/>
      <c r="AX146" s="1642"/>
      <c r="AY146" s="1642"/>
      <c r="AZ146" s="1642"/>
      <c r="BA146" s="1642"/>
      <c r="BB146" s="1642"/>
      <c r="BC146" s="1642"/>
      <c r="BD146" s="1642"/>
      <c r="BE146" s="1642"/>
      <c r="BF146" s="1642"/>
      <c r="BG146" s="1642"/>
      <c r="BH146" s="1642"/>
    </row>
    <row r="147" spans="1:60" ht="18.75" customHeight="1">
      <c r="A147" s="1667"/>
      <c r="B147" s="1642"/>
      <c r="C147" s="1669"/>
      <c r="D147" s="1642"/>
      <c r="E147" s="1642"/>
      <c r="F147" s="1642"/>
      <c r="G147" s="1642"/>
      <c r="H147" s="1642"/>
      <c r="I147" s="1642"/>
      <c r="J147" s="1642"/>
      <c r="K147" s="1642"/>
      <c r="L147" s="1642"/>
      <c r="M147" s="1642"/>
      <c r="N147" s="1642"/>
      <c r="O147" s="1646"/>
      <c r="P147" s="1642"/>
      <c r="Q147" s="1642"/>
      <c r="R147" s="1642"/>
      <c r="S147" s="1645"/>
      <c r="T147" s="1645"/>
      <c r="U147" s="9"/>
      <c r="V147" s="9"/>
      <c r="W147" s="9"/>
      <c r="X147" s="1646"/>
      <c r="Y147" s="1646"/>
      <c r="Z147" s="1646"/>
      <c r="AA147" s="1646"/>
      <c r="AB147" s="1646"/>
      <c r="AC147" s="1646"/>
      <c r="AD147" s="1646"/>
      <c r="AE147" s="1647"/>
      <c r="AF147" s="1646"/>
      <c r="AG147" s="1646"/>
      <c r="AH147" s="1648"/>
      <c r="AI147" s="1646"/>
      <c r="AJ147" s="1642"/>
      <c r="AK147" s="1642"/>
      <c r="AL147" s="1642"/>
      <c r="AM147" s="1642"/>
      <c r="AN147" s="1642"/>
      <c r="AO147" s="1642"/>
      <c r="AP147" s="1642"/>
      <c r="AQ147" s="1642"/>
      <c r="AR147" s="1642"/>
      <c r="AS147" s="1642"/>
      <c r="AT147" s="1642"/>
      <c r="AU147" s="1642"/>
      <c r="AV147" s="1642"/>
      <c r="AW147" s="1642"/>
      <c r="AX147" s="1642"/>
      <c r="AY147" s="1642"/>
      <c r="AZ147" s="1642"/>
      <c r="BA147" s="1642"/>
      <c r="BB147" s="1642"/>
      <c r="BC147" s="1642"/>
      <c r="BD147" s="1642"/>
      <c r="BE147" s="1642"/>
      <c r="BF147" s="1642"/>
      <c r="BG147" s="1642"/>
      <c r="BH147" s="1642"/>
    </row>
    <row r="148" spans="1:60" ht="18.75" customHeight="1">
      <c r="A148" s="1667"/>
      <c r="B148" s="1642"/>
      <c r="C148" s="1669"/>
      <c r="D148" s="1642"/>
      <c r="E148" s="1642"/>
      <c r="F148" s="1642"/>
      <c r="G148" s="1642"/>
      <c r="H148" s="1642"/>
      <c r="I148" s="1642"/>
      <c r="J148" s="1642"/>
      <c r="K148" s="1642"/>
      <c r="L148" s="1642"/>
      <c r="M148" s="1642"/>
      <c r="N148" s="1642"/>
      <c r="O148" s="1646"/>
      <c r="P148" s="1642"/>
      <c r="Q148" s="1642"/>
      <c r="R148" s="1642"/>
      <c r="S148" s="1645"/>
      <c r="T148" s="1645"/>
      <c r="U148" s="9"/>
      <c r="V148" s="9"/>
      <c r="W148" s="9"/>
      <c r="X148" s="1646"/>
      <c r="Y148" s="1646"/>
      <c r="Z148" s="1646"/>
      <c r="AA148" s="1646"/>
      <c r="AB148" s="1646"/>
      <c r="AC148" s="1646"/>
      <c r="AD148" s="1646"/>
      <c r="AE148" s="1647"/>
      <c r="AF148" s="1646"/>
      <c r="AG148" s="1646"/>
      <c r="AH148" s="1648"/>
      <c r="AI148" s="1646"/>
      <c r="AJ148" s="1642"/>
      <c r="AK148" s="1642"/>
      <c r="AL148" s="1642"/>
      <c r="AM148" s="1642"/>
      <c r="AN148" s="1642"/>
      <c r="AO148" s="1642"/>
      <c r="AP148" s="1642"/>
      <c r="AQ148" s="1642"/>
      <c r="AR148" s="1642"/>
      <c r="AS148" s="1642"/>
      <c r="AT148" s="1642"/>
      <c r="AU148" s="1642"/>
      <c r="AV148" s="1642"/>
      <c r="AW148" s="1642"/>
      <c r="AX148" s="1642"/>
      <c r="AY148" s="1642"/>
      <c r="AZ148" s="1642"/>
      <c r="BA148" s="1642"/>
      <c r="BB148" s="1642"/>
      <c r="BC148" s="1642"/>
      <c r="BD148" s="1642"/>
      <c r="BE148" s="1642"/>
      <c r="BF148" s="1642"/>
      <c r="BG148" s="1642"/>
      <c r="BH148" s="1642"/>
    </row>
    <row r="149" spans="1:60" ht="18.75" customHeight="1">
      <c r="A149" s="1667"/>
      <c r="B149" s="1642"/>
      <c r="C149" s="1669"/>
      <c r="D149" s="1642"/>
      <c r="E149" s="1642"/>
      <c r="F149" s="1642"/>
      <c r="G149" s="1642"/>
      <c r="H149" s="1642"/>
      <c r="I149" s="1642"/>
      <c r="J149" s="1642"/>
      <c r="K149" s="1642"/>
      <c r="L149" s="1642"/>
      <c r="M149" s="1642"/>
      <c r="N149" s="1642"/>
      <c r="O149" s="1646"/>
      <c r="P149" s="1642"/>
      <c r="Q149" s="1642"/>
      <c r="R149" s="1642"/>
      <c r="S149" s="1645"/>
      <c r="T149" s="1645"/>
      <c r="U149" s="9"/>
      <c r="V149" s="9"/>
      <c r="W149" s="9"/>
      <c r="X149" s="1646"/>
      <c r="Y149" s="1646"/>
      <c r="Z149" s="1646"/>
      <c r="AA149" s="1646"/>
      <c r="AB149" s="1646"/>
      <c r="AC149" s="1646"/>
      <c r="AD149" s="1646"/>
      <c r="AE149" s="1647"/>
      <c r="AF149" s="1646"/>
      <c r="AG149" s="1646"/>
      <c r="AH149" s="1648"/>
      <c r="AI149" s="1646"/>
      <c r="AJ149" s="1642"/>
      <c r="AK149" s="1642"/>
      <c r="AL149" s="1642"/>
      <c r="AM149" s="1642"/>
      <c r="AN149" s="1642"/>
      <c r="AO149" s="1642"/>
      <c r="AP149" s="1642"/>
      <c r="AQ149" s="1642"/>
      <c r="AR149" s="1642"/>
      <c r="AS149" s="1642"/>
      <c r="AT149" s="1642"/>
      <c r="AU149" s="1642"/>
      <c r="AV149" s="1642"/>
      <c r="AW149" s="1642"/>
      <c r="AX149" s="1642"/>
      <c r="AY149" s="1642"/>
      <c r="AZ149" s="1642"/>
      <c r="BA149" s="1642"/>
      <c r="BB149" s="1642"/>
      <c r="BC149" s="1642"/>
      <c r="BD149" s="1642"/>
      <c r="BE149" s="1642"/>
      <c r="BF149" s="1642"/>
      <c r="BG149" s="1642"/>
      <c r="BH149" s="1642"/>
    </row>
    <row r="150" spans="1:60" ht="18.75" customHeight="1">
      <c r="A150" s="1667"/>
      <c r="B150" s="1642"/>
      <c r="C150" s="1669"/>
      <c r="D150" s="1642"/>
      <c r="E150" s="1642"/>
      <c r="F150" s="1642"/>
      <c r="G150" s="1642"/>
      <c r="H150" s="1642"/>
      <c r="I150" s="1642"/>
      <c r="J150" s="1642"/>
      <c r="K150" s="1642"/>
      <c r="L150" s="1642"/>
      <c r="M150" s="1642"/>
      <c r="N150" s="1642"/>
      <c r="O150" s="1646"/>
      <c r="P150" s="1642"/>
      <c r="Q150" s="1642"/>
      <c r="R150" s="1642"/>
      <c r="S150" s="1645"/>
      <c r="T150" s="1645"/>
      <c r="U150" s="9"/>
      <c r="V150" s="9"/>
      <c r="W150" s="9"/>
      <c r="X150" s="1646"/>
      <c r="Y150" s="1646"/>
      <c r="Z150" s="1646"/>
      <c r="AA150" s="1646"/>
      <c r="AB150" s="1646"/>
      <c r="AC150" s="1646"/>
      <c r="AD150" s="1646"/>
      <c r="AE150" s="1647"/>
      <c r="AF150" s="1646"/>
      <c r="AG150" s="1646"/>
      <c r="AH150" s="1648"/>
      <c r="AI150" s="1646"/>
      <c r="AJ150" s="1642"/>
      <c r="AK150" s="1642"/>
      <c r="AL150" s="1642"/>
      <c r="AM150" s="1642"/>
      <c r="AN150" s="1642"/>
      <c r="AO150" s="1642"/>
      <c r="AP150" s="1642"/>
      <c r="AQ150" s="1642"/>
      <c r="AR150" s="1642"/>
      <c r="AS150" s="1642"/>
      <c r="AT150" s="1642"/>
      <c r="AU150" s="1642"/>
      <c r="AV150" s="1642"/>
      <c r="AW150" s="1642"/>
      <c r="AX150" s="1642"/>
      <c r="AY150" s="1642"/>
      <c r="AZ150" s="1642"/>
      <c r="BA150" s="1642"/>
      <c r="BB150" s="1642"/>
      <c r="BC150" s="1642"/>
      <c r="BD150" s="1642"/>
      <c r="BE150" s="1642"/>
      <c r="BF150" s="1642"/>
      <c r="BG150" s="1642"/>
      <c r="BH150" s="1642"/>
    </row>
    <row r="151" spans="1:60" ht="18.75" customHeight="1">
      <c r="A151" s="1667"/>
      <c r="B151" s="1642"/>
      <c r="C151" s="1669"/>
      <c r="D151" s="1642"/>
      <c r="E151" s="1642"/>
      <c r="F151" s="1642"/>
      <c r="G151" s="1642"/>
      <c r="H151" s="1642"/>
      <c r="I151" s="1642"/>
      <c r="J151" s="1642"/>
      <c r="K151" s="1642"/>
      <c r="L151" s="1642"/>
      <c r="M151" s="1642"/>
      <c r="N151" s="1642"/>
      <c r="O151" s="1646"/>
      <c r="P151" s="1642"/>
      <c r="Q151" s="1642"/>
      <c r="R151" s="1642"/>
      <c r="S151" s="1645"/>
      <c r="T151" s="1645"/>
      <c r="U151" s="9"/>
      <c r="V151" s="9"/>
      <c r="W151" s="9"/>
      <c r="X151" s="1646"/>
      <c r="Y151" s="1646"/>
      <c r="Z151" s="1646"/>
      <c r="AA151" s="1646"/>
      <c r="AB151" s="1646"/>
      <c r="AC151" s="1646"/>
      <c r="AD151" s="1646"/>
      <c r="AE151" s="1647"/>
      <c r="AF151" s="1646"/>
      <c r="AG151" s="1646"/>
      <c r="AH151" s="1648"/>
      <c r="AI151" s="1646"/>
      <c r="AJ151" s="1642"/>
      <c r="AK151" s="1642"/>
      <c r="AL151" s="1642"/>
      <c r="AM151" s="1642"/>
      <c r="AN151" s="1642"/>
      <c r="AO151" s="1642"/>
      <c r="AP151" s="1642"/>
      <c r="AQ151" s="1642"/>
      <c r="AR151" s="1642"/>
      <c r="AS151" s="1642"/>
      <c r="AT151" s="1642"/>
      <c r="AU151" s="1642"/>
      <c r="AV151" s="1642"/>
      <c r="AW151" s="1642"/>
      <c r="AX151" s="1642"/>
      <c r="AY151" s="1642"/>
      <c r="AZ151" s="1642"/>
      <c r="BA151" s="1642"/>
      <c r="BB151" s="1642"/>
      <c r="BC151" s="1642"/>
      <c r="BD151" s="1642"/>
      <c r="BE151" s="1642"/>
      <c r="BF151" s="1642"/>
      <c r="BG151" s="1642"/>
      <c r="BH151" s="1642"/>
    </row>
    <row r="152" spans="1:60" ht="18.75" customHeight="1">
      <c r="A152" s="1667"/>
      <c r="B152" s="1642"/>
      <c r="C152" s="1669"/>
      <c r="D152" s="1642"/>
      <c r="E152" s="1642"/>
      <c r="F152" s="1642"/>
      <c r="G152" s="1642"/>
      <c r="H152" s="1642"/>
      <c r="I152" s="1642"/>
      <c r="J152" s="1642"/>
      <c r="K152" s="1642"/>
      <c r="L152" s="1642"/>
      <c r="M152" s="1642"/>
      <c r="N152" s="1642"/>
      <c r="O152" s="1646"/>
      <c r="P152" s="1642"/>
      <c r="Q152" s="1642"/>
      <c r="R152" s="1642"/>
      <c r="S152" s="1645"/>
      <c r="T152" s="1645"/>
      <c r="U152" s="9"/>
      <c r="V152" s="9"/>
      <c r="W152" s="9"/>
      <c r="X152" s="1646"/>
      <c r="Y152" s="1646"/>
      <c r="Z152" s="1646"/>
      <c r="AA152" s="1646"/>
      <c r="AB152" s="1646"/>
      <c r="AC152" s="1646"/>
      <c r="AD152" s="1646"/>
      <c r="AE152" s="1647"/>
      <c r="AF152" s="1646"/>
      <c r="AG152" s="1646"/>
      <c r="AH152" s="1648"/>
      <c r="AI152" s="1646"/>
      <c r="AJ152" s="1642"/>
      <c r="AK152" s="1642"/>
      <c r="AL152" s="1642"/>
      <c r="AM152" s="1642"/>
      <c r="AN152" s="1642"/>
      <c r="AO152" s="1642"/>
      <c r="AP152" s="1642"/>
      <c r="AQ152" s="1642"/>
      <c r="AR152" s="1642"/>
      <c r="AS152" s="1642"/>
      <c r="AT152" s="1642"/>
      <c r="AU152" s="1642"/>
      <c r="AV152" s="1642"/>
      <c r="AW152" s="1642"/>
      <c r="AX152" s="1642"/>
      <c r="AY152" s="1642"/>
      <c r="AZ152" s="1642"/>
      <c r="BA152" s="1642"/>
      <c r="BB152" s="1642"/>
      <c r="BC152" s="1642"/>
      <c r="BD152" s="1642"/>
      <c r="BE152" s="1642"/>
      <c r="BF152" s="1642"/>
      <c r="BG152" s="1642"/>
      <c r="BH152" s="1642"/>
    </row>
    <row r="153" spans="1:60" ht="18.75" customHeight="1">
      <c r="A153" s="1667"/>
      <c r="B153" s="1642"/>
      <c r="C153" s="1669"/>
      <c r="D153" s="1642"/>
      <c r="E153" s="1642"/>
      <c r="F153" s="1642"/>
      <c r="G153" s="1642"/>
      <c r="H153" s="1642"/>
      <c r="I153" s="1642"/>
      <c r="J153" s="1642"/>
      <c r="K153" s="1642"/>
      <c r="L153" s="1642"/>
      <c r="M153" s="1642"/>
      <c r="N153" s="1642"/>
      <c r="O153" s="1646"/>
      <c r="P153" s="1642"/>
      <c r="Q153" s="1642"/>
      <c r="R153" s="1642"/>
      <c r="S153" s="1645"/>
      <c r="T153" s="1645"/>
      <c r="U153" s="9"/>
      <c r="V153" s="9"/>
      <c r="W153" s="9"/>
      <c r="X153" s="1646"/>
      <c r="Y153" s="1646"/>
      <c r="Z153" s="1646"/>
      <c r="AA153" s="1646"/>
      <c r="AB153" s="1646"/>
      <c r="AC153" s="1646"/>
      <c r="AD153" s="1646"/>
      <c r="AE153" s="1647"/>
      <c r="AF153" s="1646"/>
      <c r="AG153" s="1646"/>
      <c r="AH153" s="1648"/>
      <c r="AI153" s="1646"/>
      <c r="AJ153" s="1642"/>
      <c r="AK153" s="1642"/>
      <c r="AL153" s="1642"/>
      <c r="AM153" s="1642"/>
      <c r="AN153" s="1642"/>
      <c r="AO153" s="1642"/>
      <c r="AP153" s="1642"/>
      <c r="AQ153" s="1642"/>
      <c r="AR153" s="1642"/>
      <c r="AS153" s="1642"/>
      <c r="AT153" s="1642"/>
      <c r="AU153" s="1642"/>
      <c r="AV153" s="1642"/>
      <c r="AW153" s="1642"/>
      <c r="AX153" s="1642"/>
      <c r="AY153" s="1642"/>
      <c r="AZ153" s="1642"/>
      <c r="BA153" s="1642"/>
      <c r="BB153" s="1642"/>
      <c r="BC153" s="1642"/>
      <c r="BD153" s="1642"/>
      <c r="BE153" s="1642"/>
      <c r="BF153" s="1642"/>
      <c r="BG153" s="1642"/>
      <c r="BH153" s="1642"/>
    </row>
    <row r="154" spans="1:60" ht="18.75" customHeight="1">
      <c r="A154" s="1667"/>
      <c r="B154" s="1642"/>
      <c r="C154" s="1669"/>
      <c r="D154" s="1642"/>
      <c r="E154" s="1642"/>
      <c r="F154" s="1642"/>
      <c r="G154" s="1642"/>
      <c r="H154" s="1642"/>
      <c r="I154" s="1642"/>
      <c r="J154" s="1642"/>
      <c r="K154" s="1642"/>
      <c r="L154" s="1642"/>
      <c r="M154" s="1642"/>
      <c r="N154" s="1642"/>
      <c r="O154" s="1646"/>
      <c r="P154" s="1642"/>
      <c r="Q154" s="1642"/>
      <c r="R154" s="1642"/>
      <c r="S154" s="1645"/>
      <c r="T154" s="1645"/>
      <c r="U154" s="9"/>
      <c r="V154" s="9"/>
      <c r="W154" s="9"/>
      <c r="X154" s="1646"/>
      <c r="Y154" s="1646"/>
      <c r="Z154" s="1646"/>
      <c r="AA154" s="1646"/>
      <c r="AB154" s="1646"/>
      <c r="AC154" s="1646"/>
      <c r="AD154" s="1646"/>
      <c r="AE154" s="1647"/>
      <c r="AF154" s="1646"/>
      <c r="AG154" s="1646"/>
      <c r="AH154" s="1648"/>
      <c r="AI154" s="1646"/>
      <c r="AJ154" s="1642"/>
      <c r="AK154" s="1642"/>
      <c r="AL154" s="1642"/>
      <c r="AM154" s="1642"/>
      <c r="AN154" s="1642"/>
      <c r="AO154" s="1642"/>
      <c r="AP154" s="1642"/>
      <c r="AQ154" s="1642"/>
      <c r="AR154" s="1642"/>
      <c r="AS154" s="1642"/>
      <c r="AT154" s="1642"/>
      <c r="AU154" s="1642"/>
      <c r="AV154" s="1642"/>
      <c r="AW154" s="1642"/>
      <c r="AX154" s="1642"/>
      <c r="AY154" s="1642"/>
      <c r="AZ154" s="1642"/>
      <c r="BA154" s="1642"/>
      <c r="BB154" s="1642"/>
      <c r="BC154" s="1642"/>
      <c r="BD154" s="1642"/>
      <c r="BE154" s="1642"/>
      <c r="BF154" s="1642"/>
      <c r="BG154" s="1642"/>
      <c r="BH154" s="1642"/>
    </row>
    <row r="155" spans="1:60" ht="18.75" customHeight="1">
      <c r="A155" s="1667"/>
      <c r="B155" s="1642"/>
      <c r="C155" s="1669"/>
      <c r="D155" s="1642"/>
      <c r="E155" s="1642"/>
      <c r="F155" s="1642"/>
      <c r="G155" s="1642"/>
      <c r="H155" s="1642"/>
      <c r="I155" s="1642"/>
      <c r="J155" s="1642"/>
      <c r="K155" s="1642"/>
      <c r="L155" s="1642"/>
      <c r="M155" s="1642"/>
      <c r="N155" s="1642"/>
      <c r="O155" s="1646"/>
      <c r="P155" s="1642"/>
      <c r="Q155" s="1642"/>
      <c r="R155" s="1642"/>
      <c r="S155" s="1645"/>
      <c r="T155" s="1645"/>
      <c r="U155" s="9"/>
      <c r="V155" s="9"/>
      <c r="W155" s="9"/>
      <c r="X155" s="1646"/>
      <c r="Y155" s="1646"/>
      <c r="Z155" s="1646"/>
      <c r="AA155" s="1646"/>
      <c r="AB155" s="1646"/>
      <c r="AC155" s="1646"/>
      <c r="AD155" s="1646"/>
      <c r="AE155" s="1647"/>
      <c r="AF155" s="1646"/>
      <c r="AG155" s="1646"/>
      <c r="AH155" s="1648"/>
      <c r="AI155" s="1646"/>
      <c r="AJ155" s="1642"/>
      <c r="AK155" s="1642"/>
      <c r="AL155" s="1642"/>
      <c r="AM155" s="1642"/>
      <c r="AN155" s="1642"/>
      <c r="AO155" s="1642"/>
      <c r="AP155" s="1642"/>
      <c r="AQ155" s="1642"/>
      <c r="AR155" s="1642"/>
      <c r="AS155" s="1642"/>
      <c r="AT155" s="1642"/>
      <c r="AU155" s="1642"/>
      <c r="AV155" s="1642"/>
      <c r="AW155" s="1642"/>
      <c r="AX155" s="1642"/>
      <c r="AY155" s="1642"/>
      <c r="AZ155" s="1642"/>
      <c r="BA155" s="1642"/>
      <c r="BB155" s="1642"/>
      <c r="BC155" s="1642"/>
      <c r="BD155" s="1642"/>
      <c r="BE155" s="1642"/>
      <c r="BF155" s="1642"/>
      <c r="BG155" s="1642"/>
      <c r="BH155" s="1642"/>
    </row>
    <row r="156" spans="1:60" ht="18.75" customHeight="1">
      <c r="A156" s="1667"/>
      <c r="B156" s="1642"/>
      <c r="C156" s="1669"/>
      <c r="D156" s="1642"/>
      <c r="E156" s="1642"/>
      <c r="F156" s="1642"/>
      <c r="G156" s="1642"/>
      <c r="H156" s="1642"/>
      <c r="I156" s="1642"/>
      <c r="J156" s="1642"/>
      <c r="K156" s="1642"/>
      <c r="L156" s="1642"/>
      <c r="M156" s="1642"/>
      <c r="N156" s="1642"/>
      <c r="O156" s="1646"/>
      <c r="P156" s="1642"/>
      <c r="Q156" s="1642"/>
      <c r="R156" s="1642"/>
      <c r="S156" s="1645"/>
      <c r="T156" s="1645"/>
      <c r="U156" s="9"/>
      <c r="V156" s="9"/>
      <c r="W156" s="9"/>
      <c r="X156" s="1646"/>
      <c r="Y156" s="1646"/>
      <c r="Z156" s="1646"/>
      <c r="AA156" s="1646"/>
      <c r="AB156" s="1646"/>
      <c r="AC156" s="1646"/>
      <c r="AD156" s="1646"/>
      <c r="AE156" s="1647"/>
      <c r="AF156" s="1646"/>
      <c r="AG156" s="1646"/>
      <c r="AH156" s="1648"/>
      <c r="AI156" s="1646"/>
      <c r="AJ156" s="1642"/>
      <c r="AK156" s="1642"/>
      <c r="AL156" s="1642"/>
      <c r="AM156" s="1642"/>
      <c r="AN156" s="1642"/>
      <c r="AO156" s="1642"/>
      <c r="AP156" s="1642"/>
      <c r="AQ156" s="1642"/>
      <c r="AR156" s="1642"/>
      <c r="AS156" s="1642"/>
      <c r="AT156" s="1642"/>
      <c r="AU156" s="1642"/>
      <c r="AV156" s="1642"/>
      <c r="AW156" s="1642"/>
      <c r="AX156" s="1642"/>
      <c r="AY156" s="1642"/>
      <c r="AZ156" s="1642"/>
      <c r="BA156" s="1642"/>
      <c r="BB156" s="1642"/>
      <c r="BC156" s="1642"/>
      <c r="BD156" s="1642"/>
      <c r="BE156" s="1642"/>
      <c r="BF156" s="1642"/>
      <c r="BG156" s="1642"/>
      <c r="BH156" s="1642"/>
    </row>
    <row r="157" spans="1:60" ht="18.75" customHeight="1">
      <c r="A157" s="1667"/>
      <c r="B157" s="1642"/>
      <c r="C157" s="1669"/>
      <c r="D157" s="1642"/>
      <c r="E157" s="1642"/>
      <c r="F157" s="1642"/>
      <c r="G157" s="1642"/>
      <c r="H157" s="1642"/>
      <c r="I157" s="1642"/>
      <c r="J157" s="1642"/>
      <c r="K157" s="1642"/>
      <c r="L157" s="1642"/>
      <c r="M157" s="1642"/>
      <c r="N157" s="1642"/>
      <c r="O157" s="1646"/>
      <c r="P157" s="1642"/>
      <c r="Q157" s="1642"/>
      <c r="R157" s="1642"/>
      <c r="S157" s="1645"/>
      <c r="T157" s="1645"/>
      <c r="U157" s="9"/>
      <c r="V157" s="9"/>
      <c r="W157" s="9"/>
      <c r="X157" s="1646"/>
      <c r="Y157" s="1646"/>
      <c r="Z157" s="1646"/>
      <c r="AA157" s="1646"/>
      <c r="AB157" s="1646"/>
      <c r="AC157" s="1646"/>
      <c r="AD157" s="1646"/>
      <c r="AE157" s="1647"/>
      <c r="AF157" s="1646"/>
      <c r="AG157" s="1646"/>
      <c r="AH157" s="1648"/>
      <c r="AI157" s="1646"/>
      <c r="AJ157" s="1642"/>
      <c r="AK157" s="1642"/>
      <c r="AL157" s="1642"/>
      <c r="AM157" s="1642"/>
      <c r="AN157" s="1642"/>
      <c r="AO157" s="1642"/>
      <c r="AP157" s="1642"/>
      <c r="AQ157" s="1642"/>
      <c r="AR157" s="1642"/>
      <c r="AS157" s="1642"/>
      <c r="AT157" s="1642"/>
      <c r="AU157" s="1642"/>
      <c r="AV157" s="1642"/>
      <c r="AW157" s="1642"/>
      <c r="AX157" s="1642"/>
      <c r="AY157" s="1642"/>
      <c r="AZ157" s="1642"/>
      <c r="BA157" s="1642"/>
      <c r="BB157" s="1642"/>
      <c r="BC157" s="1642"/>
      <c r="BD157" s="1642"/>
      <c r="BE157" s="1642"/>
      <c r="BF157" s="1642"/>
      <c r="BG157" s="1642"/>
      <c r="BH157" s="1642"/>
    </row>
    <row r="158" spans="1:60" ht="18.75" customHeight="1">
      <c r="A158" s="1667"/>
      <c r="B158" s="1642"/>
      <c r="C158" s="1669"/>
      <c r="D158" s="1642"/>
      <c r="E158" s="1642"/>
      <c r="F158" s="1642"/>
      <c r="G158" s="1642"/>
      <c r="H158" s="1642"/>
      <c r="I158" s="1642"/>
      <c r="J158" s="1642"/>
      <c r="K158" s="1642"/>
      <c r="L158" s="1642"/>
      <c r="M158" s="1642"/>
      <c r="N158" s="1642"/>
      <c r="O158" s="1646"/>
      <c r="P158" s="1642"/>
      <c r="Q158" s="1642"/>
      <c r="R158" s="1642"/>
      <c r="S158" s="1645"/>
      <c r="T158" s="1645"/>
      <c r="U158" s="9"/>
      <c r="V158" s="9"/>
      <c r="W158" s="9"/>
      <c r="X158" s="1646"/>
      <c r="Y158" s="1646"/>
      <c r="Z158" s="1646"/>
      <c r="AA158" s="1646"/>
      <c r="AB158" s="1646"/>
      <c r="AC158" s="1646"/>
      <c r="AD158" s="1646"/>
      <c r="AE158" s="1647"/>
      <c r="AF158" s="1646"/>
      <c r="AG158" s="1646"/>
      <c r="AH158" s="1648"/>
      <c r="AI158" s="1646"/>
      <c r="AJ158" s="1642"/>
      <c r="AK158" s="1642"/>
      <c r="AL158" s="1642"/>
      <c r="AM158" s="1642"/>
      <c r="AN158" s="1642"/>
      <c r="AO158" s="1642"/>
      <c r="AP158" s="1642"/>
      <c r="AQ158" s="1642"/>
      <c r="AR158" s="1642"/>
      <c r="AS158" s="1642"/>
      <c r="AT158" s="1642"/>
      <c r="AU158" s="1642"/>
      <c r="AV158" s="1642"/>
      <c r="AW158" s="1642"/>
      <c r="AX158" s="1642"/>
      <c r="AY158" s="1642"/>
      <c r="AZ158" s="1642"/>
      <c r="BA158" s="1642"/>
      <c r="BB158" s="1642"/>
      <c r="BC158" s="1642"/>
      <c r="BD158" s="1642"/>
      <c r="BE158" s="1642"/>
      <c r="BF158" s="1642"/>
      <c r="BG158" s="1642"/>
      <c r="BH158" s="1642"/>
    </row>
    <row r="159" spans="1:60" ht="18.75" customHeight="1">
      <c r="A159" s="1667"/>
      <c r="B159" s="1642"/>
      <c r="C159" s="1669"/>
      <c r="D159" s="1642"/>
      <c r="E159" s="1642"/>
      <c r="F159" s="1642"/>
      <c r="G159" s="1642"/>
      <c r="H159" s="1642"/>
      <c r="I159" s="1642"/>
      <c r="J159" s="1642"/>
      <c r="K159" s="1642"/>
      <c r="L159" s="1642"/>
      <c r="M159" s="1642"/>
      <c r="N159" s="1642"/>
      <c r="O159" s="1646"/>
      <c r="P159" s="1642"/>
      <c r="Q159" s="1642"/>
      <c r="R159" s="1642"/>
      <c r="S159" s="1645"/>
      <c r="T159" s="1645"/>
      <c r="U159" s="9"/>
      <c r="V159" s="9"/>
      <c r="W159" s="9"/>
      <c r="X159" s="1646"/>
      <c r="Y159" s="1646"/>
      <c r="Z159" s="1646"/>
      <c r="AA159" s="1646"/>
      <c r="AB159" s="1646"/>
      <c r="AC159" s="1646"/>
      <c r="AD159" s="1646"/>
      <c r="AE159" s="1647"/>
      <c r="AF159" s="1646"/>
      <c r="AG159" s="1646"/>
      <c r="AH159" s="1648"/>
      <c r="AI159" s="1646"/>
      <c r="AJ159" s="1642"/>
      <c r="AK159" s="1642"/>
      <c r="AL159" s="1642"/>
      <c r="AM159" s="1642"/>
      <c r="AN159" s="1642"/>
      <c r="AO159" s="1642"/>
      <c r="AP159" s="1642"/>
      <c r="AQ159" s="1642"/>
      <c r="AR159" s="1642"/>
      <c r="AS159" s="1642"/>
      <c r="AT159" s="1642"/>
      <c r="AU159" s="1642"/>
      <c r="AV159" s="1642"/>
      <c r="AW159" s="1642"/>
      <c r="AX159" s="1642"/>
      <c r="AY159" s="1642"/>
      <c r="AZ159" s="1642"/>
      <c r="BA159" s="1642"/>
      <c r="BB159" s="1642"/>
      <c r="BC159" s="1642"/>
      <c r="BD159" s="1642"/>
      <c r="BE159" s="1642"/>
      <c r="BF159" s="1642"/>
      <c r="BG159" s="1642"/>
      <c r="BH159" s="1642"/>
    </row>
    <row r="160" spans="1:60" ht="18.75" customHeight="1">
      <c r="A160" s="1667"/>
      <c r="B160" s="1642"/>
      <c r="C160" s="1669"/>
      <c r="D160" s="1642"/>
      <c r="E160" s="1642"/>
      <c r="F160" s="1642"/>
      <c r="G160" s="1642"/>
      <c r="H160" s="1642"/>
      <c r="I160" s="1642"/>
      <c r="J160" s="1642"/>
      <c r="K160" s="1642"/>
      <c r="L160" s="1642"/>
      <c r="M160" s="1642"/>
      <c r="N160" s="1642"/>
      <c r="O160" s="1646"/>
      <c r="P160" s="1642"/>
      <c r="Q160" s="1642"/>
      <c r="R160" s="1642"/>
      <c r="S160" s="1645"/>
      <c r="T160" s="1645"/>
      <c r="U160" s="9"/>
      <c r="V160" s="9"/>
      <c r="W160" s="9"/>
      <c r="X160" s="1646"/>
      <c r="Y160" s="1646"/>
      <c r="Z160" s="1646"/>
      <c r="AA160" s="1646"/>
      <c r="AB160" s="1646"/>
      <c r="AC160" s="1646"/>
      <c r="AD160" s="1646"/>
      <c r="AE160" s="1647"/>
      <c r="AF160" s="1646"/>
      <c r="AG160" s="1646"/>
      <c r="AH160" s="1648"/>
      <c r="AI160" s="1646"/>
      <c r="AJ160" s="1642"/>
      <c r="AK160" s="1642"/>
      <c r="AL160" s="1642"/>
      <c r="AM160" s="1642"/>
      <c r="AN160" s="1642"/>
      <c r="AO160" s="1642"/>
      <c r="AP160" s="1642"/>
      <c r="AQ160" s="1642"/>
      <c r="AR160" s="1642"/>
      <c r="AS160" s="1642"/>
      <c r="AT160" s="1642"/>
      <c r="AU160" s="1642"/>
      <c r="AV160" s="1642"/>
      <c r="AW160" s="1642"/>
      <c r="AX160" s="1642"/>
      <c r="AY160" s="1642"/>
      <c r="AZ160" s="1642"/>
      <c r="BA160" s="1642"/>
      <c r="BB160" s="1642"/>
      <c r="BC160" s="1642"/>
      <c r="BD160" s="1642"/>
      <c r="BE160" s="1642"/>
      <c r="BF160" s="1642"/>
      <c r="BG160" s="1642"/>
      <c r="BH160" s="1642"/>
    </row>
    <row r="161" spans="1:60" ht="18.75" customHeight="1">
      <c r="A161" s="1667"/>
      <c r="B161" s="1642"/>
      <c r="C161" s="1669"/>
      <c r="D161" s="1642"/>
      <c r="E161" s="1642"/>
      <c r="F161" s="1642"/>
      <c r="G161" s="1642"/>
      <c r="H161" s="1642"/>
      <c r="I161" s="1642"/>
      <c r="J161" s="1642"/>
      <c r="K161" s="1642"/>
      <c r="L161" s="1642"/>
      <c r="M161" s="1642"/>
      <c r="N161" s="1642"/>
      <c r="O161" s="1646"/>
      <c r="P161" s="1642"/>
      <c r="Q161" s="1642"/>
      <c r="R161" s="1642"/>
      <c r="S161" s="1645"/>
      <c r="T161" s="1645"/>
      <c r="U161" s="9"/>
      <c r="V161" s="9"/>
      <c r="W161" s="9"/>
      <c r="X161" s="1646"/>
      <c r="Y161" s="1646"/>
      <c r="Z161" s="1646"/>
      <c r="AA161" s="1646"/>
      <c r="AB161" s="1646"/>
      <c r="AC161" s="1646"/>
      <c r="AD161" s="1646"/>
      <c r="AE161" s="1647"/>
      <c r="AF161" s="1646"/>
      <c r="AG161" s="1646"/>
      <c r="AH161" s="1648"/>
      <c r="AI161" s="1646"/>
      <c r="AJ161" s="1642"/>
      <c r="AK161" s="1642"/>
      <c r="AL161" s="1642"/>
      <c r="AM161" s="1642"/>
      <c r="AN161" s="1642"/>
      <c r="AO161" s="1642"/>
      <c r="AP161" s="1642"/>
      <c r="AQ161" s="1642"/>
      <c r="AR161" s="1642"/>
      <c r="AS161" s="1642"/>
      <c r="AT161" s="1642"/>
      <c r="AU161" s="1642"/>
      <c r="AV161" s="1642"/>
      <c r="AW161" s="1642"/>
      <c r="AX161" s="1642"/>
      <c r="AY161" s="1642"/>
      <c r="AZ161" s="1642"/>
      <c r="BA161" s="1642"/>
      <c r="BB161" s="1642"/>
      <c r="BC161" s="1642"/>
      <c r="BD161" s="1642"/>
      <c r="BE161" s="1642"/>
      <c r="BF161" s="1642"/>
      <c r="BG161" s="1642"/>
      <c r="BH161" s="1642"/>
    </row>
    <row r="162" spans="1:60" ht="18.75" customHeight="1">
      <c r="A162" s="1667"/>
      <c r="B162" s="1642"/>
      <c r="C162" s="1669"/>
      <c r="D162" s="1642"/>
      <c r="E162" s="1642"/>
      <c r="F162" s="1642"/>
      <c r="G162" s="1642"/>
      <c r="H162" s="1642"/>
      <c r="I162" s="1642"/>
      <c r="J162" s="1642"/>
      <c r="K162" s="1642"/>
      <c r="L162" s="1642"/>
      <c r="M162" s="1642"/>
      <c r="N162" s="1642"/>
      <c r="O162" s="1646"/>
      <c r="P162" s="1642"/>
      <c r="Q162" s="1642"/>
      <c r="R162" s="1642"/>
      <c r="S162" s="1645"/>
      <c r="T162" s="1645"/>
      <c r="U162" s="9"/>
      <c r="V162" s="9"/>
      <c r="W162" s="9"/>
      <c r="X162" s="1646"/>
      <c r="Y162" s="1646"/>
      <c r="Z162" s="1646"/>
      <c r="AA162" s="1646"/>
      <c r="AB162" s="1646"/>
      <c r="AC162" s="1646"/>
      <c r="AD162" s="1646"/>
      <c r="AE162" s="1647"/>
      <c r="AF162" s="1646"/>
      <c r="AG162" s="1646"/>
      <c r="AH162" s="1648"/>
      <c r="AI162" s="1646"/>
      <c r="AJ162" s="1642"/>
      <c r="AK162" s="1642"/>
      <c r="AL162" s="1642"/>
      <c r="AM162" s="1642"/>
      <c r="AN162" s="1642"/>
      <c r="AO162" s="1642"/>
      <c r="AP162" s="1642"/>
      <c r="AQ162" s="1642"/>
      <c r="AR162" s="1642"/>
      <c r="AS162" s="1642"/>
      <c r="AT162" s="1642"/>
      <c r="AU162" s="1642"/>
      <c r="AV162" s="1642"/>
      <c r="AW162" s="1642"/>
      <c r="AX162" s="1642"/>
      <c r="AY162" s="1642"/>
      <c r="AZ162" s="1642"/>
      <c r="BA162" s="1642"/>
      <c r="BB162" s="1642"/>
      <c r="BC162" s="1642"/>
      <c r="BD162" s="1642"/>
      <c r="BE162" s="1642"/>
      <c r="BF162" s="1642"/>
      <c r="BG162" s="1642"/>
      <c r="BH162" s="1642"/>
    </row>
    <row r="163" spans="1:60" ht="18.75" customHeight="1">
      <c r="A163" s="1667"/>
      <c r="B163" s="1642"/>
      <c r="C163" s="1669"/>
      <c r="D163" s="1642"/>
      <c r="E163" s="1642"/>
      <c r="F163" s="1642"/>
      <c r="G163" s="1642"/>
      <c r="H163" s="1642"/>
      <c r="I163" s="1642"/>
      <c r="J163" s="1642"/>
      <c r="K163" s="1642"/>
      <c r="L163" s="1642"/>
      <c r="M163" s="1642"/>
      <c r="N163" s="1642"/>
      <c r="O163" s="1646"/>
      <c r="P163" s="1642"/>
      <c r="Q163" s="1642"/>
      <c r="R163" s="1642"/>
      <c r="S163" s="1645"/>
      <c r="T163" s="1645"/>
      <c r="U163" s="9"/>
      <c r="V163" s="9"/>
      <c r="W163" s="9"/>
      <c r="X163" s="1646"/>
      <c r="Y163" s="1646"/>
      <c r="Z163" s="1646"/>
      <c r="AA163" s="1646"/>
      <c r="AB163" s="1646"/>
      <c r="AC163" s="1646"/>
      <c r="AD163" s="1646"/>
      <c r="AE163" s="1647"/>
      <c r="AF163" s="1646"/>
      <c r="AG163" s="1646"/>
      <c r="AH163" s="1648"/>
      <c r="AI163" s="1646"/>
      <c r="AJ163" s="1642"/>
      <c r="AK163" s="1642"/>
      <c r="AL163" s="1642"/>
      <c r="AM163" s="1642"/>
      <c r="AN163" s="1642"/>
      <c r="AO163" s="1642"/>
      <c r="AP163" s="1642"/>
      <c r="AQ163" s="1642"/>
      <c r="AR163" s="1642"/>
      <c r="AS163" s="1642"/>
      <c r="AT163" s="1642"/>
      <c r="AU163" s="1642"/>
      <c r="AV163" s="1642"/>
      <c r="AW163" s="1642"/>
      <c r="AX163" s="1642"/>
      <c r="AY163" s="1642"/>
      <c r="AZ163" s="1642"/>
      <c r="BA163" s="1642"/>
      <c r="BB163" s="1642"/>
      <c r="BC163" s="1642"/>
      <c r="BD163" s="1642"/>
      <c r="BE163" s="1642"/>
      <c r="BF163" s="1642"/>
      <c r="BG163" s="1642"/>
      <c r="BH163" s="1642"/>
    </row>
    <row r="164" spans="1:60" ht="18.75" customHeight="1">
      <c r="A164" s="1667"/>
      <c r="B164" s="1642"/>
      <c r="C164" s="1669"/>
      <c r="D164" s="1642"/>
      <c r="E164" s="1642"/>
      <c r="F164" s="1642"/>
      <c r="G164" s="1642"/>
      <c r="H164" s="1642"/>
      <c r="I164" s="1642"/>
      <c r="J164" s="1642"/>
      <c r="K164" s="1642"/>
      <c r="L164" s="1642"/>
      <c r="M164" s="1642"/>
      <c r="N164" s="1642"/>
      <c r="O164" s="1646"/>
      <c r="P164" s="1642"/>
      <c r="Q164" s="1642"/>
      <c r="R164" s="1642"/>
      <c r="S164" s="1645"/>
      <c r="T164" s="1645"/>
      <c r="U164" s="9"/>
      <c r="V164" s="9"/>
      <c r="W164" s="9"/>
      <c r="X164" s="1646"/>
      <c r="Y164" s="1646"/>
      <c r="Z164" s="1646"/>
      <c r="AA164" s="1646"/>
      <c r="AB164" s="1646"/>
      <c r="AC164" s="1646"/>
      <c r="AD164" s="1646"/>
      <c r="AE164" s="1647"/>
      <c r="AF164" s="1646"/>
      <c r="AG164" s="1646"/>
      <c r="AH164" s="1648"/>
      <c r="AI164" s="1646"/>
      <c r="AJ164" s="1642"/>
      <c r="AK164" s="1642"/>
      <c r="AL164" s="1642"/>
      <c r="AM164" s="1642"/>
      <c r="AN164" s="1642"/>
      <c r="AO164" s="1642"/>
      <c r="AP164" s="1642"/>
      <c r="AQ164" s="1642"/>
      <c r="AR164" s="1642"/>
      <c r="AS164" s="1642"/>
      <c r="AT164" s="1642"/>
      <c r="AU164" s="1642"/>
      <c r="AV164" s="1642"/>
      <c r="AW164" s="1642"/>
      <c r="AX164" s="1642"/>
      <c r="AY164" s="1642"/>
      <c r="AZ164" s="1642"/>
      <c r="BA164" s="1642"/>
      <c r="BB164" s="1642"/>
      <c r="BC164" s="1642"/>
      <c r="BD164" s="1642"/>
      <c r="BE164" s="1642"/>
      <c r="BF164" s="1642"/>
      <c r="BG164" s="1642"/>
      <c r="BH164" s="1642"/>
    </row>
    <row r="165" spans="1:60" ht="18.75" customHeight="1">
      <c r="A165" s="1667"/>
      <c r="B165" s="1642"/>
      <c r="C165" s="1669"/>
      <c r="D165" s="1642"/>
      <c r="E165" s="1642"/>
      <c r="F165" s="1642"/>
      <c r="G165" s="1642"/>
      <c r="H165" s="1642"/>
      <c r="I165" s="1642"/>
      <c r="J165" s="1642"/>
      <c r="K165" s="1642"/>
      <c r="L165" s="1642"/>
      <c r="M165" s="1642"/>
      <c r="N165" s="1642"/>
      <c r="O165" s="1646"/>
      <c r="P165" s="1642"/>
      <c r="Q165" s="1642"/>
      <c r="R165" s="1642"/>
      <c r="S165" s="1645"/>
      <c r="T165" s="1645"/>
      <c r="U165" s="9"/>
      <c r="V165" s="9"/>
      <c r="W165" s="9"/>
      <c r="X165" s="1646"/>
      <c r="Y165" s="1646"/>
      <c r="Z165" s="1646"/>
      <c r="AA165" s="1646"/>
      <c r="AB165" s="1646"/>
      <c r="AC165" s="1646"/>
      <c r="AD165" s="1646"/>
      <c r="AE165" s="1647"/>
      <c r="AF165" s="1646"/>
      <c r="AG165" s="1646"/>
      <c r="AH165" s="1648"/>
      <c r="AI165" s="1646"/>
      <c r="AJ165" s="1642"/>
      <c r="AK165" s="1642"/>
      <c r="AL165" s="1642"/>
      <c r="AM165" s="1642"/>
      <c r="AN165" s="1642"/>
      <c r="AO165" s="1642"/>
      <c r="AP165" s="1642"/>
      <c r="AQ165" s="1642"/>
      <c r="AR165" s="1642"/>
      <c r="AS165" s="1642"/>
      <c r="AT165" s="1642"/>
      <c r="AU165" s="1642"/>
      <c r="AV165" s="1642"/>
      <c r="AW165" s="1642"/>
      <c r="AX165" s="1642"/>
      <c r="AY165" s="1642"/>
      <c r="AZ165" s="1642"/>
      <c r="BA165" s="1642"/>
      <c r="BB165" s="1642"/>
      <c r="BC165" s="1642"/>
      <c r="BD165" s="1642"/>
      <c r="BE165" s="1642"/>
      <c r="BF165" s="1642"/>
      <c r="BG165" s="1642"/>
      <c r="BH165" s="1642"/>
    </row>
    <row r="166" spans="1:60" ht="18.75" customHeight="1">
      <c r="A166" s="1667"/>
      <c r="B166" s="1642"/>
      <c r="C166" s="1669"/>
      <c r="D166" s="1642"/>
      <c r="E166" s="1642"/>
      <c r="F166" s="1642"/>
      <c r="G166" s="1642"/>
      <c r="H166" s="1642"/>
      <c r="I166" s="1642"/>
      <c r="J166" s="1642"/>
      <c r="K166" s="1642"/>
      <c r="L166" s="1642"/>
      <c r="M166" s="1642"/>
      <c r="N166" s="1642"/>
      <c r="O166" s="1646"/>
      <c r="P166" s="1642"/>
      <c r="Q166" s="1642"/>
      <c r="R166" s="1642"/>
      <c r="S166" s="1645"/>
      <c r="T166" s="1645"/>
      <c r="U166" s="9"/>
      <c r="V166" s="9"/>
      <c r="W166" s="9"/>
      <c r="X166" s="1646"/>
      <c r="Y166" s="1646"/>
      <c r="Z166" s="1646"/>
      <c r="AA166" s="1646"/>
      <c r="AB166" s="1646"/>
      <c r="AC166" s="1646"/>
      <c r="AD166" s="1646"/>
      <c r="AE166" s="1647"/>
      <c r="AF166" s="1646"/>
      <c r="AG166" s="1646"/>
      <c r="AH166" s="1648"/>
      <c r="AI166" s="1646"/>
      <c r="AJ166" s="1642"/>
      <c r="AK166" s="1642"/>
      <c r="AL166" s="1642"/>
      <c r="AM166" s="1642"/>
      <c r="AN166" s="1642"/>
      <c r="AO166" s="1642"/>
      <c r="AP166" s="1642"/>
      <c r="AQ166" s="1642"/>
      <c r="AR166" s="1642"/>
      <c r="AS166" s="1642"/>
      <c r="AT166" s="1642"/>
      <c r="AU166" s="1642"/>
      <c r="AV166" s="1642"/>
      <c r="AW166" s="1642"/>
      <c r="AX166" s="1642"/>
      <c r="AY166" s="1642"/>
      <c r="AZ166" s="1642"/>
      <c r="BA166" s="1642"/>
      <c r="BB166" s="1642"/>
      <c r="BC166" s="1642"/>
      <c r="BD166" s="1642"/>
      <c r="BE166" s="1642"/>
      <c r="BF166" s="1642"/>
      <c r="BG166" s="1642"/>
      <c r="BH166" s="1642"/>
    </row>
    <row r="167" spans="1:60" ht="18.75" customHeight="1">
      <c r="A167" s="1667"/>
      <c r="B167" s="1642"/>
      <c r="C167" s="1669"/>
      <c r="D167" s="1642"/>
      <c r="E167" s="1642"/>
      <c r="F167" s="1642"/>
      <c r="G167" s="1642"/>
      <c r="H167" s="1642"/>
      <c r="I167" s="1642"/>
      <c r="J167" s="1642"/>
      <c r="K167" s="1642"/>
      <c r="L167" s="1642"/>
      <c r="M167" s="1642"/>
      <c r="N167" s="1642"/>
      <c r="O167" s="1646"/>
      <c r="P167" s="1642"/>
      <c r="Q167" s="1642"/>
      <c r="R167" s="1642"/>
      <c r="S167" s="1645"/>
      <c r="T167" s="1645"/>
      <c r="U167" s="9"/>
      <c r="V167" s="9"/>
      <c r="W167" s="9"/>
      <c r="X167" s="1646"/>
      <c r="Y167" s="1646"/>
      <c r="Z167" s="1646"/>
      <c r="AA167" s="1646"/>
      <c r="AB167" s="1646"/>
      <c r="AC167" s="1646"/>
      <c r="AD167" s="1646"/>
      <c r="AE167" s="1647"/>
      <c r="AF167" s="1646"/>
      <c r="AG167" s="1646"/>
      <c r="AH167" s="1648"/>
      <c r="AI167" s="1646"/>
      <c r="AJ167" s="1642"/>
      <c r="AK167" s="1642"/>
      <c r="AL167" s="1642"/>
      <c r="AM167" s="1642"/>
      <c r="AN167" s="1642"/>
      <c r="AO167" s="1642"/>
      <c r="AP167" s="1642"/>
      <c r="AQ167" s="1642"/>
      <c r="AR167" s="1642"/>
      <c r="AS167" s="1642"/>
      <c r="AT167" s="1642"/>
      <c r="AU167" s="1642"/>
      <c r="AV167" s="1642"/>
      <c r="AW167" s="1642"/>
      <c r="AX167" s="1642"/>
      <c r="AY167" s="1642"/>
      <c r="AZ167" s="1642"/>
      <c r="BA167" s="1642"/>
      <c r="BB167" s="1642"/>
      <c r="BC167" s="1642"/>
      <c r="BD167" s="1642"/>
      <c r="BE167" s="1642"/>
      <c r="BF167" s="1642"/>
      <c r="BG167" s="1642"/>
      <c r="BH167" s="1642"/>
    </row>
    <row r="168" spans="1:60" ht="18.75" customHeight="1">
      <c r="A168" s="1667"/>
      <c r="B168" s="1642"/>
      <c r="C168" s="1669"/>
      <c r="D168" s="1642"/>
      <c r="E168" s="1642"/>
      <c r="F168" s="1642"/>
      <c r="G168" s="1642"/>
      <c r="H168" s="1642"/>
      <c r="I168" s="1642"/>
      <c r="J168" s="1642"/>
      <c r="K168" s="1642"/>
      <c r="L168" s="1642"/>
      <c r="M168" s="1642"/>
      <c r="N168" s="1642"/>
      <c r="O168" s="1646"/>
      <c r="P168" s="1642"/>
      <c r="Q168" s="1642"/>
      <c r="R168" s="1642"/>
      <c r="S168" s="1645"/>
      <c r="T168" s="1645"/>
      <c r="U168" s="9"/>
      <c r="V168" s="9"/>
      <c r="W168" s="9"/>
      <c r="X168" s="1646"/>
      <c r="Y168" s="1646"/>
      <c r="Z168" s="1646"/>
      <c r="AA168" s="1646"/>
      <c r="AB168" s="1646"/>
      <c r="AC168" s="1646"/>
      <c r="AD168" s="1646"/>
      <c r="AE168" s="1647"/>
      <c r="AF168" s="1646"/>
      <c r="AG168" s="1646"/>
      <c r="AH168" s="1648"/>
      <c r="AI168" s="1646"/>
      <c r="AJ168" s="1642"/>
      <c r="AK168" s="1642"/>
      <c r="AL168" s="1642"/>
      <c r="AM168" s="1642"/>
      <c r="AN168" s="1642"/>
      <c r="AO168" s="1642"/>
      <c r="AP168" s="1642"/>
      <c r="AQ168" s="1642"/>
      <c r="AR168" s="1642"/>
      <c r="AS168" s="1642"/>
      <c r="AT168" s="1642"/>
      <c r="AU168" s="1642"/>
      <c r="AV168" s="1642"/>
      <c r="AW168" s="1642"/>
      <c r="AX168" s="1642"/>
      <c r="AY168" s="1642"/>
      <c r="AZ168" s="1642"/>
      <c r="BA168" s="1642"/>
      <c r="BB168" s="1642"/>
      <c r="BC168" s="1642"/>
      <c r="BD168" s="1642"/>
      <c r="BE168" s="1642"/>
      <c r="BF168" s="1642"/>
      <c r="BG168" s="1642"/>
      <c r="BH168" s="1642"/>
    </row>
    <row r="169" spans="1:60" ht="18.75" customHeight="1">
      <c r="A169" s="1667"/>
      <c r="B169" s="1642"/>
      <c r="C169" s="1669"/>
      <c r="D169" s="1642"/>
      <c r="E169" s="1642"/>
      <c r="F169" s="1642"/>
      <c r="G169" s="1642"/>
      <c r="H169" s="1642"/>
      <c r="I169" s="1642"/>
      <c r="J169" s="1642"/>
      <c r="K169" s="1642"/>
      <c r="L169" s="1642"/>
      <c r="M169" s="1642"/>
      <c r="N169" s="1642"/>
      <c r="O169" s="1646"/>
      <c r="P169" s="1642"/>
      <c r="Q169" s="1642"/>
      <c r="R169" s="1642"/>
      <c r="S169" s="1645"/>
      <c r="T169" s="1645"/>
      <c r="U169" s="9"/>
      <c r="V169" s="9"/>
      <c r="W169" s="9"/>
      <c r="X169" s="1646"/>
      <c r="Y169" s="1646"/>
      <c r="Z169" s="1646"/>
      <c r="AA169" s="1646"/>
      <c r="AB169" s="1646"/>
      <c r="AC169" s="1646"/>
      <c r="AD169" s="1646"/>
      <c r="AE169" s="1647"/>
      <c r="AF169" s="1646"/>
      <c r="AG169" s="1646"/>
      <c r="AH169" s="1648"/>
      <c r="AI169" s="1646"/>
      <c r="AJ169" s="1642"/>
      <c r="AK169" s="1642"/>
      <c r="AL169" s="1642"/>
      <c r="AM169" s="1642"/>
      <c r="AN169" s="1642"/>
      <c r="AO169" s="1642"/>
      <c r="AP169" s="1642"/>
      <c r="AQ169" s="1642"/>
      <c r="AR169" s="1642"/>
      <c r="AS169" s="1642"/>
      <c r="AT169" s="1642"/>
      <c r="AU169" s="1642"/>
      <c r="AV169" s="1642"/>
      <c r="AW169" s="1642"/>
      <c r="AX169" s="1642"/>
      <c r="AY169" s="1642"/>
      <c r="AZ169" s="1642"/>
      <c r="BA169" s="1642"/>
      <c r="BB169" s="1642"/>
      <c r="BC169" s="1642"/>
      <c r="BD169" s="1642"/>
      <c r="BE169" s="1642"/>
      <c r="BF169" s="1642"/>
      <c r="BG169" s="1642"/>
      <c r="BH169" s="1642"/>
    </row>
    <row r="170" spans="1:60" ht="18.75" customHeight="1">
      <c r="A170" s="1667"/>
      <c r="B170" s="1642"/>
      <c r="C170" s="1669"/>
      <c r="D170" s="1642"/>
      <c r="E170" s="1642"/>
      <c r="F170" s="1642"/>
      <c r="G170" s="1642"/>
      <c r="H170" s="1642"/>
      <c r="I170" s="1642"/>
      <c r="J170" s="1642"/>
      <c r="K170" s="1642"/>
      <c r="L170" s="1642"/>
      <c r="M170" s="1642"/>
      <c r="N170" s="1642"/>
      <c r="O170" s="1646"/>
      <c r="P170" s="1642"/>
      <c r="Q170" s="1642"/>
      <c r="R170" s="1642"/>
      <c r="S170" s="1645"/>
      <c r="T170" s="1645"/>
      <c r="U170" s="9"/>
      <c r="V170" s="9"/>
      <c r="W170" s="9"/>
      <c r="X170" s="1646"/>
      <c r="Y170" s="1646"/>
      <c r="Z170" s="1646"/>
      <c r="AA170" s="1646"/>
      <c r="AB170" s="1646"/>
      <c r="AC170" s="1646"/>
      <c r="AD170" s="1646"/>
      <c r="AE170" s="1647"/>
      <c r="AF170" s="1646"/>
      <c r="AG170" s="1646"/>
      <c r="AH170" s="1648"/>
      <c r="AI170" s="1646"/>
      <c r="AJ170" s="1642"/>
      <c r="AK170" s="1642"/>
      <c r="AL170" s="1642"/>
      <c r="AM170" s="1642"/>
      <c r="AN170" s="1642"/>
      <c r="AO170" s="1642"/>
      <c r="AP170" s="1642"/>
      <c r="AQ170" s="1642"/>
      <c r="AR170" s="1642"/>
      <c r="AS170" s="1642"/>
      <c r="AT170" s="1642"/>
      <c r="AU170" s="1642"/>
      <c r="AV170" s="1642"/>
      <c r="AW170" s="1642"/>
      <c r="AX170" s="1642"/>
      <c r="AY170" s="1642"/>
      <c r="AZ170" s="1642"/>
      <c r="BA170" s="1642"/>
      <c r="BB170" s="1642"/>
      <c r="BC170" s="1642"/>
      <c r="BD170" s="1642"/>
      <c r="BE170" s="1642"/>
      <c r="BF170" s="1642"/>
      <c r="BG170" s="1642"/>
      <c r="BH170" s="1642"/>
    </row>
    <row r="171" spans="1:60" ht="18.75" customHeight="1">
      <c r="A171" s="1667"/>
      <c r="B171" s="1642"/>
      <c r="C171" s="1669"/>
      <c r="D171" s="1642"/>
      <c r="E171" s="1642"/>
      <c r="F171" s="1642"/>
      <c r="G171" s="1642"/>
      <c r="H171" s="1642"/>
      <c r="I171" s="1642"/>
      <c r="J171" s="1642"/>
      <c r="K171" s="1642"/>
      <c r="L171" s="1642"/>
      <c r="M171" s="1642"/>
      <c r="N171" s="1642"/>
      <c r="O171" s="1646"/>
      <c r="P171" s="1642"/>
      <c r="Q171" s="1642"/>
      <c r="R171" s="1642"/>
      <c r="S171" s="1645"/>
      <c r="T171" s="1645"/>
      <c r="U171" s="9"/>
      <c r="V171" s="9"/>
      <c r="W171" s="9"/>
      <c r="X171" s="1646"/>
      <c r="Y171" s="1646"/>
      <c r="Z171" s="1646"/>
      <c r="AA171" s="1646"/>
      <c r="AB171" s="1646"/>
      <c r="AC171" s="1646"/>
      <c r="AD171" s="1646"/>
      <c r="AE171" s="1647"/>
      <c r="AF171" s="1646"/>
      <c r="AG171" s="1646"/>
      <c r="AH171" s="1648"/>
      <c r="AI171" s="1646"/>
      <c r="AJ171" s="1642"/>
      <c r="AK171" s="1642"/>
      <c r="AL171" s="1642"/>
      <c r="AM171" s="1642"/>
      <c r="AN171" s="1642"/>
      <c r="AO171" s="1642"/>
      <c r="AP171" s="1642"/>
      <c r="AQ171" s="1642"/>
      <c r="AR171" s="1642"/>
      <c r="AS171" s="1642"/>
      <c r="AT171" s="1642"/>
      <c r="AU171" s="1642"/>
      <c r="AV171" s="1642"/>
      <c r="AW171" s="1642"/>
      <c r="AX171" s="1642"/>
      <c r="AY171" s="1642"/>
      <c r="AZ171" s="1642"/>
      <c r="BA171" s="1642"/>
      <c r="BB171" s="1642"/>
      <c r="BC171" s="1642"/>
      <c r="BD171" s="1642"/>
      <c r="BE171" s="1642"/>
      <c r="BF171" s="1642"/>
      <c r="BG171" s="1642"/>
      <c r="BH171" s="1642"/>
    </row>
    <row r="172" spans="1:60" ht="18.75" customHeight="1">
      <c r="A172" s="1667"/>
      <c r="B172" s="1642"/>
      <c r="C172" s="1669"/>
      <c r="D172" s="1642"/>
      <c r="E172" s="1642"/>
      <c r="F172" s="1642"/>
      <c r="G172" s="1642"/>
      <c r="H172" s="1642"/>
      <c r="I172" s="1642"/>
      <c r="J172" s="1642"/>
      <c r="K172" s="1642"/>
      <c r="L172" s="1642"/>
      <c r="M172" s="1642"/>
      <c r="N172" s="1642"/>
      <c r="O172" s="1646"/>
      <c r="P172" s="1642"/>
      <c r="Q172" s="1642"/>
      <c r="R172" s="1642"/>
      <c r="S172" s="1645"/>
      <c r="T172" s="1645"/>
      <c r="U172" s="9"/>
      <c r="V172" s="9"/>
      <c r="W172" s="9"/>
      <c r="X172" s="1646"/>
      <c r="Y172" s="1646"/>
      <c r="Z172" s="1646"/>
      <c r="AA172" s="1646"/>
      <c r="AB172" s="1646"/>
      <c r="AC172" s="1646"/>
      <c r="AD172" s="1646"/>
      <c r="AE172" s="1647"/>
      <c r="AF172" s="1646"/>
      <c r="AG172" s="1646"/>
      <c r="AH172" s="1648"/>
      <c r="AI172" s="1646"/>
      <c r="AJ172" s="1642"/>
      <c r="AK172" s="1642"/>
      <c r="AL172" s="1642"/>
      <c r="AM172" s="1642"/>
      <c r="AN172" s="1642"/>
      <c r="AO172" s="1642"/>
      <c r="AP172" s="1642"/>
      <c r="AQ172" s="1642"/>
      <c r="AR172" s="1642"/>
      <c r="AS172" s="1642"/>
      <c r="AT172" s="1642"/>
      <c r="AU172" s="1642"/>
      <c r="AV172" s="1642"/>
      <c r="AW172" s="1642"/>
      <c r="AX172" s="1642"/>
      <c r="AY172" s="1642"/>
      <c r="AZ172" s="1642"/>
      <c r="BA172" s="1642"/>
      <c r="BB172" s="1642"/>
      <c r="BC172" s="1642"/>
      <c r="BD172" s="1642"/>
      <c r="BE172" s="1642"/>
      <c r="BF172" s="1642"/>
      <c r="BG172" s="1642"/>
      <c r="BH172" s="1642"/>
    </row>
    <row r="173" spans="1:60" ht="18.75" customHeight="1">
      <c r="A173" s="1667"/>
      <c r="B173" s="1642"/>
      <c r="C173" s="1669"/>
      <c r="D173" s="1642"/>
      <c r="E173" s="1642"/>
      <c r="F173" s="1642"/>
      <c r="G173" s="1642"/>
      <c r="H173" s="1642"/>
      <c r="I173" s="1642"/>
      <c r="J173" s="1642"/>
      <c r="K173" s="1642"/>
      <c r="L173" s="1642"/>
      <c r="M173" s="1642"/>
      <c r="N173" s="1642"/>
      <c r="O173" s="1646"/>
      <c r="P173" s="1642"/>
      <c r="Q173" s="1642"/>
      <c r="R173" s="1642"/>
      <c r="S173" s="1645"/>
      <c r="T173" s="1645"/>
      <c r="U173" s="9"/>
      <c r="V173" s="9"/>
      <c r="W173" s="9"/>
      <c r="X173" s="1646"/>
      <c r="Y173" s="1646"/>
      <c r="Z173" s="1646"/>
      <c r="AA173" s="1646"/>
      <c r="AB173" s="1646"/>
      <c r="AC173" s="1646"/>
      <c r="AD173" s="1646"/>
      <c r="AE173" s="1647"/>
      <c r="AF173" s="1646"/>
      <c r="AG173" s="1646"/>
      <c r="AH173" s="1648"/>
      <c r="AI173" s="1646"/>
      <c r="AJ173" s="1642"/>
      <c r="AK173" s="1642"/>
      <c r="AL173" s="1642"/>
      <c r="AM173" s="1642"/>
      <c r="AN173" s="1642"/>
      <c r="AO173" s="1642"/>
      <c r="AP173" s="1642"/>
      <c r="AQ173" s="1642"/>
      <c r="AR173" s="1642"/>
      <c r="AS173" s="1642"/>
      <c r="AT173" s="1642"/>
      <c r="AU173" s="1642"/>
      <c r="AV173" s="1642"/>
      <c r="AW173" s="1642"/>
      <c r="AX173" s="1642"/>
      <c r="AY173" s="1642"/>
      <c r="AZ173" s="1642"/>
      <c r="BA173" s="1642"/>
      <c r="BB173" s="1642"/>
      <c r="BC173" s="1642"/>
      <c r="BD173" s="1642"/>
      <c r="BE173" s="1642"/>
      <c r="BF173" s="1642"/>
      <c r="BG173" s="1642"/>
      <c r="BH173" s="1642"/>
    </row>
    <row r="174" spans="1:60" ht="18.75" customHeight="1">
      <c r="A174" s="1667"/>
      <c r="B174" s="1642"/>
      <c r="C174" s="1669"/>
      <c r="D174" s="1642"/>
      <c r="E174" s="1642"/>
      <c r="F174" s="1642"/>
      <c r="G174" s="1642"/>
      <c r="H174" s="1642"/>
      <c r="I174" s="1642"/>
      <c r="J174" s="1642"/>
      <c r="K174" s="1642"/>
      <c r="L174" s="1642"/>
      <c r="M174" s="1642"/>
      <c r="N174" s="1642"/>
      <c r="O174" s="1646"/>
      <c r="P174" s="1642"/>
      <c r="Q174" s="1642"/>
      <c r="R174" s="1642"/>
      <c r="S174" s="1645"/>
      <c r="T174" s="1645"/>
      <c r="U174" s="9"/>
      <c r="V174" s="9"/>
      <c r="W174" s="9"/>
      <c r="X174" s="1646"/>
      <c r="Y174" s="1646"/>
      <c r="Z174" s="1646"/>
      <c r="AA174" s="1646"/>
      <c r="AB174" s="1646"/>
      <c r="AC174" s="1646"/>
      <c r="AD174" s="1646"/>
      <c r="AE174" s="1647"/>
      <c r="AF174" s="1646"/>
      <c r="AG174" s="1646"/>
      <c r="AH174" s="1648"/>
      <c r="AI174" s="1646"/>
      <c r="AJ174" s="1642"/>
      <c r="AK174" s="1642"/>
      <c r="AL174" s="1642"/>
      <c r="AM174" s="1642"/>
      <c r="AN174" s="1642"/>
      <c r="AO174" s="1642"/>
      <c r="AP174" s="1642"/>
      <c r="AQ174" s="1642"/>
      <c r="AR174" s="1642"/>
      <c r="AS174" s="1642"/>
      <c r="AT174" s="1642"/>
      <c r="AU174" s="1642"/>
      <c r="AV174" s="1642"/>
      <c r="AW174" s="1642"/>
      <c r="AX174" s="1642"/>
      <c r="AY174" s="1642"/>
      <c r="AZ174" s="1642"/>
      <c r="BA174" s="1642"/>
      <c r="BB174" s="1642"/>
      <c r="BC174" s="1642"/>
      <c r="BD174" s="1642"/>
      <c r="BE174" s="1642"/>
      <c r="BF174" s="1642"/>
      <c r="BG174" s="1642"/>
      <c r="BH174" s="1642"/>
    </row>
    <row r="175" spans="1:60" ht="18.75" customHeight="1">
      <c r="A175" s="1667"/>
      <c r="B175" s="1642"/>
      <c r="C175" s="1669"/>
      <c r="D175" s="1642"/>
      <c r="E175" s="1642"/>
      <c r="F175" s="1642"/>
      <c r="G175" s="1642"/>
      <c r="H175" s="1642"/>
      <c r="I175" s="1642"/>
      <c r="J175" s="1642"/>
      <c r="K175" s="1642"/>
      <c r="L175" s="1642"/>
      <c r="M175" s="1642"/>
      <c r="N175" s="1642"/>
      <c r="O175" s="1646"/>
      <c r="P175" s="1642"/>
      <c r="Q175" s="1642"/>
      <c r="R175" s="1642"/>
      <c r="S175" s="1645"/>
      <c r="T175" s="1645"/>
      <c r="U175" s="9"/>
      <c r="V175" s="9"/>
      <c r="W175" s="9"/>
      <c r="X175" s="1646"/>
      <c r="Y175" s="1646"/>
      <c r="Z175" s="1646"/>
      <c r="AA175" s="1646"/>
      <c r="AB175" s="1646"/>
      <c r="AC175" s="1646"/>
      <c r="AD175" s="1646"/>
      <c r="AE175" s="1647"/>
      <c r="AF175" s="1646"/>
      <c r="AG175" s="1646"/>
      <c r="AH175" s="1648"/>
      <c r="AI175" s="1646"/>
      <c r="AJ175" s="1642"/>
      <c r="AK175" s="1642"/>
      <c r="AL175" s="1642"/>
      <c r="AM175" s="1642"/>
      <c r="AN175" s="1642"/>
      <c r="AO175" s="1642"/>
      <c r="AP175" s="1642"/>
      <c r="AQ175" s="1642"/>
      <c r="AR175" s="1642"/>
      <c r="AS175" s="1642"/>
      <c r="AT175" s="1642"/>
      <c r="AU175" s="1642"/>
      <c r="AV175" s="1642"/>
      <c r="AW175" s="1642"/>
      <c r="AX175" s="1642"/>
      <c r="AY175" s="1642"/>
      <c r="AZ175" s="1642"/>
      <c r="BA175" s="1642"/>
      <c r="BB175" s="1642"/>
      <c r="BC175" s="1642"/>
      <c r="BD175" s="1642"/>
      <c r="BE175" s="1642"/>
      <c r="BF175" s="1642"/>
      <c r="BG175" s="1642"/>
      <c r="BH175" s="1642"/>
    </row>
    <row r="176" spans="1:60" ht="18.75" customHeight="1">
      <c r="A176" s="1667"/>
      <c r="B176" s="1642"/>
      <c r="C176" s="1669"/>
      <c r="D176" s="1642"/>
      <c r="E176" s="1642"/>
      <c r="F176" s="1642"/>
      <c r="G176" s="1642"/>
      <c r="H176" s="1642"/>
      <c r="I176" s="1642"/>
      <c r="J176" s="1642"/>
      <c r="K176" s="1642"/>
      <c r="L176" s="1642"/>
      <c r="M176" s="1642"/>
      <c r="N176" s="1642"/>
      <c r="O176" s="1646"/>
      <c r="P176" s="1642"/>
      <c r="Q176" s="1642"/>
      <c r="R176" s="1642"/>
      <c r="S176" s="1645"/>
      <c r="T176" s="1645"/>
      <c r="U176" s="9"/>
      <c r="V176" s="9"/>
      <c r="W176" s="9"/>
      <c r="X176" s="1646"/>
      <c r="Y176" s="1646"/>
      <c r="Z176" s="1646"/>
      <c r="AA176" s="1646"/>
      <c r="AB176" s="1646"/>
      <c r="AC176" s="1646"/>
      <c r="AD176" s="1646"/>
      <c r="AE176" s="1647"/>
      <c r="AF176" s="1646"/>
      <c r="AG176" s="1646"/>
      <c r="AH176" s="1648"/>
      <c r="AI176" s="1646"/>
      <c r="AJ176" s="1642"/>
      <c r="AK176" s="1642"/>
      <c r="AL176" s="1642"/>
      <c r="AM176" s="1642"/>
      <c r="AN176" s="1642"/>
      <c r="AO176" s="1642"/>
      <c r="AP176" s="1642"/>
      <c r="AQ176" s="1642"/>
      <c r="AR176" s="1642"/>
      <c r="AS176" s="1642"/>
      <c r="AT176" s="1642"/>
      <c r="AU176" s="1642"/>
      <c r="AV176" s="1642"/>
      <c r="AW176" s="1642"/>
      <c r="AX176" s="1642"/>
      <c r="AY176" s="1642"/>
      <c r="AZ176" s="1642"/>
      <c r="BA176" s="1642"/>
      <c r="BB176" s="1642"/>
      <c r="BC176" s="1642"/>
      <c r="BD176" s="1642"/>
      <c r="BE176" s="1642"/>
      <c r="BF176" s="1642"/>
      <c r="BG176" s="1642"/>
      <c r="BH176" s="1642"/>
    </row>
    <row r="177" spans="1:60" ht="18.75" customHeight="1">
      <c r="A177" s="1667"/>
      <c r="B177" s="1642"/>
      <c r="C177" s="1669"/>
      <c r="D177" s="1642"/>
      <c r="E177" s="1642"/>
      <c r="F177" s="1642"/>
      <c r="G177" s="1642"/>
      <c r="H177" s="1642"/>
      <c r="I177" s="1642"/>
      <c r="J177" s="1642"/>
      <c r="K177" s="1642"/>
      <c r="L177" s="1642"/>
      <c r="M177" s="1642"/>
      <c r="N177" s="1642"/>
      <c r="O177" s="1646"/>
      <c r="P177" s="1642"/>
      <c r="Q177" s="1642"/>
      <c r="R177" s="1642"/>
      <c r="S177" s="1645"/>
      <c r="T177" s="1645"/>
      <c r="U177" s="9"/>
      <c r="V177" s="9"/>
      <c r="W177" s="9"/>
      <c r="X177" s="1646"/>
      <c r="Y177" s="1646"/>
      <c r="Z177" s="1646"/>
      <c r="AA177" s="1646"/>
      <c r="AB177" s="1646"/>
      <c r="AC177" s="1646"/>
      <c r="AD177" s="1646"/>
      <c r="AE177" s="1647"/>
      <c r="AF177" s="1646"/>
      <c r="AG177" s="1646"/>
      <c r="AH177" s="1648"/>
      <c r="AI177" s="1646"/>
      <c r="AJ177" s="1642"/>
      <c r="AK177" s="1642"/>
      <c r="AL177" s="1642"/>
      <c r="AM177" s="1642"/>
      <c r="AN177" s="1642"/>
      <c r="AO177" s="1642"/>
      <c r="AP177" s="1642"/>
      <c r="AQ177" s="1642"/>
      <c r="AR177" s="1642"/>
      <c r="AS177" s="1642"/>
      <c r="AT177" s="1642"/>
      <c r="AU177" s="1642"/>
      <c r="AV177" s="1642"/>
      <c r="AW177" s="1642"/>
      <c r="AX177" s="1642"/>
      <c r="AY177" s="1642"/>
      <c r="AZ177" s="1642"/>
      <c r="BA177" s="1642"/>
      <c r="BB177" s="1642"/>
      <c r="BC177" s="1642"/>
      <c r="BD177" s="1642"/>
      <c r="BE177" s="1642"/>
      <c r="BF177" s="1642"/>
      <c r="BG177" s="1642"/>
      <c r="BH177" s="1642"/>
    </row>
    <row r="178" spans="1:60" ht="18.75" customHeight="1">
      <c r="A178" s="1667"/>
      <c r="B178" s="1642"/>
      <c r="C178" s="1669"/>
      <c r="D178" s="1642"/>
      <c r="E178" s="1642"/>
      <c r="F178" s="1642"/>
      <c r="G178" s="1642"/>
      <c r="H178" s="1642"/>
      <c r="I178" s="1642"/>
      <c r="J178" s="1642"/>
      <c r="K178" s="1642"/>
      <c r="L178" s="1642"/>
      <c r="M178" s="1642"/>
      <c r="N178" s="1642"/>
      <c r="O178" s="1646"/>
      <c r="P178" s="1642"/>
      <c r="Q178" s="1642"/>
      <c r="R178" s="1642"/>
      <c r="S178" s="1645"/>
      <c r="T178" s="1645"/>
      <c r="U178" s="9"/>
      <c r="V178" s="9"/>
      <c r="W178" s="9"/>
      <c r="X178" s="1646"/>
      <c r="Y178" s="1646"/>
      <c r="Z178" s="1646"/>
      <c r="AA178" s="1646"/>
      <c r="AB178" s="1646"/>
      <c r="AC178" s="1646"/>
      <c r="AD178" s="1646"/>
      <c r="AE178" s="1647"/>
      <c r="AF178" s="1646"/>
      <c r="AG178" s="1646"/>
      <c r="AH178" s="1648"/>
      <c r="AI178" s="1646"/>
      <c r="AJ178" s="1642"/>
      <c r="AK178" s="1642"/>
      <c r="AL178" s="1642"/>
      <c r="AM178" s="1642"/>
      <c r="AN178" s="1642"/>
      <c r="AO178" s="1642"/>
      <c r="AP178" s="1642"/>
      <c r="AQ178" s="1642"/>
      <c r="AR178" s="1642"/>
      <c r="AS178" s="1642"/>
      <c r="AT178" s="1642"/>
      <c r="AU178" s="1642"/>
      <c r="AV178" s="1642"/>
      <c r="AW178" s="1642"/>
      <c r="AX178" s="1642"/>
      <c r="AY178" s="1642"/>
      <c r="AZ178" s="1642"/>
      <c r="BA178" s="1642"/>
      <c r="BB178" s="1642"/>
      <c r="BC178" s="1642"/>
      <c r="BD178" s="1642"/>
      <c r="BE178" s="1642"/>
      <c r="BF178" s="1642"/>
      <c r="BG178" s="1642"/>
      <c r="BH178" s="1642"/>
    </row>
    <row r="179" spans="1:60" ht="18.75" customHeight="1">
      <c r="A179" s="1667"/>
      <c r="B179" s="1642"/>
      <c r="C179" s="1669"/>
      <c r="D179" s="1642"/>
      <c r="E179" s="1642"/>
      <c r="F179" s="1642"/>
      <c r="G179" s="1642"/>
      <c r="H179" s="1642"/>
      <c r="I179" s="1642"/>
      <c r="J179" s="1642"/>
      <c r="K179" s="1642"/>
      <c r="L179" s="1642"/>
      <c r="M179" s="1642"/>
      <c r="N179" s="1642"/>
      <c r="O179" s="1646"/>
      <c r="P179" s="1642"/>
      <c r="Q179" s="1642"/>
      <c r="R179" s="1642"/>
      <c r="S179" s="1645"/>
      <c r="T179" s="1645"/>
      <c r="U179" s="9"/>
      <c r="V179" s="9"/>
      <c r="W179" s="9"/>
      <c r="X179" s="1646"/>
      <c r="Y179" s="1646"/>
      <c r="Z179" s="1646"/>
      <c r="AA179" s="1646"/>
      <c r="AB179" s="1646"/>
      <c r="AC179" s="1646"/>
      <c r="AD179" s="1646"/>
      <c r="AE179" s="1647"/>
      <c r="AF179" s="1646"/>
      <c r="AG179" s="1646"/>
      <c r="AH179" s="1648"/>
      <c r="AI179" s="1646"/>
      <c r="AJ179" s="1642"/>
      <c r="AK179" s="1642"/>
      <c r="AL179" s="1642"/>
      <c r="AM179" s="1642"/>
      <c r="AN179" s="1642"/>
      <c r="AO179" s="1642"/>
      <c r="AP179" s="1642"/>
      <c r="AQ179" s="1642"/>
      <c r="AR179" s="1642"/>
      <c r="AS179" s="1642"/>
      <c r="AT179" s="1642"/>
      <c r="AU179" s="1642"/>
      <c r="AV179" s="1642"/>
      <c r="AW179" s="1642"/>
      <c r="AX179" s="1642"/>
      <c r="AY179" s="1642"/>
      <c r="AZ179" s="1642"/>
      <c r="BA179" s="1642"/>
      <c r="BB179" s="1642"/>
      <c r="BC179" s="1642"/>
      <c r="BD179" s="1642"/>
      <c r="BE179" s="1642"/>
      <c r="BF179" s="1642"/>
      <c r="BG179" s="1642"/>
      <c r="BH179" s="1642"/>
    </row>
    <row r="180" spans="1:60" ht="18.75" customHeight="1">
      <c r="A180" s="1667"/>
      <c r="B180" s="1642"/>
      <c r="C180" s="1669"/>
      <c r="D180" s="1642"/>
      <c r="E180" s="1642"/>
      <c r="F180" s="1642"/>
      <c r="G180" s="1642"/>
      <c r="H180" s="1642"/>
      <c r="I180" s="1642"/>
      <c r="J180" s="1642"/>
      <c r="K180" s="1642"/>
      <c r="L180" s="1642"/>
      <c r="M180" s="1642"/>
      <c r="N180" s="1642"/>
      <c r="O180" s="1646"/>
      <c r="P180" s="1642"/>
      <c r="Q180" s="1642"/>
      <c r="R180" s="1642"/>
      <c r="S180" s="1645"/>
      <c r="T180" s="1645"/>
      <c r="U180" s="9"/>
      <c r="V180" s="9"/>
      <c r="W180" s="9"/>
      <c r="X180" s="1646"/>
      <c r="Y180" s="1646"/>
      <c r="Z180" s="1646"/>
      <c r="AA180" s="1646"/>
      <c r="AB180" s="1646"/>
      <c r="AC180" s="1646"/>
      <c r="AD180" s="1646"/>
      <c r="AE180" s="1647"/>
      <c r="AF180" s="1646"/>
      <c r="AG180" s="1646"/>
      <c r="AH180" s="1648"/>
      <c r="AI180" s="1646"/>
      <c r="AJ180" s="1642"/>
      <c r="AK180" s="1642"/>
      <c r="AL180" s="1642"/>
      <c r="AM180" s="1642"/>
      <c r="AN180" s="1642"/>
      <c r="AO180" s="1642"/>
      <c r="AP180" s="1642"/>
      <c r="AQ180" s="1642"/>
      <c r="AR180" s="1642"/>
      <c r="AS180" s="1642"/>
      <c r="AT180" s="1642"/>
      <c r="AU180" s="1642"/>
      <c r="AV180" s="1642"/>
      <c r="AW180" s="1642"/>
      <c r="AX180" s="1642"/>
      <c r="AY180" s="1642"/>
      <c r="AZ180" s="1642"/>
      <c r="BA180" s="1642"/>
      <c r="BB180" s="1642"/>
      <c r="BC180" s="1642"/>
      <c r="BD180" s="1642"/>
      <c r="BE180" s="1642"/>
      <c r="BF180" s="1642"/>
      <c r="BG180" s="1642"/>
      <c r="BH180" s="1642"/>
    </row>
    <row r="181" spans="1:60" ht="18.75" customHeight="1">
      <c r="A181" s="1667"/>
      <c r="B181" s="1642"/>
      <c r="C181" s="1669"/>
      <c r="D181" s="1642"/>
      <c r="E181" s="1642"/>
      <c r="F181" s="1642"/>
      <c r="G181" s="1642"/>
      <c r="H181" s="1642"/>
      <c r="I181" s="1642"/>
      <c r="J181" s="1642"/>
      <c r="K181" s="1642"/>
      <c r="L181" s="1642"/>
      <c r="M181" s="1642"/>
      <c r="N181" s="1642"/>
      <c r="O181" s="1646"/>
      <c r="P181" s="1642"/>
      <c r="Q181" s="1642"/>
      <c r="R181" s="1642"/>
      <c r="S181" s="1645"/>
      <c r="T181" s="1645"/>
      <c r="U181" s="9"/>
      <c r="V181" s="9"/>
      <c r="W181" s="9"/>
      <c r="X181" s="1646"/>
      <c r="Y181" s="1646"/>
      <c r="Z181" s="1646"/>
      <c r="AA181" s="1646"/>
      <c r="AB181" s="1646"/>
      <c r="AC181" s="1646"/>
      <c r="AD181" s="1646"/>
      <c r="AE181" s="1647"/>
      <c r="AF181" s="1646"/>
      <c r="AG181" s="1646"/>
      <c r="AH181" s="1648"/>
      <c r="AI181" s="1646"/>
      <c r="AJ181" s="1642"/>
      <c r="AK181" s="1642"/>
      <c r="AL181" s="1642"/>
      <c r="AM181" s="1642"/>
      <c r="AN181" s="1642"/>
      <c r="AO181" s="1642"/>
      <c r="AP181" s="1642"/>
      <c r="AQ181" s="1642"/>
      <c r="AR181" s="1642"/>
      <c r="AS181" s="1642"/>
      <c r="AT181" s="1642"/>
      <c r="AU181" s="1642"/>
      <c r="AV181" s="1642"/>
      <c r="AW181" s="1642"/>
      <c r="AX181" s="1642"/>
      <c r="AY181" s="1642"/>
      <c r="AZ181" s="1642"/>
      <c r="BA181" s="1642"/>
      <c r="BB181" s="1642"/>
      <c r="BC181" s="1642"/>
      <c r="BD181" s="1642"/>
      <c r="BE181" s="1642"/>
      <c r="BF181" s="1642"/>
      <c r="BG181" s="1642"/>
      <c r="BH181" s="1642"/>
    </row>
    <row r="182" spans="1:60" ht="18.75" customHeight="1">
      <c r="A182" s="1667"/>
      <c r="B182" s="1642"/>
      <c r="C182" s="1669"/>
      <c r="D182" s="1642"/>
      <c r="E182" s="1642"/>
      <c r="F182" s="1642"/>
      <c r="G182" s="1642"/>
      <c r="H182" s="1642"/>
      <c r="I182" s="1642"/>
      <c r="J182" s="1642"/>
      <c r="K182" s="1642"/>
      <c r="L182" s="1642"/>
      <c r="M182" s="1642"/>
      <c r="N182" s="1642"/>
      <c r="O182" s="1646"/>
      <c r="P182" s="1642"/>
      <c r="Q182" s="1642"/>
      <c r="R182" s="1642"/>
      <c r="S182" s="1645"/>
      <c r="T182" s="1645"/>
      <c r="U182" s="9"/>
      <c r="V182" s="9"/>
      <c r="W182" s="9"/>
      <c r="X182" s="1646"/>
      <c r="Y182" s="1646"/>
      <c r="Z182" s="1646"/>
      <c r="AA182" s="1646"/>
      <c r="AB182" s="1646"/>
      <c r="AC182" s="1646"/>
      <c r="AD182" s="1646"/>
      <c r="AE182" s="1647"/>
      <c r="AF182" s="1646"/>
      <c r="AG182" s="1646"/>
      <c r="AH182" s="1648"/>
      <c r="AI182" s="1646"/>
      <c r="AJ182" s="1642"/>
      <c r="AK182" s="1642"/>
      <c r="AL182" s="1642"/>
      <c r="AM182" s="1642"/>
      <c r="AN182" s="1642"/>
      <c r="AO182" s="1642"/>
      <c r="AP182" s="1642"/>
      <c r="AQ182" s="1642"/>
      <c r="AR182" s="1642"/>
      <c r="AS182" s="1642"/>
      <c r="AT182" s="1642"/>
      <c r="AU182" s="1642"/>
      <c r="AV182" s="1642"/>
      <c r="AW182" s="1642"/>
      <c r="AX182" s="1642"/>
      <c r="AY182" s="1642"/>
      <c r="AZ182" s="1642"/>
      <c r="BA182" s="1642"/>
      <c r="BB182" s="1642"/>
      <c r="BC182" s="1642"/>
      <c r="BD182" s="1642"/>
      <c r="BE182" s="1642"/>
      <c r="BF182" s="1642"/>
      <c r="BG182" s="1642"/>
      <c r="BH182" s="1642"/>
    </row>
    <row r="183" spans="1:60" ht="18.75" customHeight="1">
      <c r="A183" s="1667"/>
      <c r="B183" s="1642"/>
      <c r="C183" s="1669"/>
      <c r="D183" s="1642"/>
      <c r="E183" s="1642"/>
      <c r="F183" s="1642"/>
      <c r="G183" s="1642"/>
      <c r="H183" s="1642"/>
      <c r="I183" s="1642"/>
      <c r="J183" s="1642"/>
      <c r="K183" s="1642"/>
      <c r="L183" s="1642"/>
      <c r="M183" s="1642"/>
      <c r="N183" s="1642"/>
      <c r="O183" s="1646"/>
      <c r="P183" s="1642"/>
      <c r="Q183" s="1642"/>
      <c r="R183" s="1642"/>
      <c r="S183" s="1645"/>
      <c r="T183" s="1645"/>
      <c r="U183" s="9"/>
      <c r="V183" s="9"/>
      <c r="W183" s="9"/>
      <c r="X183" s="1646"/>
      <c r="Y183" s="1646"/>
      <c r="Z183" s="1646"/>
      <c r="AA183" s="1646"/>
      <c r="AB183" s="1646"/>
      <c r="AC183" s="1646"/>
      <c r="AD183" s="1646"/>
      <c r="AE183" s="1647"/>
      <c r="AF183" s="1646"/>
      <c r="AG183" s="1646"/>
      <c r="AH183" s="1648"/>
      <c r="AI183" s="1646"/>
      <c r="AJ183" s="1642"/>
      <c r="AK183" s="1642"/>
      <c r="AL183" s="1642"/>
      <c r="AM183" s="1642"/>
      <c r="AN183" s="1642"/>
      <c r="AO183" s="1642"/>
      <c r="AP183" s="1642"/>
      <c r="AQ183" s="1642"/>
      <c r="AR183" s="1642"/>
      <c r="AS183" s="1642"/>
      <c r="AT183" s="1642"/>
      <c r="AU183" s="1642"/>
      <c r="AV183" s="1642"/>
      <c r="AW183" s="1642"/>
      <c r="AX183" s="1642"/>
      <c r="AY183" s="1642"/>
      <c r="AZ183" s="1642"/>
      <c r="BA183" s="1642"/>
      <c r="BB183" s="1642"/>
      <c r="BC183" s="1642"/>
      <c r="BD183" s="1642"/>
      <c r="BE183" s="1642"/>
      <c r="BF183" s="1642"/>
      <c r="BG183" s="1642"/>
      <c r="BH183" s="1642"/>
    </row>
    <row r="184" spans="1:60" ht="18.75" customHeight="1">
      <c r="A184" s="1667"/>
      <c r="B184" s="1642"/>
      <c r="C184" s="1669"/>
      <c r="D184" s="1642"/>
      <c r="E184" s="1642"/>
      <c r="F184" s="1642"/>
      <c r="G184" s="1642"/>
      <c r="H184" s="1642"/>
      <c r="I184" s="1642"/>
      <c r="J184" s="1642"/>
      <c r="K184" s="1642"/>
      <c r="L184" s="1642"/>
      <c r="M184" s="1642"/>
      <c r="N184" s="1642"/>
      <c r="O184" s="1646"/>
      <c r="P184" s="1642"/>
      <c r="Q184" s="1642"/>
      <c r="R184" s="1642"/>
      <c r="S184" s="1645"/>
      <c r="T184" s="1645"/>
      <c r="U184" s="9"/>
      <c r="V184" s="9"/>
      <c r="W184" s="9"/>
      <c r="X184" s="1646"/>
      <c r="Y184" s="1646"/>
      <c r="Z184" s="1646"/>
      <c r="AA184" s="1646"/>
      <c r="AB184" s="1646"/>
      <c r="AC184" s="1646"/>
      <c r="AD184" s="1646"/>
      <c r="AE184" s="1647"/>
      <c r="AF184" s="1646"/>
      <c r="AG184" s="1646"/>
      <c r="AH184" s="1648"/>
      <c r="AI184" s="1646"/>
      <c r="AJ184" s="1642"/>
      <c r="AK184" s="1642"/>
      <c r="AL184" s="1642"/>
      <c r="AM184" s="1642"/>
      <c r="AN184" s="1642"/>
      <c r="AO184" s="1642"/>
      <c r="AP184" s="1642"/>
      <c r="AQ184" s="1642"/>
      <c r="AR184" s="1642"/>
      <c r="AS184" s="1642"/>
      <c r="AT184" s="1642"/>
      <c r="AU184" s="1642"/>
      <c r="AV184" s="1642"/>
      <c r="AW184" s="1642"/>
      <c r="AX184" s="1642"/>
      <c r="AY184" s="1642"/>
      <c r="AZ184" s="1642"/>
      <c r="BA184" s="1642"/>
      <c r="BB184" s="1642"/>
      <c r="BC184" s="1642"/>
      <c r="BD184" s="1642"/>
      <c r="BE184" s="1642"/>
      <c r="BF184" s="1642"/>
      <c r="BG184" s="1642"/>
      <c r="BH184" s="1642"/>
    </row>
    <row r="185" spans="1:60" ht="18.75" customHeight="1">
      <c r="A185" s="1667"/>
      <c r="B185" s="1642"/>
      <c r="C185" s="1669"/>
      <c r="D185" s="1642"/>
      <c r="E185" s="1642"/>
      <c r="F185" s="1642"/>
      <c r="G185" s="1642"/>
      <c r="H185" s="1642"/>
      <c r="I185" s="1642"/>
      <c r="J185" s="1642"/>
      <c r="K185" s="1642"/>
      <c r="L185" s="1642"/>
      <c r="M185" s="1642"/>
      <c r="N185" s="1642"/>
      <c r="O185" s="1646"/>
      <c r="P185" s="1642"/>
      <c r="Q185" s="1642"/>
      <c r="R185" s="1642"/>
      <c r="S185" s="1645"/>
      <c r="T185" s="1645"/>
      <c r="U185" s="9"/>
      <c r="V185" s="9"/>
      <c r="W185" s="9"/>
      <c r="X185" s="1646"/>
      <c r="Y185" s="1646"/>
      <c r="Z185" s="1646"/>
      <c r="AA185" s="1646"/>
      <c r="AB185" s="1646"/>
      <c r="AC185" s="1646"/>
      <c r="AD185" s="1646"/>
      <c r="AE185" s="1647"/>
      <c r="AF185" s="1646"/>
      <c r="AG185" s="1646"/>
      <c r="AH185" s="1648"/>
      <c r="AI185" s="1646"/>
      <c r="AJ185" s="1642"/>
      <c r="AK185" s="1642"/>
      <c r="AL185" s="1642"/>
      <c r="AM185" s="1642"/>
      <c r="AN185" s="1642"/>
      <c r="AO185" s="1642"/>
      <c r="AP185" s="1642"/>
      <c r="AQ185" s="1642"/>
      <c r="AR185" s="1642"/>
      <c r="AS185" s="1642"/>
      <c r="AT185" s="1642"/>
      <c r="AU185" s="1642"/>
      <c r="AV185" s="1642"/>
      <c r="AW185" s="1642"/>
      <c r="AX185" s="1642"/>
      <c r="AY185" s="1642"/>
      <c r="AZ185" s="1642"/>
      <c r="BA185" s="1642"/>
      <c r="BB185" s="1642"/>
      <c r="BC185" s="1642"/>
      <c r="BD185" s="1642"/>
      <c r="BE185" s="1642"/>
      <c r="BF185" s="1642"/>
      <c r="BG185" s="1642"/>
      <c r="BH185" s="1642"/>
    </row>
    <row r="186" spans="1:60" ht="18.75" customHeight="1">
      <c r="A186" s="1667"/>
      <c r="B186" s="1642"/>
      <c r="C186" s="1669"/>
      <c r="D186" s="1642"/>
      <c r="E186" s="1642"/>
      <c r="F186" s="1642"/>
      <c r="G186" s="1642"/>
      <c r="H186" s="1642"/>
      <c r="I186" s="1642"/>
      <c r="J186" s="1642"/>
      <c r="K186" s="1642"/>
      <c r="L186" s="1642"/>
      <c r="M186" s="1642"/>
      <c r="N186" s="1642"/>
      <c r="O186" s="1646"/>
      <c r="P186" s="1642"/>
      <c r="Q186" s="1642"/>
      <c r="R186" s="1642"/>
      <c r="S186" s="1645"/>
      <c r="T186" s="1645"/>
      <c r="U186" s="9"/>
      <c r="V186" s="9"/>
      <c r="W186" s="9"/>
      <c r="X186" s="1646"/>
      <c r="Y186" s="1646"/>
      <c r="Z186" s="1646"/>
      <c r="AA186" s="1646"/>
      <c r="AB186" s="1646"/>
      <c r="AC186" s="1646"/>
      <c r="AD186" s="1646"/>
      <c r="AE186" s="1647"/>
      <c r="AF186" s="1646"/>
      <c r="AG186" s="1646"/>
      <c r="AH186" s="1648"/>
      <c r="AI186" s="1646"/>
      <c r="AJ186" s="1642"/>
      <c r="AK186" s="1642"/>
      <c r="AL186" s="1642"/>
      <c r="AM186" s="1642"/>
      <c r="AN186" s="1642"/>
      <c r="AO186" s="1642"/>
      <c r="AP186" s="1642"/>
      <c r="AQ186" s="1642"/>
      <c r="AR186" s="1642"/>
      <c r="AS186" s="1642"/>
      <c r="AT186" s="1642"/>
      <c r="AU186" s="1642"/>
      <c r="AV186" s="1642"/>
      <c r="AW186" s="1642"/>
      <c r="AX186" s="1642"/>
      <c r="AY186" s="1642"/>
      <c r="AZ186" s="1642"/>
      <c r="BA186" s="1642"/>
      <c r="BB186" s="1642"/>
      <c r="BC186" s="1642"/>
      <c r="BD186" s="1642"/>
      <c r="BE186" s="1642"/>
      <c r="BF186" s="1642"/>
      <c r="BG186" s="1642"/>
      <c r="BH186" s="1642"/>
    </row>
    <row r="187" spans="1:60" ht="18.75" customHeight="1">
      <c r="A187" s="1667"/>
      <c r="B187" s="1642"/>
      <c r="C187" s="1669"/>
      <c r="D187" s="1642"/>
      <c r="E187" s="1642"/>
      <c r="F187" s="1642"/>
      <c r="G187" s="1642"/>
      <c r="H187" s="1642"/>
      <c r="I187" s="1642"/>
      <c r="J187" s="1642"/>
      <c r="K187" s="1642"/>
      <c r="L187" s="1642"/>
      <c r="M187" s="1642"/>
      <c r="N187" s="1642"/>
      <c r="O187" s="1646"/>
      <c r="P187" s="1642"/>
      <c r="Q187" s="1642"/>
      <c r="R187" s="1642"/>
      <c r="S187" s="1645"/>
      <c r="T187" s="1645"/>
      <c r="U187" s="9"/>
      <c r="V187" s="9"/>
      <c r="W187" s="9"/>
      <c r="X187" s="1646"/>
      <c r="Y187" s="1646"/>
      <c r="Z187" s="1646"/>
      <c r="AA187" s="1646"/>
      <c r="AB187" s="1646"/>
      <c r="AC187" s="1646"/>
      <c r="AD187" s="1646"/>
      <c r="AE187" s="1647"/>
      <c r="AF187" s="1646"/>
      <c r="AG187" s="1646"/>
      <c r="AH187" s="1648"/>
      <c r="AI187" s="1646"/>
      <c r="AJ187" s="1642"/>
      <c r="AK187" s="1642"/>
      <c r="AL187" s="1642"/>
      <c r="AM187" s="1642"/>
      <c r="AN187" s="1642"/>
      <c r="AO187" s="1642"/>
      <c r="AP187" s="1642"/>
      <c r="AQ187" s="1642"/>
      <c r="AR187" s="1642"/>
      <c r="AS187" s="1642"/>
      <c r="AT187" s="1642"/>
      <c r="AU187" s="1642"/>
      <c r="AV187" s="1642"/>
      <c r="AW187" s="1642"/>
      <c r="AX187" s="1642"/>
      <c r="AY187" s="1642"/>
      <c r="AZ187" s="1642"/>
      <c r="BA187" s="1642"/>
      <c r="BB187" s="1642"/>
      <c r="BC187" s="1642"/>
      <c r="BD187" s="1642"/>
      <c r="BE187" s="1642"/>
      <c r="BF187" s="1642"/>
      <c r="BG187" s="1642"/>
      <c r="BH187" s="1642"/>
    </row>
    <row r="188" spans="1:60" ht="18.75" customHeight="1">
      <c r="A188" s="1667"/>
      <c r="B188" s="1642"/>
      <c r="C188" s="1669"/>
      <c r="D188" s="1642"/>
      <c r="E188" s="1642"/>
      <c r="F188" s="1642"/>
      <c r="G188" s="1642"/>
      <c r="H188" s="1642"/>
      <c r="I188" s="1642"/>
      <c r="J188" s="1642"/>
      <c r="K188" s="1642"/>
      <c r="L188" s="1642"/>
      <c r="M188" s="1642"/>
      <c r="N188" s="1642"/>
      <c r="O188" s="1646"/>
      <c r="P188" s="1642"/>
      <c r="Q188" s="1642"/>
      <c r="R188" s="1642"/>
      <c r="S188" s="1645"/>
      <c r="T188" s="1645"/>
      <c r="U188" s="9"/>
      <c r="V188" s="9"/>
      <c r="W188" s="9"/>
      <c r="X188" s="1646"/>
      <c r="Y188" s="1646"/>
      <c r="Z188" s="1646"/>
      <c r="AA188" s="1646"/>
      <c r="AB188" s="1646"/>
      <c r="AC188" s="1646"/>
      <c r="AD188" s="1646"/>
      <c r="AE188" s="1647"/>
      <c r="AF188" s="1646"/>
      <c r="AG188" s="1646"/>
      <c r="AH188" s="1648"/>
      <c r="AI188" s="1646"/>
      <c r="AJ188" s="1642"/>
      <c r="AK188" s="1642"/>
      <c r="AL188" s="1642"/>
      <c r="AM188" s="1642"/>
      <c r="AN188" s="1642"/>
      <c r="AO188" s="1642"/>
      <c r="AP188" s="1642"/>
      <c r="AQ188" s="1642"/>
      <c r="AR188" s="1642"/>
      <c r="AS188" s="1642"/>
      <c r="AT188" s="1642"/>
      <c r="AU188" s="1642"/>
      <c r="AV188" s="1642"/>
      <c r="AW188" s="1642"/>
      <c r="AX188" s="1642"/>
      <c r="AY188" s="1642"/>
      <c r="AZ188" s="1642"/>
      <c r="BA188" s="1642"/>
      <c r="BB188" s="1642"/>
      <c r="BC188" s="1642"/>
      <c r="BD188" s="1642"/>
      <c r="BE188" s="1642"/>
      <c r="BF188" s="1642"/>
      <c r="BG188" s="1642"/>
      <c r="BH188" s="1642"/>
    </row>
    <row r="189" spans="1:60" ht="18.75" customHeight="1">
      <c r="A189" s="1667"/>
      <c r="B189" s="1642"/>
      <c r="C189" s="1669"/>
      <c r="D189" s="1642"/>
      <c r="E189" s="1642"/>
      <c r="F189" s="1642"/>
      <c r="G189" s="1642"/>
      <c r="H189" s="1642"/>
      <c r="I189" s="1642"/>
      <c r="J189" s="1642"/>
      <c r="K189" s="1642"/>
      <c r="L189" s="1642"/>
      <c r="M189" s="1642"/>
      <c r="N189" s="1642"/>
      <c r="O189" s="1646"/>
      <c r="P189" s="1642"/>
      <c r="Q189" s="1642"/>
      <c r="R189" s="1642"/>
      <c r="S189" s="1645"/>
      <c r="T189" s="1645"/>
      <c r="U189" s="9"/>
      <c r="V189" s="9"/>
      <c r="W189" s="9"/>
      <c r="X189" s="1646"/>
      <c r="Y189" s="1646"/>
      <c r="Z189" s="1646"/>
      <c r="AA189" s="1646"/>
      <c r="AB189" s="1646"/>
      <c r="AC189" s="1646"/>
      <c r="AD189" s="1646"/>
      <c r="AE189" s="1647"/>
      <c r="AF189" s="1646"/>
      <c r="AG189" s="1646"/>
      <c r="AH189" s="1648"/>
      <c r="AI189" s="1646"/>
      <c r="AJ189" s="1642"/>
      <c r="AK189" s="1642"/>
      <c r="AL189" s="1642"/>
      <c r="AM189" s="1642"/>
      <c r="AN189" s="1642"/>
      <c r="AO189" s="1642"/>
      <c r="AP189" s="1642"/>
      <c r="AQ189" s="1642"/>
      <c r="AR189" s="1642"/>
      <c r="AS189" s="1642"/>
      <c r="AT189" s="1642"/>
      <c r="AU189" s="1642"/>
      <c r="AV189" s="1642"/>
      <c r="AW189" s="1642"/>
      <c r="AX189" s="1642"/>
      <c r="AY189" s="1642"/>
      <c r="AZ189" s="1642"/>
      <c r="BA189" s="1642"/>
      <c r="BB189" s="1642"/>
      <c r="BC189" s="1642"/>
      <c r="BD189" s="1642"/>
      <c r="BE189" s="1642"/>
      <c r="BF189" s="1642"/>
      <c r="BG189" s="1642"/>
      <c r="BH189" s="1642"/>
    </row>
    <row r="190" spans="1:60" ht="18.75" customHeight="1">
      <c r="A190" s="1667"/>
      <c r="B190" s="1642"/>
      <c r="C190" s="1669"/>
      <c r="D190" s="1642"/>
      <c r="E190" s="1642"/>
      <c r="F190" s="1642"/>
      <c r="G190" s="1642"/>
      <c r="H190" s="1642"/>
      <c r="I190" s="1642"/>
      <c r="J190" s="1642"/>
      <c r="K190" s="1642"/>
      <c r="L190" s="1642"/>
      <c r="M190" s="1642"/>
      <c r="N190" s="1642"/>
      <c r="O190" s="1646"/>
      <c r="P190" s="1642"/>
      <c r="Q190" s="1642"/>
      <c r="R190" s="1642"/>
      <c r="S190" s="1645"/>
      <c r="T190" s="1645"/>
      <c r="U190" s="9"/>
      <c r="V190" s="9"/>
      <c r="W190" s="9"/>
      <c r="X190" s="1646"/>
      <c r="Y190" s="1646"/>
      <c r="Z190" s="1646"/>
      <c r="AA190" s="1646"/>
      <c r="AB190" s="1646"/>
      <c r="AC190" s="1646"/>
      <c r="AD190" s="1646"/>
      <c r="AE190" s="1647"/>
      <c r="AF190" s="1646"/>
      <c r="AG190" s="1646"/>
      <c r="AH190" s="1648"/>
      <c r="AI190" s="1646"/>
      <c r="AJ190" s="1642"/>
      <c r="AK190" s="1642"/>
      <c r="AL190" s="1642"/>
      <c r="AM190" s="1642"/>
      <c r="AN190" s="1642"/>
      <c r="AO190" s="1642"/>
      <c r="AP190" s="1642"/>
      <c r="AQ190" s="1642"/>
      <c r="AR190" s="1642"/>
      <c r="AS190" s="1642"/>
      <c r="AT190" s="1642"/>
      <c r="AU190" s="1642"/>
      <c r="AV190" s="1642"/>
      <c r="AW190" s="1642"/>
      <c r="AX190" s="1642"/>
      <c r="AY190" s="1642"/>
      <c r="AZ190" s="1642"/>
      <c r="BA190" s="1642"/>
      <c r="BB190" s="1642"/>
      <c r="BC190" s="1642"/>
      <c r="BD190" s="1642"/>
      <c r="BE190" s="1642"/>
      <c r="BF190" s="1642"/>
      <c r="BG190" s="1642"/>
      <c r="BH190" s="1642"/>
    </row>
    <row r="191" spans="1:60" ht="18.75" customHeight="1">
      <c r="A191" s="1667"/>
      <c r="B191" s="1642"/>
      <c r="C191" s="1669"/>
      <c r="D191" s="1642"/>
      <c r="E191" s="1642"/>
      <c r="F191" s="1642"/>
      <c r="G191" s="1642"/>
      <c r="H191" s="1642"/>
      <c r="I191" s="1642"/>
      <c r="J191" s="1642"/>
      <c r="K191" s="1642"/>
      <c r="L191" s="1642"/>
      <c r="M191" s="1642"/>
      <c r="N191" s="1642"/>
      <c r="O191" s="1646"/>
      <c r="P191" s="1642"/>
      <c r="Q191" s="1642"/>
      <c r="R191" s="1642"/>
      <c r="S191" s="1645"/>
      <c r="T191" s="1645"/>
      <c r="U191" s="9"/>
      <c r="V191" s="9"/>
      <c r="W191" s="9"/>
      <c r="X191" s="1646"/>
      <c r="Y191" s="1646"/>
      <c r="Z191" s="1646"/>
      <c r="AA191" s="1646"/>
      <c r="AB191" s="1646"/>
      <c r="AC191" s="1646"/>
      <c r="AD191" s="1646"/>
      <c r="AE191" s="1647"/>
      <c r="AF191" s="1646"/>
      <c r="AG191" s="1646"/>
      <c r="AH191" s="1648"/>
      <c r="AI191" s="1646"/>
      <c r="AJ191" s="1642"/>
      <c r="AK191" s="1642"/>
      <c r="AL191" s="1642"/>
      <c r="AM191" s="1642"/>
      <c r="AN191" s="1642"/>
      <c r="AO191" s="1642"/>
      <c r="AP191" s="1642"/>
      <c r="AQ191" s="1642"/>
      <c r="AR191" s="1642"/>
      <c r="AS191" s="1642"/>
      <c r="AT191" s="1642"/>
      <c r="AU191" s="1642"/>
      <c r="AV191" s="1642"/>
      <c r="AW191" s="1642"/>
      <c r="AX191" s="1642"/>
      <c r="AY191" s="1642"/>
      <c r="AZ191" s="1642"/>
      <c r="BA191" s="1642"/>
      <c r="BB191" s="1642"/>
      <c r="BC191" s="1642"/>
      <c r="BD191" s="1642"/>
      <c r="BE191" s="1642"/>
      <c r="BF191" s="1642"/>
      <c r="BG191" s="1642"/>
      <c r="BH191" s="1642"/>
    </row>
    <row r="192" spans="1:60" ht="18.75" customHeight="1">
      <c r="A192" s="1667"/>
      <c r="B192" s="1642"/>
      <c r="C192" s="1669"/>
      <c r="D192" s="1642"/>
      <c r="E192" s="1642"/>
      <c r="F192" s="1642"/>
      <c r="G192" s="1642"/>
      <c r="H192" s="1642"/>
      <c r="I192" s="1642"/>
      <c r="J192" s="1642"/>
      <c r="K192" s="1642"/>
      <c r="L192" s="1642"/>
      <c r="M192" s="1642"/>
      <c r="N192" s="1642"/>
      <c r="O192" s="1646"/>
      <c r="P192" s="1642"/>
      <c r="Q192" s="1642"/>
      <c r="R192" s="1642"/>
      <c r="S192" s="1645"/>
      <c r="T192" s="1645"/>
      <c r="U192" s="9"/>
      <c r="V192" s="9"/>
      <c r="W192" s="9"/>
      <c r="X192" s="1646"/>
      <c r="Y192" s="1646"/>
      <c r="Z192" s="1646"/>
      <c r="AA192" s="1646"/>
      <c r="AB192" s="1646"/>
      <c r="AC192" s="1646"/>
      <c r="AD192" s="1646"/>
      <c r="AE192" s="1647"/>
      <c r="AF192" s="1646"/>
      <c r="AG192" s="1646"/>
      <c r="AH192" s="1648"/>
      <c r="AI192" s="1646"/>
      <c r="AJ192" s="1642"/>
      <c r="AK192" s="1642"/>
      <c r="AL192" s="1642"/>
      <c r="AM192" s="1642"/>
      <c r="AN192" s="1642"/>
      <c r="AO192" s="1642"/>
      <c r="AP192" s="1642"/>
      <c r="AQ192" s="1642"/>
      <c r="AR192" s="1642"/>
      <c r="AS192" s="1642"/>
      <c r="AT192" s="1642"/>
      <c r="AU192" s="1642"/>
      <c r="AV192" s="1642"/>
      <c r="AW192" s="1642"/>
      <c r="AX192" s="1642"/>
      <c r="AY192" s="1642"/>
      <c r="AZ192" s="1642"/>
      <c r="BA192" s="1642"/>
      <c r="BB192" s="1642"/>
      <c r="BC192" s="1642"/>
      <c r="BD192" s="1642"/>
      <c r="BE192" s="1642"/>
      <c r="BF192" s="1642"/>
      <c r="BG192" s="1642"/>
      <c r="BH192" s="1642"/>
    </row>
    <row r="193" spans="1:60" ht="18.75" customHeight="1">
      <c r="A193" s="1667"/>
      <c r="B193" s="1642"/>
      <c r="C193" s="1669"/>
      <c r="D193" s="1642"/>
      <c r="E193" s="1642"/>
      <c r="F193" s="1642"/>
      <c r="G193" s="1642"/>
      <c r="H193" s="1642"/>
      <c r="I193" s="1642"/>
      <c r="J193" s="1642"/>
      <c r="K193" s="1642"/>
      <c r="L193" s="1642"/>
      <c r="M193" s="1642"/>
      <c r="N193" s="1642"/>
      <c r="O193" s="1646"/>
      <c r="P193" s="1642"/>
      <c r="Q193" s="1642"/>
      <c r="R193" s="1642"/>
      <c r="S193" s="1645"/>
      <c r="T193" s="1645"/>
      <c r="U193" s="9"/>
      <c r="V193" s="9"/>
      <c r="W193" s="9"/>
      <c r="X193" s="1646"/>
      <c r="Y193" s="1646"/>
      <c r="Z193" s="1646"/>
      <c r="AA193" s="1646"/>
      <c r="AB193" s="1646"/>
      <c r="AC193" s="1646"/>
      <c r="AD193" s="1646"/>
      <c r="AE193" s="1647"/>
      <c r="AF193" s="1646"/>
      <c r="AG193" s="1646"/>
      <c r="AH193" s="1648"/>
      <c r="AI193" s="1646"/>
      <c r="AJ193" s="1642"/>
      <c r="AK193" s="1642"/>
      <c r="AL193" s="1642"/>
      <c r="AM193" s="1642"/>
      <c r="AN193" s="1642"/>
      <c r="AO193" s="1642"/>
      <c r="AP193" s="1642"/>
      <c r="AQ193" s="1642"/>
      <c r="AR193" s="1642"/>
      <c r="AS193" s="1642"/>
      <c r="AT193" s="1642"/>
      <c r="AU193" s="1642"/>
      <c r="AV193" s="1642"/>
      <c r="AW193" s="1642"/>
      <c r="AX193" s="1642"/>
      <c r="AY193" s="1642"/>
      <c r="AZ193" s="1642"/>
      <c r="BA193" s="1642"/>
      <c r="BB193" s="1642"/>
      <c r="BC193" s="1642"/>
      <c r="BD193" s="1642"/>
      <c r="BE193" s="1642"/>
      <c r="BF193" s="1642"/>
      <c r="BG193" s="1642"/>
      <c r="BH193" s="1642"/>
    </row>
    <row r="194" spans="1:60" ht="18.75" customHeight="1">
      <c r="A194" s="1667"/>
      <c r="B194" s="1642"/>
      <c r="C194" s="1669"/>
      <c r="D194" s="1642"/>
      <c r="E194" s="1642"/>
      <c r="F194" s="1642"/>
      <c r="G194" s="1642"/>
      <c r="H194" s="1642"/>
      <c r="I194" s="1642"/>
      <c r="J194" s="1642"/>
      <c r="K194" s="1642"/>
      <c r="L194" s="1642"/>
      <c r="M194" s="1642"/>
      <c r="N194" s="1642"/>
      <c r="O194" s="1646"/>
      <c r="P194" s="1642"/>
      <c r="Q194" s="1642"/>
      <c r="R194" s="1642"/>
      <c r="S194" s="1645"/>
      <c r="T194" s="1645"/>
      <c r="U194" s="9"/>
      <c r="V194" s="9"/>
      <c r="W194" s="9"/>
      <c r="X194" s="1646"/>
      <c r="Y194" s="1646"/>
      <c r="Z194" s="1646"/>
      <c r="AA194" s="1646"/>
      <c r="AB194" s="1646"/>
      <c r="AC194" s="1646"/>
      <c r="AD194" s="1646"/>
      <c r="AE194" s="1647"/>
      <c r="AF194" s="1646"/>
      <c r="AG194" s="1646"/>
      <c r="AH194" s="1648"/>
      <c r="AI194" s="1646"/>
      <c r="AJ194" s="1642"/>
      <c r="AK194" s="1642"/>
      <c r="AL194" s="1642"/>
      <c r="AM194" s="1642"/>
      <c r="AN194" s="1642"/>
      <c r="AO194" s="1642"/>
      <c r="AP194" s="1642"/>
      <c r="AQ194" s="1642"/>
      <c r="AR194" s="1642"/>
      <c r="AS194" s="1642"/>
      <c r="AT194" s="1642"/>
      <c r="AU194" s="1642"/>
      <c r="AV194" s="1642"/>
      <c r="AW194" s="1642"/>
      <c r="AX194" s="1642"/>
      <c r="AY194" s="1642"/>
      <c r="AZ194" s="1642"/>
      <c r="BA194" s="1642"/>
      <c r="BB194" s="1642"/>
      <c r="BC194" s="1642"/>
      <c r="BD194" s="1642"/>
      <c r="BE194" s="1642"/>
      <c r="BF194" s="1642"/>
      <c r="BG194" s="1642"/>
      <c r="BH194" s="1642"/>
    </row>
    <row r="195" spans="1:60" ht="18.75" customHeight="1">
      <c r="A195" s="1667"/>
      <c r="B195" s="1642"/>
      <c r="C195" s="1669"/>
      <c r="D195" s="1642"/>
      <c r="E195" s="1642"/>
      <c r="F195" s="1642"/>
      <c r="G195" s="1642"/>
      <c r="H195" s="1642"/>
      <c r="I195" s="1642"/>
      <c r="J195" s="1642"/>
      <c r="K195" s="1642"/>
      <c r="L195" s="1642"/>
      <c r="M195" s="1642"/>
      <c r="N195" s="1642"/>
      <c r="O195" s="1646"/>
      <c r="P195" s="1642"/>
      <c r="Q195" s="1642"/>
      <c r="R195" s="1642"/>
      <c r="S195" s="1645"/>
      <c r="T195" s="1645"/>
      <c r="U195" s="9"/>
      <c r="V195" s="9"/>
      <c r="W195" s="9"/>
      <c r="X195" s="1646"/>
      <c r="Y195" s="1646"/>
      <c r="Z195" s="1646"/>
      <c r="AA195" s="1646"/>
      <c r="AB195" s="1646"/>
      <c r="AC195" s="1646"/>
      <c r="AD195" s="1646"/>
      <c r="AE195" s="1647"/>
      <c r="AF195" s="1646"/>
      <c r="AG195" s="1646"/>
      <c r="AH195" s="1648"/>
      <c r="AI195" s="1646"/>
      <c r="AJ195" s="1642"/>
      <c r="AK195" s="1642"/>
      <c r="AL195" s="1642"/>
      <c r="AM195" s="1642"/>
      <c r="AN195" s="1642"/>
      <c r="AO195" s="1642"/>
      <c r="AP195" s="1642"/>
      <c r="AQ195" s="1642"/>
      <c r="AR195" s="1642"/>
      <c r="AS195" s="1642"/>
      <c r="AT195" s="1642"/>
      <c r="AU195" s="1642"/>
      <c r="AV195" s="1642"/>
      <c r="AW195" s="1642"/>
      <c r="AX195" s="1642"/>
      <c r="AY195" s="1642"/>
      <c r="AZ195" s="1642"/>
      <c r="BA195" s="1642"/>
      <c r="BB195" s="1642"/>
      <c r="BC195" s="1642"/>
      <c r="BD195" s="1642"/>
      <c r="BE195" s="1642"/>
      <c r="BF195" s="1642"/>
      <c r="BG195" s="1642"/>
      <c r="BH195" s="1642"/>
    </row>
    <row r="196" spans="1:60" ht="18.75" customHeight="1">
      <c r="A196" s="1667"/>
      <c r="B196" s="1642"/>
      <c r="C196" s="1669"/>
      <c r="D196" s="1642"/>
      <c r="E196" s="1642"/>
      <c r="F196" s="1642"/>
      <c r="G196" s="1642"/>
      <c r="H196" s="1642"/>
      <c r="I196" s="1642"/>
      <c r="J196" s="1642"/>
      <c r="K196" s="1642"/>
      <c r="L196" s="1642"/>
      <c r="M196" s="1642"/>
      <c r="N196" s="1642"/>
      <c r="O196" s="1646"/>
      <c r="P196" s="1642"/>
      <c r="Q196" s="1642"/>
      <c r="R196" s="1642"/>
      <c r="S196" s="1645"/>
      <c r="T196" s="1645"/>
      <c r="U196" s="9"/>
      <c r="V196" s="9"/>
      <c r="W196" s="9"/>
      <c r="X196" s="1646"/>
      <c r="Y196" s="1646"/>
      <c r="Z196" s="1646"/>
      <c r="AA196" s="1646"/>
      <c r="AB196" s="1646"/>
      <c r="AC196" s="1646"/>
      <c r="AD196" s="1646"/>
      <c r="AE196" s="1647"/>
      <c r="AF196" s="1646"/>
      <c r="AG196" s="1646"/>
      <c r="AH196" s="1648"/>
      <c r="AI196" s="1646"/>
      <c r="AJ196" s="1642"/>
      <c r="AK196" s="1642"/>
      <c r="AL196" s="1642"/>
      <c r="AM196" s="1642"/>
      <c r="AN196" s="1642"/>
      <c r="AO196" s="1642"/>
      <c r="AP196" s="1642"/>
      <c r="AQ196" s="1642"/>
      <c r="AR196" s="1642"/>
      <c r="AS196" s="1642"/>
      <c r="AT196" s="1642"/>
      <c r="AU196" s="1642"/>
      <c r="AV196" s="1642"/>
      <c r="AW196" s="1642"/>
      <c r="AX196" s="1642"/>
      <c r="AY196" s="1642"/>
      <c r="AZ196" s="1642"/>
      <c r="BA196" s="1642"/>
      <c r="BB196" s="1642"/>
      <c r="BC196" s="1642"/>
      <c r="BD196" s="1642"/>
      <c r="BE196" s="1642"/>
      <c r="BF196" s="1642"/>
      <c r="BG196" s="1642"/>
      <c r="BH196" s="1642"/>
    </row>
    <row r="197" spans="1:60" ht="18.75" customHeight="1">
      <c r="A197" s="1667"/>
      <c r="B197" s="1642"/>
      <c r="C197" s="1669"/>
      <c r="D197" s="1642"/>
      <c r="E197" s="1642"/>
      <c r="F197" s="1642"/>
      <c r="G197" s="1642"/>
      <c r="H197" s="1642"/>
      <c r="I197" s="1642"/>
      <c r="J197" s="1642"/>
      <c r="K197" s="1642"/>
      <c r="L197" s="1642"/>
      <c r="M197" s="1642"/>
      <c r="N197" s="1642"/>
      <c r="O197" s="1646"/>
      <c r="P197" s="1642"/>
      <c r="Q197" s="1642"/>
      <c r="R197" s="1642"/>
      <c r="S197" s="1645"/>
      <c r="T197" s="1645"/>
      <c r="U197" s="9"/>
      <c r="V197" s="9"/>
      <c r="W197" s="9"/>
      <c r="X197" s="1646"/>
      <c r="Y197" s="1646"/>
      <c r="Z197" s="1646"/>
      <c r="AA197" s="1646"/>
      <c r="AB197" s="1646"/>
      <c r="AC197" s="1646"/>
      <c r="AD197" s="1646"/>
      <c r="AE197" s="1647"/>
      <c r="AF197" s="1646"/>
      <c r="AG197" s="1646"/>
      <c r="AH197" s="1648"/>
      <c r="AI197" s="1646"/>
      <c r="AJ197" s="1642"/>
      <c r="AK197" s="1642"/>
      <c r="AL197" s="1642"/>
      <c r="AM197" s="1642"/>
      <c r="AN197" s="1642"/>
      <c r="AO197" s="1642"/>
      <c r="AP197" s="1642"/>
      <c r="AQ197" s="1642"/>
      <c r="AR197" s="1642"/>
      <c r="AS197" s="1642"/>
      <c r="AT197" s="1642"/>
      <c r="AU197" s="1642"/>
      <c r="AV197" s="1642"/>
      <c r="AW197" s="1642"/>
      <c r="AX197" s="1642"/>
      <c r="AY197" s="1642"/>
      <c r="AZ197" s="1642"/>
      <c r="BA197" s="1642"/>
      <c r="BB197" s="1642"/>
      <c r="BC197" s="1642"/>
      <c r="BD197" s="1642"/>
      <c r="BE197" s="1642"/>
      <c r="BF197" s="1642"/>
      <c r="BG197" s="1642"/>
      <c r="BH197" s="1642"/>
    </row>
    <row r="198" spans="1:60" ht="18.75" customHeight="1">
      <c r="A198" s="1667"/>
      <c r="B198" s="1642"/>
      <c r="C198" s="1669"/>
      <c r="D198" s="1642"/>
      <c r="E198" s="1642"/>
      <c r="F198" s="1642"/>
      <c r="G198" s="1642"/>
      <c r="H198" s="1642"/>
      <c r="I198" s="1642"/>
      <c r="J198" s="1642"/>
      <c r="K198" s="1642"/>
      <c r="L198" s="1642"/>
      <c r="M198" s="1642"/>
      <c r="N198" s="1642"/>
      <c r="O198" s="1646"/>
      <c r="P198" s="1642"/>
      <c r="Q198" s="1642"/>
      <c r="R198" s="1642"/>
      <c r="S198" s="1645"/>
      <c r="T198" s="1645"/>
      <c r="U198" s="9"/>
      <c r="V198" s="9"/>
      <c r="W198" s="9"/>
      <c r="X198" s="1646"/>
      <c r="Y198" s="1646"/>
      <c r="Z198" s="1646"/>
      <c r="AA198" s="1646"/>
      <c r="AB198" s="1646"/>
      <c r="AC198" s="1646"/>
      <c r="AD198" s="1646"/>
      <c r="AE198" s="1647"/>
      <c r="AF198" s="1646"/>
      <c r="AG198" s="1646"/>
      <c r="AH198" s="1648"/>
      <c r="AI198" s="1646"/>
      <c r="AJ198" s="1642"/>
      <c r="AK198" s="1642"/>
      <c r="AL198" s="1642"/>
      <c r="AM198" s="1642"/>
      <c r="AN198" s="1642"/>
      <c r="AO198" s="1642"/>
      <c r="AP198" s="1642"/>
      <c r="AQ198" s="1642"/>
      <c r="AR198" s="1642"/>
      <c r="AS198" s="1642"/>
      <c r="AT198" s="1642"/>
      <c r="AU198" s="1642"/>
      <c r="AV198" s="1642"/>
      <c r="AW198" s="1642"/>
      <c r="AX198" s="1642"/>
      <c r="AY198" s="1642"/>
      <c r="AZ198" s="1642"/>
      <c r="BA198" s="1642"/>
      <c r="BB198" s="1642"/>
      <c r="BC198" s="1642"/>
      <c r="BD198" s="1642"/>
      <c r="BE198" s="1642"/>
      <c r="BF198" s="1642"/>
      <c r="BG198" s="1642"/>
      <c r="BH198" s="1642"/>
    </row>
    <row r="199" spans="1:60" ht="18.75" customHeight="1">
      <c r="A199" s="1667"/>
      <c r="B199" s="1642"/>
      <c r="C199" s="1669"/>
      <c r="D199" s="1642"/>
      <c r="E199" s="1642"/>
      <c r="F199" s="1642"/>
      <c r="G199" s="1642"/>
      <c r="H199" s="1642"/>
      <c r="I199" s="1642"/>
      <c r="J199" s="1642"/>
      <c r="K199" s="1642"/>
      <c r="L199" s="1642"/>
      <c r="M199" s="1642"/>
      <c r="N199" s="1642"/>
      <c r="O199" s="1646"/>
      <c r="P199" s="1642"/>
      <c r="Q199" s="1642"/>
      <c r="R199" s="1642"/>
      <c r="S199" s="1645"/>
      <c r="T199" s="1645"/>
      <c r="U199" s="9"/>
      <c r="V199" s="9"/>
      <c r="W199" s="9"/>
      <c r="X199" s="1646"/>
      <c r="Y199" s="1646"/>
      <c r="Z199" s="1646"/>
      <c r="AA199" s="1646"/>
      <c r="AB199" s="1646"/>
      <c r="AC199" s="1646"/>
      <c r="AD199" s="1646"/>
      <c r="AE199" s="1647"/>
      <c r="AF199" s="1646"/>
      <c r="AG199" s="1646"/>
      <c r="AH199" s="1648"/>
      <c r="AI199" s="1646"/>
      <c r="AJ199" s="1642"/>
      <c r="AK199" s="1642"/>
      <c r="AL199" s="1642"/>
      <c r="AM199" s="1642"/>
      <c r="AN199" s="1642"/>
      <c r="AO199" s="1642"/>
      <c r="AP199" s="1642"/>
      <c r="AQ199" s="1642"/>
      <c r="AR199" s="1642"/>
      <c r="AS199" s="1642"/>
      <c r="AT199" s="1642"/>
      <c r="AU199" s="1642"/>
      <c r="AV199" s="1642"/>
      <c r="AW199" s="1642"/>
      <c r="AX199" s="1642"/>
      <c r="AY199" s="1642"/>
      <c r="AZ199" s="1642"/>
      <c r="BA199" s="1642"/>
      <c r="BB199" s="1642"/>
      <c r="BC199" s="1642"/>
      <c r="BD199" s="1642"/>
      <c r="BE199" s="1642"/>
      <c r="BF199" s="1642"/>
      <c r="BG199" s="1642"/>
      <c r="BH199" s="1642"/>
    </row>
    <row r="200" spans="1:60" ht="18.75" customHeight="1">
      <c r="A200" s="1667"/>
      <c r="B200" s="1642"/>
      <c r="C200" s="1669"/>
      <c r="D200" s="1642"/>
      <c r="E200" s="1642"/>
      <c r="F200" s="1642"/>
      <c r="G200" s="1642"/>
      <c r="H200" s="1642"/>
      <c r="I200" s="1642"/>
      <c r="J200" s="1642"/>
      <c r="K200" s="1642"/>
      <c r="L200" s="1642"/>
      <c r="M200" s="1642"/>
      <c r="N200" s="1642"/>
      <c r="O200" s="1646"/>
      <c r="P200" s="1642"/>
      <c r="Q200" s="1642"/>
      <c r="R200" s="1642"/>
      <c r="S200" s="1645"/>
      <c r="T200" s="1645"/>
      <c r="U200" s="9"/>
      <c r="V200" s="9"/>
      <c r="W200" s="9"/>
      <c r="X200" s="1646"/>
      <c r="Y200" s="1646"/>
      <c r="Z200" s="1646"/>
      <c r="AA200" s="1646"/>
      <c r="AB200" s="1646"/>
      <c r="AC200" s="1646"/>
      <c r="AD200" s="1646"/>
      <c r="AE200" s="1647"/>
      <c r="AF200" s="1646"/>
      <c r="AG200" s="1646"/>
      <c r="AH200" s="1648"/>
      <c r="AI200" s="1646"/>
      <c r="AJ200" s="1642"/>
      <c r="AK200" s="1642"/>
      <c r="AL200" s="1642"/>
      <c r="AM200" s="1642"/>
      <c r="AN200" s="1642"/>
      <c r="AO200" s="1642"/>
      <c r="AP200" s="1642"/>
      <c r="AQ200" s="1642"/>
      <c r="AR200" s="1642"/>
      <c r="AS200" s="1642"/>
      <c r="AT200" s="1642"/>
      <c r="AU200" s="1642"/>
      <c r="AV200" s="1642"/>
      <c r="AW200" s="1642"/>
      <c r="AX200" s="1642"/>
      <c r="AY200" s="1642"/>
      <c r="AZ200" s="1642"/>
      <c r="BA200" s="1642"/>
      <c r="BB200" s="1642"/>
      <c r="BC200" s="1642"/>
      <c r="BD200" s="1642"/>
      <c r="BE200" s="1642"/>
      <c r="BF200" s="1642"/>
      <c r="BG200" s="1642"/>
      <c r="BH200" s="1642"/>
    </row>
    <row r="201" spans="1:60" ht="18.75" customHeight="1">
      <c r="A201" s="1667"/>
      <c r="B201" s="1642"/>
      <c r="C201" s="1669"/>
      <c r="D201" s="1642"/>
      <c r="E201" s="1642"/>
      <c r="F201" s="1642"/>
      <c r="G201" s="1642"/>
      <c r="H201" s="1642"/>
      <c r="I201" s="1642"/>
      <c r="J201" s="1642"/>
      <c r="K201" s="1642"/>
      <c r="L201" s="1642"/>
      <c r="M201" s="1642"/>
      <c r="N201" s="1642"/>
      <c r="O201" s="1646"/>
      <c r="P201" s="1642"/>
      <c r="Q201" s="1642"/>
      <c r="R201" s="1642"/>
      <c r="S201" s="1645"/>
      <c r="T201" s="1645"/>
      <c r="U201" s="9"/>
      <c r="V201" s="9"/>
      <c r="W201" s="9"/>
      <c r="X201" s="1646"/>
      <c r="Y201" s="1646"/>
      <c r="Z201" s="1646"/>
      <c r="AA201" s="1646"/>
      <c r="AB201" s="1646"/>
      <c r="AC201" s="1646"/>
      <c r="AD201" s="1646"/>
      <c r="AE201" s="1647"/>
      <c r="AF201" s="1646"/>
      <c r="AG201" s="1646"/>
      <c r="AH201" s="1648"/>
      <c r="AI201" s="1646"/>
      <c r="AJ201" s="1642"/>
      <c r="AK201" s="1642"/>
      <c r="AL201" s="1642"/>
      <c r="AM201" s="1642"/>
      <c r="AN201" s="1642"/>
      <c r="AO201" s="1642"/>
      <c r="AP201" s="1642"/>
      <c r="AQ201" s="1642"/>
      <c r="AR201" s="1642"/>
      <c r="AS201" s="1642"/>
      <c r="AT201" s="1642"/>
      <c r="AU201" s="1642"/>
      <c r="AV201" s="1642"/>
      <c r="AW201" s="1642"/>
      <c r="AX201" s="1642"/>
      <c r="AY201" s="1642"/>
      <c r="AZ201" s="1642"/>
      <c r="BA201" s="1642"/>
      <c r="BB201" s="1642"/>
      <c r="BC201" s="1642"/>
      <c r="BD201" s="1642"/>
      <c r="BE201" s="1642"/>
      <c r="BF201" s="1642"/>
      <c r="BG201" s="1642"/>
      <c r="BH201" s="1642"/>
    </row>
    <row r="202" spans="1:60" ht="18.75" customHeight="1">
      <c r="A202" s="1667"/>
      <c r="B202" s="1642"/>
      <c r="C202" s="1669"/>
      <c r="D202" s="1642"/>
      <c r="E202" s="1642"/>
      <c r="F202" s="1642"/>
      <c r="G202" s="1642"/>
      <c r="H202" s="1642"/>
      <c r="I202" s="1642"/>
      <c r="J202" s="1642"/>
      <c r="K202" s="1642"/>
      <c r="L202" s="1642"/>
      <c r="M202" s="1642"/>
      <c r="N202" s="1642"/>
      <c r="O202" s="1646"/>
      <c r="P202" s="1642"/>
      <c r="Q202" s="1642"/>
      <c r="R202" s="1642"/>
      <c r="S202" s="1645"/>
      <c r="T202" s="1645"/>
      <c r="U202" s="9"/>
      <c r="V202" s="9"/>
      <c r="W202" s="9"/>
      <c r="X202" s="1646"/>
      <c r="Y202" s="1646"/>
      <c r="Z202" s="1646"/>
      <c r="AA202" s="1646"/>
      <c r="AB202" s="1646"/>
      <c r="AC202" s="1646"/>
      <c r="AD202" s="1646"/>
      <c r="AE202" s="1647"/>
      <c r="AF202" s="1646"/>
      <c r="AG202" s="1646"/>
      <c r="AH202" s="1648"/>
      <c r="AI202" s="1646"/>
      <c r="AJ202" s="1642"/>
      <c r="AK202" s="1642"/>
      <c r="AL202" s="1642"/>
      <c r="AM202" s="1642"/>
      <c r="AN202" s="1642"/>
      <c r="AO202" s="1642"/>
      <c r="AP202" s="1642"/>
      <c r="AQ202" s="1642"/>
      <c r="AR202" s="1642"/>
      <c r="AS202" s="1642"/>
      <c r="AT202" s="1642"/>
      <c r="AU202" s="1642"/>
      <c r="AV202" s="1642"/>
      <c r="AW202" s="1642"/>
      <c r="AX202" s="1642"/>
      <c r="AY202" s="1642"/>
      <c r="AZ202" s="1642"/>
      <c r="BA202" s="1642"/>
      <c r="BB202" s="1642"/>
      <c r="BC202" s="1642"/>
      <c r="BD202" s="1642"/>
      <c r="BE202" s="1642"/>
      <c r="BF202" s="1642"/>
      <c r="BG202" s="1642"/>
      <c r="BH202" s="1642"/>
    </row>
    <row r="203" spans="1:60" ht="18.75" customHeight="1">
      <c r="A203" s="1667"/>
      <c r="B203" s="1642"/>
      <c r="C203" s="1669"/>
      <c r="D203" s="1642"/>
      <c r="E203" s="1642"/>
      <c r="F203" s="1642"/>
      <c r="G203" s="1642"/>
      <c r="H203" s="1642"/>
      <c r="I203" s="1642"/>
      <c r="J203" s="1642"/>
      <c r="K203" s="1642"/>
      <c r="L203" s="1642"/>
      <c r="M203" s="1642"/>
      <c r="N203" s="1642"/>
      <c r="O203" s="1646"/>
      <c r="P203" s="1642"/>
      <c r="Q203" s="1642"/>
      <c r="R203" s="1642"/>
      <c r="S203" s="1645"/>
      <c r="T203" s="1645"/>
      <c r="U203" s="9"/>
      <c r="V203" s="9"/>
      <c r="W203" s="9"/>
      <c r="X203" s="1646"/>
      <c r="Y203" s="1646"/>
      <c r="Z203" s="1646"/>
      <c r="AA203" s="1646"/>
      <c r="AB203" s="1646"/>
      <c r="AC203" s="1646"/>
      <c r="AD203" s="1646"/>
      <c r="AE203" s="1647"/>
      <c r="AF203" s="1646"/>
      <c r="AG203" s="1646"/>
      <c r="AH203" s="1648"/>
      <c r="AI203" s="1646"/>
      <c r="AJ203" s="1642"/>
      <c r="AK203" s="1642"/>
      <c r="AL203" s="1642"/>
      <c r="AM203" s="1642"/>
      <c r="AN203" s="1642"/>
      <c r="AO203" s="1642"/>
      <c r="AP203" s="1642"/>
      <c r="AQ203" s="1642"/>
      <c r="AR203" s="1642"/>
      <c r="AS203" s="1642"/>
      <c r="AT203" s="1642"/>
      <c r="AU203" s="1642"/>
      <c r="AV203" s="1642"/>
      <c r="AW203" s="1642"/>
      <c r="AX203" s="1642"/>
      <c r="AY203" s="1642"/>
      <c r="AZ203" s="1642"/>
      <c r="BA203" s="1642"/>
      <c r="BB203" s="1642"/>
      <c r="BC203" s="1642"/>
      <c r="BD203" s="1642"/>
      <c r="BE203" s="1642"/>
      <c r="BF203" s="1642"/>
      <c r="BG203" s="1642"/>
      <c r="BH203" s="1642"/>
    </row>
    <row r="204" spans="1:60" ht="18.75" customHeight="1">
      <c r="A204" s="1667"/>
      <c r="B204" s="1642"/>
      <c r="C204" s="1669"/>
      <c r="D204" s="1642"/>
      <c r="E204" s="1642"/>
      <c r="F204" s="1642"/>
      <c r="G204" s="1642"/>
      <c r="H204" s="1642"/>
      <c r="I204" s="1642"/>
      <c r="J204" s="1642"/>
      <c r="K204" s="1642"/>
      <c r="L204" s="1642"/>
      <c r="M204" s="1642"/>
      <c r="N204" s="1642"/>
      <c r="O204" s="1646"/>
      <c r="P204" s="1642"/>
      <c r="Q204" s="1642"/>
      <c r="R204" s="1642"/>
      <c r="S204" s="1645"/>
      <c r="T204" s="1645"/>
      <c r="U204" s="9"/>
      <c r="V204" s="9"/>
      <c r="W204" s="9"/>
      <c r="X204" s="1646"/>
      <c r="Y204" s="1646"/>
      <c r="Z204" s="1646"/>
      <c r="AA204" s="1646"/>
      <c r="AB204" s="1646"/>
      <c r="AC204" s="1646"/>
      <c r="AD204" s="1646"/>
      <c r="AE204" s="1647"/>
      <c r="AF204" s="1646"/>
      <c r="AG204" s="1646"/>
      <c r="AH204" s="1648"/>
      <c r="AI204" s="1646"/>
      <c r="AJ204" s="1642"/>
      <c r="AK204" s="1642"/>
      <c r="AL204" s="1642"/>
      <c r="AM204" s="1642"/>
      <c r="AN204" s="1642"/>
      <c r="AO204" s="1642"/>
      <c r="AP204" s="1642"/>
      <c r="AQ204" s="1642"/>
      <c r="AR204" s="1642"/>
      <c r="AS204" s="1642"/>
      <c r="AT204" s="1642"/>
      <c r="AU204" s="1642"/>
      <c r="AV204" s="1642"/>
      <c r="AW204" s="1642"/>
      <c r="AX204" s="1642"/>
      <c r="AY204" s="1642"/>
      <c r="AZ204" s="1642"/>
      <c r="BA204" s="1642"/>
      <c r="BB204" s="1642"/>
      <c r="BC204" s="1642"/>
      <c r="BD204" s="1642"/>
      <c r="BE204" s="1642"/>
      <c r="BF204" s="1642"/>
      <c r="BG204" s="1642"/>
      <c r="BH204" s="1642"/>
    </row>
    <row r="205" spans="1:60" ht="18.75" customHeight="1">
      <c r="A205" s="1667"/>
      <c r="B205" s="1642"/>
      <c r="C205" s="1669"/>
      <c r="D205" s="1642"/>
      <c r="E205" s="1642"/>
      <c r="F205" s="1642"/>
      <c r="G205" s="1642"/>
      <c r="H205" s="1642"/>
      <c r="I205" s="1642"/>
      <c r="J205" s="1642"/>
      <c r="K205" s="1642"/>
      <c r="L205" s="1642"/>
      <c r="M205" s="1642"/>
      <c r="N205" s="1642"/>
      <c r="O205" s="1646"/>
      <c r="P205" s="1642"/>
      <c r="Q205" s="1642"/>
      <c r="R205" s="1642"/>
      <c r="S205" s="1645"/>
      <c r="T205" s="1645"/>
      <c r="U205" s="9"/>
      <c r="V205" s="9"/>
      <c r="W205" s="9"/>
      <c r="X205" s="1646"/>
      <c r="Y205" s="1646"/>
      <c r="Z205" s="1646"/>
      <c r="AA205" s="1646"/>
      <c r="AB205" s="1646"/>
      <c r="AC205" s="1646"/>
      <c r="AD205" s="1646"/>
      <c r="AE205" s="1647"/>
      <c r="AF205" s="1646"/>
      <c r="AG205" s="1646"/>
      <c r="AH205" s="1648"/>
      <c r="AI205" s="1646"/>
      <c r="AJ205" s="1642"/>
      <c r="AK205" s="1642"/>
      <c r="AL205" s="1642"/>
      <c r="AM205" s="1642"/>
      <c r="AN205" s="1642"/>
      <c r="AO205" s="1642"/>
      <c r="AP205" s="1642"/>
      <c r="AQ205" s="1642"/>
      <c r="AR205" s="1642"/>
      <c r="AS205" s="1642"/>
      <c r="AT205" s="1642"/>
      <c r="AU205" s="1642"/>
      <c r="AV205" s="1642"/>
      <c r="AW205" s="1642"/>
      <c r="AX205" s="1642"/>
      <c r="AY205" s="1642"/>
      <c r="AZ205" s="1642"/>
      <c r="BA205" s="1642"/>
      <c r="BB205" s="1642"/>
      <c r="BC205" s="1642"/>
      <c r="BD205" s="1642"/>
      <c r="BE205" s="1642"/>
      <c r="BF205" s="1642"/>
      <c r="BG205" s="1642"/>
      <c r="BH205" s="1642"/>
    </row>
    <row r="206" spans="1:60" ht="18.75" customHeight="1">
      <c r="A206" s="1667"/>
      <c r="B206" s="1642"/>
      <c r="C206" s="1669"/>
      <c r="D206" s="1642"/>
      <c r="E206" s="1642"/>
      <c r="F206" s="1642"/>
      <c r="G206" s="1642"/>
      <c r="H206" s="1642"/>
      <c r="I206" s="1642"/>
      <c r="J206" s="1642"/>
      <c r="K206" s="1642"/>
      <c r="L206" s="1642"/>
      <c r="M206" s="1642"/>
      <c r="N206" s="1642"/>
      <c r="O206" s="1646"/>
      <c r="P206" s="1642"/>
      <c r="Q206" s="1642"/>
      <c r="R206" s="1642"/>
      <c r="S206" s="1645"/>
      <c r="T206" s="1645"/>
      <c r="U206" s="9"/>
      <c r="V206" s="9"/>
      <c r="W206" s="9"/>
      <c r="X206" s="1646"/>
      <c r="Y206" s="1646"/>
      <c r="Z206" s="1646"/>
      <c r="AA206" s="1646"/>
      <c r="AB206" s="1646"/>
      <c r="AC206" s="1646"/>
      <c r="AD206" s="1646"/>
      <c r="AE206" s="1647"/>
      <c r="AF206" s="1646"/>
      <c r="AG206" s="1646"/>
      <c r="AH206" s="1648"/>
      <c r="AI206" s="1646"/>
      <c r="AJ206" s="1642"/>
      <c r="AK206" s="1642"/>
      <c r="AL206" s="1642"/>
      <c r="AM206" s="1642"/>
      <c r="AN206" s="1642"/>
      <c r="AO206" s="1642"/>
      <c r="AP206" s="1642"/>
      <c r="AQ206" s="1642"/>
      <c r="AR206" s="1642"/>
      <c r="AS206" s="1642"/>
      <c r="AT206" s="1642"/>
      <c r="AU206" s="1642"/>
      <c r="AV206" s="1642"/>
      <c r="AW206" s="1642"/>
      <c r="AX206" s="1642"/>
      <c r="AY206" s="1642"/>
      <c r="AZ206" s="1642"/>
      <c r="BA206" s="1642"/>
      <c r="BB206" s="1642"/>
      <c r="BC206" s="1642"/>
      <c r="BD206" s="1642"/>
      <c r="BE206" s="1642"/>
      <c r="BF206" s="1642"/>
      <c r="BG206" s="1642"/>
      <c r="BH206" s="1642"/>
    </row>
    <row r="207" spans="1:60" ht="18.75" customHeight="1">
      <c r="A207" s="1667"/>
      <c r="B207" s="1642"/>
      <c r="C207" s="1669"/>
      <c r="D207" s="1642"/>
      <c r="E207" s="1642"/>
      <c r="F207" s="1642"/>
      <c r="G207" s="1642"/>
      <c r="H207" s="1642"/>
      <c r="I207" s="1642"/>
      <c r="J207" s="1642"/>
      <c r="K207" s="1642"/>
      <c r="L207" s="1642"/>
      <c r="M207" s="1642"/>
      <c r="N207" s="1642"/>
      <c r="O207" s="1646"/>
      <c r="P207" s="1642"/>
      <c r="Q207" s="1642"/>
      <c r="R207" s="1642"/>
      <c r="S207" s="1645"/>
      <c r="T207" s="1645"/>
      <c r="U207" s="9"/>
      <c r="V207" s="9"/>
      <c r="W207" s="9"/>
      <c r="X207" s="1646"/>
      <c r="Y207" s="1646"/>
      <c r="Z207" s="1646"/>
      <c r="AA207" s="1646"/>
      <c r="AB207" s="1646"/>
      <c r="AC207" s="1646"/>
      <c r="AD207" s="1646"/>
      <c r="AE207" s="1647"/>
      <c r="AF207" s="1646"/>
      <c r="AG207" s="1646"/>
      <c r="AH207" s="1648"/>
      <c r="AI207" s="1646"/>
      <c r="AJ207" s="1642"/>
      <c r="AK207" s="1642"/>
      <c r="AL207" s="1642"/>
      <c r="AM207" s="1642"/>
      <c r="AN207" s="1642"/>
      <c r="AO207" s="1642"/>
      <c r="AP207" s="1642"/>
      <c r="AQ207" s="1642"/>
      <c r="AR207" s="1642"/>
      <c r="AS207" s="1642"/>
      <c r="AT207" s="1642"/>
      <c r="AU207" s="1642"/>
      <c r="AV207" s="1642"/>
      <c r="AW207" s="1642"/>
      <c r="AX207" s="1642"/>
      <c r="AY207" s="1642"/>
      <c r="AZ207" s="1642"/>
      <c r="BA207" s="1642"/>
      <c r="BB207" s="1642"/>
      <c r="BC207" s="1642"/>
      <c r="BD207" s="1642"/>
      <c r="BE207" s="1642"/>
      <c r="BF207" s="1642"/>
      <c r="BG207" s="1642"/>
      <c r="BH207" s="1642"/>
    </row>
    <row r="208" spans="1:60" ht="18.75" customHeight="1">
      <c r="A208" s="1667"/>
      <c r="B208" s="1642"/>
      <c r="C208" s="1669"/>
      <c r="D208" s="1642"/>
      <c r="E208" s="1642"/>
      <c r="F208" s="1642"/>
      <c r="G208" s="1642"/>
      <c r="H208" s="1642"/>
      <c r="I208" s="1642"/>
      <c r="J208" s="1642"/>
      <c r="K208" s="1642"/>
      <c r="L208" s="1642"/>
      <c r="M208" s="1642"/>
      <c r="N208" s="1642"/>
      <c r="O208" s="1646"/>
      <c r="P208" s="1642"/>
      <c r="Q208" s="1642"/>
      <c r="R208" s="1642"/>
      <c r="S208" s="1645"/>
      <c r="T208" s="1645"/>
      <c r="U208" s="9"/>
      <c r="V208" s="9"/>
      <c r="W208" s="9"/>
      <c r="X208" s="1646"/>
      <c r="Y208" s="1646"/>
      <c r="Z208" s="1646"/>
      <c r="AA208" s="1646"/>
      <c r="AB208" s="1646"/>
      <c r="AC208" s="1646"/>
      <c r="AD208" s="1646"/>
      <c r="AE208" s="1647"/>
      <c r="AF208" s="1646"/>
      <c r="AG208" s="1646"/>
      <c r="AH208" s="1648"/>
      <c r="AI208" s="1646"/>
      <c r="AJ208" s="1642"/>
      <c r="AK208" s="1642"/>
      <c r="AL208" s="1642"/>
      <c r="AM208" s="1642"/>
      <c r="AN208" s="1642"/>
      <c r="AO208" s="1642"/>
      <c r="AP208" s="1642"/>
      <c r="AQ208" s="1642"/>
      <c r="AR208" s="1642"/>
      <c r="AS208" s="1642"/>
      <c r="AT208" s="1642"/>
      <c r="AU208" s="1642"/>
      <c r="AV208" s="1642"/>
      <c r="AW208" s="1642"/>
      <c r="AX208" s="1642"/>
      <c r="AY208" s="1642"/>
      <c r="AZ208" s="1642"/>
      <c r="BA208" s="1642"/>
      <c r="BB208" s="1642"/>
      <c r="BC208" s="1642"/>
      <c r="BD208" s="1642"/>
      <c r="BE208" s="1642"/>
      <c r="BF208" s="1642"/>
      <c r="BG208" s="1642"/>
      <c r="BH208" s="1642"/>
    </row>
    <row r="209" spans="1:60" ht="18.75" customHeight="1">
      <c r="A209" s="1667"/>
      <c r="B209" s="1642"/>
      <c r="C209" s="1669"/>
      <c r="D209" s="1642"/>
      <c r="E209" s="1642"/>
      <c r="F209" s="1642"/>
      <c r="G209" s="1642"/>
      <c r="H209" s="1642"/>
      <c r="I209" s="1642"/>
      <c r="J209" s="1642"/>
      <c r="K209" s="1642"/>
      <c r="L209" s="1642"/>
      <c r="M209" s="1642"/>
      <c r="N209" s="1642"/>
      <c r="O209" s="1646"/>
      <c r="P209" s="1642"/>
      <c r="Q209" s="1642"/>
      <c r="R209" s="1642"/>
      <c r="S209" s="1645"/>
      <c r="T209" s="1645"/>
      <c r="U209" s="9"/>
      <c r="V209" s="9"/>
      <c r="W209" s="9"/>
      <c r="X209" s="1646"/>
      <c r="Y209" s="1646"/>
      <c r="Z209" s="1646"/>
      <c r="AA209" s="1646"/>
      <c r="AB209" s="1646"/>
      <c r="AC209" s="1646"/>
      <c r="AD209" s="1646"/>
      <c r="AE209" s="1647"/>
      <c r="AF209" s="1646"/>
      <c r="AG209" s="1646"/>
      <c r="AH209" s="1648"/>
      <c r="AI209" s="1646"/>
      <c r="AJ209" s="1642"/>
      <c r="AK209" s="1642"/>
      <c r="AL209" s="1642"/>
      <c r="AM209" s="1642"/>
      <c r="AN209" s="1642"/>
      <c r="AO209" s="1642"/>
      <c r="AP209" s="1642"/>
      <c r="AQ209" s="1642"/>
      <c r="AR209" s="1642"/>
      <c r="AS209" s="1642"/>
      <c r="AT209" s="1642"/>
      <c r="AU209" s="1642"/>
      <c r="AV209" s="1642"/>
      <c r="AW209" s="1642"/>
      <c r="AX209" s="1642"/>
      <c r="AY209" s="1642"/>
      <c r="AZ209" s="1642"/>
      <c r="BA209" s="1642"/>
      <c r="BB209" s="1642"/>
      <c r="BC209" s="1642"/>
      <c r="BD209" s="1642"/>
      <c r="BE209" s="1642"/>
      <c r="BF209" s="1642"/>
      <c r="BG209" s="1642"/>
      <c r="BH209" s="1642"/>
    </row>
    <row r="210" spans="1:60" ht="18.75" customHeight="1">
      <c r="A210" s="1667"/>
      <c r="B210" s="1642"/>
      <c r="C210" s="1669"/>
      <c r="D210" s="1642"/>
      <c r="E210" s="1642"/>
      <c r="F210" s="1642"/>
      <c r="G210" s="1642"/>
      <c r="H210" s="1642"/>
      <c r="I210" s="1642"/>
      <c r="J210" s="1642"/>
      <c r="K210" s="1642"/>
      <c r="L210" s="1642"/>
      <c r="M210" s="1642"/>
      <c r="N210" s="1642"/>
      <c r="O210" s="1646"/>
      <c r="P210" s="1642"/>
      <c r="Q210" s="1642"/>
      <c r="R210" s="1642"/>
      <c r="S210" s="1645"/>
      <c r="T210" s="1645"/>
      <c r="U210" s="9"/>
      <c r="V210" s="9"/>
      <c r="W210" s="9"/>
      <c r="X210" s="1646"/>
      <c r="Y210" s="1646"/>
      <c r="Z210" s="1646"/>
      <c r="AA210" s="1646"/>
      <c r="AB210" s="1646"/>
      <c r="AC210" s="1646"/>
      <c r="AD210" s="1646"/>
      <c r="AE210" s="1647"/>
      <c r="AF210" s="1646"/>
      <c r="AG210" s="1646"/>
      <c r="AH210" s="1648"/>
      <c r="AI210" s="1646"/>
      <c r="AJ210" s="1642"/>
      <c r="AK210" s="1642"/>
      <c r="AL210" s="1642"/>
      <c r="AM210" s="1642"/>
      <c r="AN210" s="1642"/>
      <c r="AO210" s="1642"/>
      <c r="AP210" s="1642"/>
      <c r="AQ210" s="1642"/>
      <c r="AR210" s="1642"/>
      <c r="AS210" s="1642"/>
      <c r="AT210" s="1642"/>
      <c r="AU210" s="1642"/>
      <c r="AV210" s="1642"/>
      <c r="AW210" s="1642"/>
      <c r="AX210" s="1642"/>
      <c r="AY210" s="1642"/>
      <c r="AZ210" s="1642"/>
      <c r="BA210" s="1642"/>
      <c r="BB210" s="1642"/>
      <c r="BC210" s="1642"/>
      <c r="BD210" s="1642"/>
      <c r="BE210" s="1642"/>
      <c r="BF210" s="1642"/>
      <c r="BG210" s="1642"/>
      <c r="BH210" s="1642"/>
    </row>
    <row r="211" spans="1:60" ht="18.75" customHeight="1">
      <c r="A211" s="1667"/>
      <c r="B211" s="1642"/>
      <c r="C211" s="1669"/>
      <c r="D211" s="1642"/>
      <c r="E211" s="1642"/>
      <c r="F211" s="1642"/>
      <c r="G211" s="1642"/>
      <c r="H211" s="1642"/>
      <c r="I211" s="1642"/>
      <c r="J211" s="1642"/>
      <c r="K211" s="1642"/>
      <c r="L211" s="1642"/>
      <c r="M211" s="1642"/>
      <c r="N211" s="1642"/>
      <c r="O211" s="1646"/>
      <c r="P211" s="1642"/>
      <c r="Q211" s="1642"/>
      <c r="R211" s="1642"/>
      <c r="S211" s="1645"/>
      <c r="T211" s="1645"/>
      <c r="U211" s="9"/>
      <c r="V211" s="9"/>
      <c r="W211" s="9"/>
      <c r="X211" s="1646"/>
      <c r="Y211" s="1646"/>
      <c r="Z211" s="1646"/>
      <c r="AA211" s="1646"/>
      <c r="AB211" s="1646"/>
      <c r="AC211" s="1646"/>
      <c r="AD211" s="1646"/>
      <c r="AE211" s="1647"/>
      <c r="AF211" s="1646"/>
      <c r="AG211" s="1646"/>
      <c r="AH211" s="1648"/>
      <c r="AI211" s="1646"/>
      <c r="AJ211" s="1642"/>
      <c r="AK211" s="1642"/>
      <c r="AL211" s="1642"/>
      <c r="AM211" s="1642"/>
      <c r="AN211" s="1642"/>
      <c r="AO211" s="1642"/>
      <c r="AP211" s="1642"/>
      <c r="AQ211" s="1642"/>
      <c r="AR211" s="1642"/>
      <c r="AS211" s="1642"/>
      <c r="AT211" s="1642"/>
      <c r="AU211" s="1642"/>
      <c r="AV211" s="1642"/>
      <c r="AW211" s="1642"/>
      <c r="AX211" s="1642"/>
      <c r="AY211" s="1642"/>
      <c r="AZ211" s="1642"/>
      <c r="BA211" s="1642"/>
      <c r="BB211" s="1642"/>
      <c r="BC211" s="1642"/>
      <c r="BD211" s="1642"/>
      <c r="BE211" s="1642"/>
      <c r="BF211" s="1642"/>
      <c r="BG211" s="1642"/>
      <c r="BH211" s="1642"/>
    </row>
    <row r="212" spans="1:60" ht="18.75" customHeight="1">
      <c r="A212" s="1667"/>
      <c r="B212" s="1642"/>
      <c r="C212" s="1669"/>
      <c r="D212" s="1642"/>
      <c r="E212" s="1642"/>
      <c r="F212" s="1642"/>
      <c r="G212" s="1642"/>
      <c r="H212" s="1642"/>
      <c r="I212" s="1642"/>
      <c r="J212" s="1642"/>
      <c r="K212" s="1642"/>
      <c r="L212" s="1642"/>
      <c r="M212" s="1642"/>
      <c r="N212" s="1642"/>
      <c r="O212" s="1646"/>
      <c r="P212" s="1642"/>
      <c r="Q212" s="1642"/>
      <c r="R212" s="1642"/>
      <c r="S212" s="1645"/>
      <c r="T212" s="1645"/>
      <c r="U212" s="9"/>
      <c r="V212" s="9"/>
      <c r="W212" s="9"/>
      <c r="X212" s="1646"/>
      <c r="Y212" s="1646"/>
      <c r="Z212" s="1646"/>
      <c r="AA212" s="1646"/>
      <c r="AB212" s="1646"/>
      <c r="AC212" s="1646"/>
      <c r="AD212" s="1646"/>
      <c r="AE212" s="1647"/>
      <c r="AF212" s="1646"/>
      <c r="AG212" s="1646"/>
      <c r="AH212" s="1648"/>
      <c r="AI212" s="1646"/>
      <c r="AJ212" s="1642"/>
      <c r="AK212" s="1642"/>
      <c r="AL212" s="1642"/>
      <c r="AM212" s="1642"/>
      <c r="AN212" s="1642"/>
      <c r="AO212" s="1642"/>
      <c r="AP212" s="1642"/>
      <c r="AQ212" s="1642"/>
      <c r="AR212" s="1642"/>
      <c r="AS212" s="1642"/>
      <c r="AT212" s="1642"/>
      <c r="AU212" s="1642"/>
      <c r="AV212" s="1642"/>
      <c r="AW212" s="1642"/>
      <c r="AX212" s="1642"/>
      <c r="AY212" s="1642"/>
      <c r="AZ212" s="1642"/>
      <c r="BA212" s="1642"/>
      <c r="BB212" s="1642"/>
      <c r="BC212" s="1642"/>
      <c r="BD212" s="1642"/>
      <c r="BE212" s="1642"/>
      <c r="BF212" s="1642"/>
      <c r="BG212" s="1642"/>
      <c r="BH212" s="1642"/>
    </row>
    <row r="213" spans="1:60" ht="18.75" customHeight="1">
      <c r="A213" s="1667"/>
      <c r="B213" s="1642"/>
      <c r="C213" s="1669"/>
      <c r="D213" s="1642"/>
      <c r="E213" s="1642"/>
      <c r="F213" s="1642"/>
      <c r="G213" s="1642"/>
      <c r="H213" s="1642"/>
      <c r="I213" s="1642"/>
      <c r="J213" s="1642"/>
      <c r="K213" s="1642"/>
      <c r="L213" s="1642"/>
      <c r="M213" s="1642"/>
      <c r="N213" s="1642"/>
      <c r="O213" s="1646"/>
      <c r="P213" s="1642"/>
      <c r="Q213" s="1642"/>
      <c r="R213" s="1642"/>
      <c r="S213" s="1645"/>
      <c r="T213" s="1645"/>
      <c r="U213" s="9"/>
      <c r="V213" s="9"/>
      <c r="W213" s="9"/>
      <c r="X213" s="1646"/>
      <c r="Y213" s="1646"/>
      <c r="Z213" s="1646"/>
      <c r="AA213" s="1646"/>
      <c r="AB213" s="1646"/>
      <c r="AC213" s="1646"/>
      <c r="AD213" s="1646"/>
      <c r="AE213" s="1647"/>
      <c r="AF213" s="1646"/>
      <c r="AG213" s="1646"/>
      <c r="AH213" s="1648"/>
      <c r="AI213" s="1646"/>
      <c r="AJ213" s="1642"/>
      <c r="AK213" s="1642"/>
      <c r="AL213" s="1642"/>
      <c r="AM213" s="1642"/>
      <c r="AN213" s="1642"/>
      <c r="AO213" s="1642"/>
      <c r="AP213" s="1642"/>
      <c r="AQ213" s="1642"/>
      <c r="AR213" s="1642"/>
      <c r="AS213" s="1642"/>
      <c r="AT213" s="1642"/>
      <c r="AU213" s="1642"/>
      <c r="AV213" s="1642"/>
      <c r="AW213" s="1642"/>
      <c r="AX213" s="1642"/>
      <c r="AY213" s="1642"/>
      <c r="AZ213" s="1642"/>
      <c r="BA213" s="1642"/>
      <c r="BB213" s="1642"/>
      <c r="BC213" s="1642"/>
      <c r="BD213" s="1642"/>
      <c r="BE213" s="1642"/>
      <c r="BF213" s="1642"/>
      <c r="BG213" s="1642"/>
      <c r="BH213" s="1642"/>
    </row>
    <row r="214" spans="1:60" ht="18.75" customHeight="1">
      <c r="A214" s="1667"/>
      <c r="B214" s="1642"/>
      <c r="C214" s="1669"/>
      <c r="D214" s="1642"/>
      <c r="E214" s="1642"/>
      <c r="F214" s="1642"/>
      <c r="G214" s="1642"/>
      <c r="H214" s="1642"/>
      <c r="I214" s="1642"/>
      <c r="J214" s="1642"/>
      <c r="K214" s="1642"/>
      <c r="L214" s="1642"/>
      <c r="M214" s="1642"/>
      <c r="N214" s="1642"/>
      <c r="O214" s="1646"/>
      <c r="P214" s="1642"/>
      <c r="Q214" s="1642"/>
      <c r="R214" s="1642"/>
      <c r="S214" s="1645"/>
      <c r="T214" s="1645"/>
      <c r="U214" s="9"/>
      <c r="V214" s="9"/>
      <c r="W214" s="9"/>
      <c r="X214" s="1646"/>
      <c r="Y214" s="1646"/>
      <c r="Z214" s="1646"/>
      <c r="AA214" s="1646"/>
      <c r="AB214" s="1646"/>
      <c r="AC214" s="1646"/>
      <c r="AD214" s="1646"/>
      <c r="AE214" s="1647"/>
      <c r="AF214" s="1646"/>
      <c r="AG214" s="1646"/>
      <c r="AH214" s="1648"/>
      <c r="AI214" s="1646"/>
      <c r="AJ214" s="1642"/>
      <c r="AK214" s="1642"/>
      <c r="AL214" s="1642"/>
      <c r="AM214" s="1642"/>
      <c r="AN214" s="1642"/>
      <c r="AO214" s="1642"/>
      <c r="AP214" s="1642"/>
      <c r="AQ214" s="1642"/>
      <c r="AR214" s="1642"/>
      <c r="AS214" s="1642"/>
      <c r="AT214" s="1642"/>
      <c r="AU214" s="1642"/>
      <c r="AV214" s="1642"/>
      <c r="AW214" s="1642"/>
      <c r="AX214" s="1642"/>
      <c r="AY214" s="1642"/>
      <c r="AZ214" s="1642"/>
      <c r="BA214" s="1642"/>
      <c r="BB214" s="1642"/>
      <c r="BC214" s="1642"/>
      <c r="BD214" s="1642"/>
      <c r="BE214" s="1642"/>
      <c r="BF214" s="1642"/>
      <c r="BG214" s="1642"/>
      <c r="BH214" s="1642"/>
    </row>
    <row r="215" spans="1:60" ht="18.75" customHeight="1">
      <c r="A215" s="1667"/>
      <c r="B215" s="1642"/>
      <c r="C215" s="1669"/>
      <c r="D215" s="1642"/>
      <c r="E215" s="1642"/>
      <c r="F215" s="1642"/>
      <c r="G215" s="1642"/>
      <c r="H215" s="1642"/>
      <c r="I215" s="1642"/>
      <c r="J215" s="1642"/>
      <c r="K215" s="1642"/>
      <c r="L215" s="1642"/>
      <c r="M215" s="1642"/>
      <c r="N215" s="1642"/>
      <c r="O215" s="1646"/>
      <c r="P215" s="1642"/>
      <c r="Q215" s="1642"/>
      <c r="R215" s="1642"/>
      <c r="S215" s="1645"/>
      <c r="T215" s="1645"/>
      <c r="U215" s="9"/>
      <c r="V215" s="9"/>
      <c r="W215" s="9"/>
      <c r="X215" s="1646"/>
      <c r="Y215" s="1646"/>
      <c r="Z215" s="1646"/>
      <c r="AA215" s="1646"/>
      <c r="AB215" s="1646"/>
      <c r="AC215" s="1646"/>
      <c r="AD215" s="1646"/>
      <c r="AE215" s="1647"/>
      <c r="AF215" s="1646"/>
      <c r="AG215" s="1646"/>
      <c r="AH215" s="1648"/>
      <c r="AI215" s="1646"/>
      <c r="AJ215" s="1642"/>
      <c r="AK215" s="1642"/>
      <c r="AL215" s="1642"/>
      <c r="AM215" s="1642"/>
      <c r="AN215" s="1642"/>
      <c r="AO215" s="1642"/>
      <c r="AP215" s="1642"/>
      <c r="AQ215" s="1642"/>
      <c r="AR215" s="1642"/>
      <c r="AS215" s="1642"/>
      <c r="AT215" s="1642"/>
      <c r="AU215" s="1642"/>
      <c r="AV215" s="1642"/>
      <c r="AW215" s="1642"/>
      <c r="AX215" s="1642"/>
      <c r="AY215" s="1642"/>
      <c r="AZ215" s="1642"/>
      <c r="BA215" s="1642"/>
      <c r="BB215" s="1642"/>
      <c r="BC215" s="1642"/>
      <c r="BD215" s="1642"/>
      <c r="BE215" s="1642"/>
      <c r="BF215" s="1642"/>
      <c r="BG215" s="1642"/>
      <c r="BH215" s="1642"/>
    </row>
    <row r="216" spans="1:60" ht="18.75" customHeight="1">
      <c r="A216" s="1667"/>
      <c r="B216" s="1642"/>
      <c r="C216" s="1669"/>
      <c r="D216" s="1642"/>
      <c r="E216" s="1642"/>
      <c r="F216" s="1642"/>
      <c r="G216" s="1642"/>
      <c r="H216" s="1642"/>
      <c r="I216" s="1642"/>
      <c r="J216" s="1642"/>
      <c r="K216" s="1642"/>
      <c r="L216" s="1642"/>
      <c r="M216" s="1642"/>
      <c r="N216" s="1642"/>
      <c r="O216" s="1646"/>
      <c r="P216" s="1642"/>
      <c r="Q216" s="1642"/>
      <c r="R216" s="1642"/>
      <c r="S216" s="1645"/>
      <c r="T216" s="1645"/>
      <c r="U216" s="9"/>
      <c r="V216" s="9"/>
      <c r="W216" s="9"/>
      <c r="X216" s="1646"/>
      <c r="Y216" s="1646"/>
      <c r="Z216" s="1646"/>
      <c r="AA216" s="1646"/>
      <c r="AB216" s="1646"/>
      <c r="AC216" s="1646"/>
      <c r="AD216" s="1646"/>
      <c r="AE216" s="1647"/>
      <c r="AF216" s="1646"/>
      <c r="AG216" s="1646"/>
      <c r="AH216" s="1648"/>
      <c r="AI216" s="1646"/>
      <c r="AJ216" s="1642"/>
      <c r="AK216" s="1642"/>
      <c r="AL216" s="1642"/>
      <c r="AM216" s="1642"/>
      <c r="AN216" s="1642"/>
      <c r="AO216" s="1642"/>
      <c r="AP216" s="1642"/>
      <c r="AQ216" s="1642"/>
      <c r="AR216" s="1642"/>
      <c r="AS216" s="1642"/>
      <c r="AT216" s="1642"/>
      <c r="AU216" s="1642"/>
      <c r="AV216" s="1642"/>
      <c r="AW216" s="1642"/>
      <c r="AX216" s="1642"/>
      <c r="AY216" s="1642"/>
      <c r="AZ216" s="1642"/>
      <c r="BA216" s="1642"/>
      <c r="BB216" s="1642"/>
      <c r="BC216" s="1642"/>
      <c r="BD216" s="1642"/>
      <c r="BE216" s="1642"/>
      <c r="BF216" s="1642"/>
      <c r="BG216" s="1642"/>
      <c r="BH216" s="1642"/>
    </row>
    <row r="217" spans="1:60" ht="18.75" customHeight="1">
      <c r="A217" s="1667"/>
      <c r="B217" s="1642"/>
      <c r="C217" s="1669"/>
      <c r="D217" s="1642"/>
      <c r="E217" s="1642"/>
      <c r="F217" s="1642"/>
      <c r="G217" s="1642"/>
      <c r="H217" s="1642"/>
      <c r="I217" s="1642"/>
      <c r="J217" s="1642"/>
      <c r="K217" s="1642"/>
      <c r="L217" s="1642"/>
      <c r="M217" s="1642"/>
      <c r="N217" s="1642"/>
      <c r="O217" s="1646"/>
      <c r="P217" s="1642"/>
      <c r="Q217" s="1642"/>
      <c r="R217" s="1642"/>
      <c r="S217" s="1645"/>
      <c r="T217" s="1645"/>
      <c r="U217" s="9"/>
      <c r="V217" s="9"/>
      <c r="W217" s="9"/>
      <c r="X217" s="1646"/>
      <c r="Y217" s="1646"/>
      <c r="Z217" s="1646"/>
      <c r="AA217" s="1646"/>
      <c r="AB217" s="1646"/>
      <c r="AC217" s="1646"/>
      <c r="AD217" s="1646"/>
      <c r="AE217" s="1647"/>
      <c r="AF217" s="1646"/>
      <c r="AG217" s="1646"/>
      <c r="AH217" s="1648"/>
      <c r="AI217" s="1646"/>
      <c r="AJ217" s="1642"/>
      <c r="AK217" s="1642"/>
      <c r="AL217" s="1642"/>
      <c r="AM217" s="1642"/>
      <c r="AN217" s="1642"/>
      <c r="AO217" s="1642"/>
      <c r="AP217" s="1642"/>
      <c r="AQ217" s="1642"/>
      <c r="AR217" s="1642"/>
      <c r="AS217" s="1642"/>
      <c r="AT217" s="1642"/>
      <c r="AU217" s="1642"/>
      <c r="AV217" s="1642"/>
      <c r="AW217" s="1642"/>
      <c r="AX217" s="1642"/>
      <c r="AY217" s="1642"/>
      <c r="AZ217" s="1642"/>
      <c r="BA217" s="1642"/>
      <c r="BB217" s="1642"/>
      <c r="BC217" s="1642"/>
      <c r="BD217" s="1642"/>
      <c r="BE217" s="1642"/>
      <c r="BF217" s="1642"/>
      <c r="BG217" s="1642"/>
      <c r="BH217" s="1642"/>
    </row>
    <row r="218" spans="1:60" ht="18.75" customHeight="1">
      <c r="A218" s="1667"/>
      <c r="B218" s="1642"/>
      <c r="C218" s="1669"/>
      <c r="D218" s="1642"/>
      <c r="E218" s="1642"/>
      <c r="F218" s="1642"/>
      <c r="G218" s="1642"/>
      <c r="H218" s="1642"/>
      <c r="I218" s="1642"/>
      <c r="J218" s="1642"/>
      <c r="K218" s="1642"/>
      <c r="L218" s="1642"/>
      <c r="M218" s="1642"/>
      <c r="N218" s="1642"/>
      <c r="O218" s="1646"/>
      <c r="P218" s="1642"/>
      <c r="Q218" s="1642"/>
      <c r="R218" s="1642"/>
      <c r="S218" s="1645"/>
      <c r="T218" s="1645"/>
      <c r="U218" s="9"/>
      <c r="V218" s="9"/>
      <c r="W218" s="9"/>
      <c r="X218" s="1646"/>
      <c r="Y218" s="1646"/>
      <c r="Z218" s="1646"/>
      <c r="AA218" s="1646"/>
      <c r="AB218" s="1646"/>
      <c r="AC218" s="1646"/>
      <c r="AD218" s="1646"/>
      <c r="AE218" s="1647"/>
      <c r="AF218" s="1646"/>
      <c r="AG218" s="1646"/>
      <c r="AH218" s="1648"/>
      <c r="AI218" s="1646"/>
      <c r="AJ218" s="1642"/>
      <c r="AK218" s="1642"/>
      <c r="AL218" s="1642"/>
      <c r="AM218" s="1642"/>
      <c r="AN218" s="1642"/>
      <c r="AO218" s="1642"/>
      <c r="AP218" s="1642"/>
      <c r="AQ218" s="1642"/>
      <c r="AR218" s="1642"/>
      <c r="AS218" s="1642"/>
      <c r="AT218" s="1642"/>
      <c r="AU218" s="1642"/>
      <c r="AV218" s="1642"/>
      <c r="AW218" s="1642"/>
      <c r="AX218" s="1642"/>
      <c r="AY218" s="1642"/>
      <c r="AZ218" s="1642"/>
      <c r="BA218" s="1642"/>
      <c r="BB218" s="1642"/>
      <c r="BC218" s="1642"/>
      <c r="BD218" s="1642"/>
      <c r="BE218" s="1642"/>
      <c r="BF218" s="1642"/>
      <c r="BG218" s="1642"/>
      <c r="BH218" s="1642"/>
    </row>
    <row r="219" spans="1:60" ht="18.75" customHeight="1">
      <c r="A219" s="1667"/>
      <c r="B219" s="1642"/>
      <c r="C219" s="1669"/>
      <c r="D219" s="1642"/>
      <c r="E219" s="1642"/>
      <c r="F219" s="1642"/>
      <c r="G219" s="1642"/>
      <c r="H219" s="1642"/>
      <c r="I219" s="1642"/>
      <c r="J219" s="1642"/>
      <c r="K219" s="1642"/>
      <c r="L219" s="1642"/>
      <c r="M219" s="1642"/>
      <c r="N219" s="1642"/>
      <c r="O219" s="1646"/>
      <c r="P219" s="1642"/>
      <c r="Q219" s="1642"/>
      <c r="R219" s="1642"/>
      <c r="S219" s="1645"/>
      <c r="T219" s="1645"/>
      <c r="U219" s="9"/>
      <c r="V219" s="9"/>
      <c r="W219" s="9"/>
      <c r="X219" s="1646"/>
      <c r="Y219" s="1646"/>
      <c r="Z219" s="1646"/>
      <c r="AA219" s="1646"/>
      <c r="AB219" s="1646"/>
      <c r="AC219" s="1646"/>
      <c r="AD219" s="1646"/>
      <c r="AE219" s="1647"/>
      <c r="AF219" s="1646"/>
      <c r="AG219" s="1646"/>
      <c r="AH219" s="1648"/>
      <c r="AI219" s="1646"/>
      <c r="AJ219" s="1642"/>
      <c r="AK219" s="1642"/>
      <c r="AL219" s="1642"/>
      <c r="AM219" s="1642"/>
      <c r="AN219" s="1642"/>
      <c r="AO219" s="1642"/>
      <c r="AP219" s="1642"/>
      <c r="AQ219" s="1642"/>
      <c r="AR219" s="1642"/>
      <c r="AS219" s="1642"/>
      <c r="AT219" s="1642"/>
      <c r="AU219" s="1642"/>
      <c r="AV219" s="1642"/>
      <c r="AW219" s="1642"/>
      <c r="AX219" s="1642"/>
      <c r="AY219" s="1642"/>
      <c r="AZ219" s="1642"/>
      <c r="BA219" s="1642"/>
      <c r="BB219" s="1642"/>
      <c r="BC219" s="1642"/>
      <c r="BD219" s="1642"/>
      <c r="BE219" s="1642"/>
      <c r="BF219" s="1642"/>
      <c r="BG219" s="1642"/>
      <c r="BH219" s="1642"/>
    </row>
    <row r="220" spans="1:60" ht="18.75" customHeight="1">
      <c r="A220" s="1667"/>
      <c r="B220" s="1642"/>
      <c r="C220" s="1669"/>
      <c r="D220" s="1642"/>
      <c r="E220" s="1642"/>
      <c r="F220" s="1642"/>
      <c r="G220" s="1642"/>
      <c r="H220" s="1642"/>
      <c r="I220" s="1642"/>
      <c r="J220" s="1642"/>
      <c r="K220" s="1642"/>
      <c r="L220" s="1642"/>
      <c r="M220" s="1642"/>
      <c r="N220" s="1642"/>
      <c r="O220" s="1646"/>
      <c r="P220" s="1642"/>
      <c r="Q220" s="1642"/>
      <c r="R220" s="1642"/>
      <c r="S220" s="1645"/>
      <c r="T220" s="1645"/>
      <c r="U220" s="9"/>
      <c r="V220" s="9"/>
      <c r="W220" s="9"/>
      <c r="X220" s="1646"/>
      <c r="Y220" s="1646"/>
      <c r="Z220" s="1646"/>
      <c r="AA220" s="1646"/>
      <c r="AB220" s="1646"/>
      <c r="AC220" s="1646"/>
      <c r="AD220" s="1646"/>
      <c r="AE220" s="1647"/>
      <c r="AF220" s="1646"/>
      <c r="AG220" s="1646"/>
      <c r="AH220" s="1648"/>
      <c r="AI220" s="1646"/>
      <c r="AJ220" s="1642"/>
      <c r="AK220" s="1642"/>
      <c r="AL220" s="1642"/>
      <c r="AM220" s="1642"/>
      <c r="AN220" s="1642"/>
      <c r="AO220" s="1642"/>
      <c r="AP220" s="1642"/>
      <c r="AQ220" s="1642"/>
      <c r="AR220" s="1642"/>
      <c r="AS220" s="1642"/>
      <c r="AT220" s="1642"/>
      <c r="AU220" s="1642"/>
      <c r="AV220" s="1642"/>
      <c r="AW220" s="1642"/>
      <c r="AX220" s="1642"/>
      <c r="AY220" s="1642"/>
      <c r="AZ220" s="1642"/>
      <c r="BA220" s="1642"/>
      <c r="BB220" s="1642"/>
      <c r="BC220" s="1642"/>
      <c r="BD220" s="1642"/>
      <c r="BE220" s="1642"/>
      <c r="BF220" s="1642"/>
      <c r="BG220" s="1642"/>
      <c r="BH220" s="1642"/>
    </row>
    <row r="221" spans="1:60" ht="18.75" customHeight="1">
      <c r="A221" s="1667"/>
      <c r="B221" s="1642"/>
      <c r="C221" s="1669"/>
      <c r="D221" s="1642"/>
      <c r="E221" s="1642"/>
      <c r="F221" s="1642"/>
      <c r="G221" s="1642"/>
      <c r="H221" s="1642"/>
      <c r="I221" s="1642"/>
      <c r="J221" s="1642"/>
      <c r="K221" s="1642"/>
      <c r="L221" s="1642"/>
      <c r="M221" s="1642"/>
      <c r="N221" s="1642"/>
      <c r="O221" s="1646"/>
      <c r="P221" s="1642"/>
      <c r="Q221" s="1642"/>
      <c r="R221" s="1642"/>
      <c r="S221" s="1645"/>
      <c r="T221" s="1645"/>
      <c r="U221" s="9"/>
      <c r="V221" s="9"/>
      <c r="W221" s="9"/>
      <c r="X221" s="1646"/>
      <c r="Y221" s="1646"/>
      <c r="Z221" s="1646"/>
      <c r="AA221" s="1646"/>
      <c r="AB221" s="1646"/>
      <c r="AC221" s="1646"/>
      <c r="AD221" s="1646"/>
      <c r="AE221" s="1647"/>
      <c r="AF221" s="1646"/>
      <c r="AG221" s="1646"/>
      <c r="AH221" s="1648"/>
      <c r="AI221" s="1646"/>
      <c r="AJ221" s="1642"/>
      <c r="AK221" s="1642"/>
      <c r="AL221" s="1642"/>
      <c r="AM221" s="1642"/>
      <c r="AN221" s="1642"/>
      <c r="AO221" s="1642"/>
      <c r="AP221" s="1642"/>
      <c r="AQ221" s="1642"/>
      <c r="AR221" s="1642"/>
      <c r="AS221" s="1642"/>
      <c r="AT221" s="1642"/>
      <c r="AU221" s="1642"/>
      <c r="AV221" s="1642"/>
      <c r="AW221" s="1642"/>
      <c r="AX221" s="1642"/>
      <c r="AY221" s="1642"/>
      <c r="AZ221" s="1642"/>
      <c r="BA221" s="1642"/>
      <c r="BB221" s="1642"/>
      <c r="BC221" s="1642"/>
      <c r="BD221" s="1642"/>
      <c r="BE221" s="1642"/>
      <c r="BF221" s="1642"/>
      <c r="BG221" s="1642"/>
      <c r="BH221" s="1642"/>
    </row>
    <row r="222" spans="1:60" ht="18.75" customHeight="1">
      <c r="A222" s="1667"/>
      <c r="B222" s="1642"/>
      <c r="C222" s="1669"/>
      <c r="D222" s="1642"/>
      <c r="E222" s="1642"/>
      <c r="F222" s="1642"/>
      <c r="G222" s="1642"/>
      <c r="H222" s="1642"/>
      <c r="I222" s="1642"/>
      <c r="J222" s="1642"/>
      <c r="K222" s="1642"/>
      <c r="L222" s="1642"/>
      <c r="M222" s="1642"/>
      <c r="N222" s="1642"/>
      <c r="O222" s="1646"/>
      <c r="P222" s="1642"/>
      <c r="Q222" s="1642"/>
      <c r="R222" s="1642"/>
      <c r="S222" s="1645"/>
      <c r="T222" s="1645"/>
      <c r="U222" s="9"/>
      <c r="V222" s="9"/>
      <c r="W222" s="9"/>
      <c r="X222" s="1646"/>
      <c r="Y222" s="1646"/>
      <c r="Z222" s="1646"/>
      <c r="AA222" s="1646"/>
      <c r="AB222" s="1646"/>
      <c r="AC222" s="1646"/>
      <c r="AD222" s="1646"/>
      <c r="AE222" s="1647"/>
      <c r="AF222" s="1646"/>
      <c r="AG222" s="1646"/>
      <c r="AH222" s="1648"/>
      <c r="AI222" s="1646"/>
      <c r="AJ222" s="1642"/>
      <c r="AK222" s="1642"/>
      <c r="AL222" s="1642"/>
      <c r="AM222" s="1642"/>
      <c r="AN222" s="1642"/>
      <c r="AO222" s="1642"/>
      <c r="AP222" s="1642"/>
      <c r="AQ222" s="1642"/>
      <c r="AR222" s="1642"/>
      <c r="AS222" s="1642"/>
      <c r="AT222" s="1642"/>
      <c r="AU222" s="1642"/>
      <c r="AV222" s="1642"/>
      <c r="AW222" s="1642"/>
      <c r="AX222" s="1642"/>
      <c r="AY222" s="1642"/>
      <c r="AZ222" s="1642"/>
      <c r="BA222" s="1642"/>
      <c r="BB222" s="1642"/>
      <c r="BC222" s="1642"/>
      <c r="BD222" s="1642"/>
      <c r="BE222" s="1642"/>
      <c r="BF222" s="1642"/>
      <c r="BG222" s="1642"/>
      <c r="BH222" s="1642"/>
    </row>
    <row r="223" spans="1:60" ht="18.75" customHeight="1">
      <c r="A223" s="1667"/>
      <c r="B223" s="1642"/>
      <c r="C223" s="1669"/>
      <c r="D223" s="1642"/>
      <c r="E223" s="1642"/>
      <c r="F223" s="1642"/>
      <c r="G223" s="1642"/>
      <c r="H223" s="1642"/>
      <c r="I223" s="1642"/>
      <c r="J223" s="1642"/>
      <c r="K223" s="1642"/>
      <c r="L223" s="1642"/>
      <c r="M223" s="1642"/>
      <c r="N223" s="1642"/>
      <c r="O223" s="1646"/>
      <c r="P223" s="1642"/>
      <c r="Q223" s="1642"/>
      <c r="R223" s="1642"/>
      <c r="S223" s="1645"/>
      <c r="T223" s="1645"/>
      <c r="U223" s="9"/>
      <c r="V223" s="9"/>
      <c r="W223" s="9"/>
      <c r="X223" s="1646"/>
      <c r="Y223" s="1646"/>
      <c r="Z223" s="1646"/>
      <c r="AA223" s="1646"/>
      <c r="AB223" s="1646"/>
      <c r="AC223" s="1646"/>
      <c r="AD223" s="1646"/>
      <c r="AE223" s="1647"/>
      <c r="AF223" s="1646"/>
      <c r="AG223" s="1646"/>
      <c r="AH223" s="1648"/>
      <c r="AI223" s="1646"/>
      <c r="AJ223" s="1642"/>
      <c r="AK223" s="1642"/>
      <c r="AL223" s="1642"/>
      <c r="AM223" s="1642"/>
      <c r="AN223" s="1642"/>
      <c r="AO223" s="1642"/>
      <c r="AP223" s="1642"/>
      <c r="AQ223" s="1642"/>
      <c r="AR223" s="1642"/>
      <c r="AS223" s="1642"/>
      <c r="AT223" s="1642"/>
      <c r="AU223" s="1642"/>
      <c r="AV223" s="1642"/>
      <c r="AW223" s="1642"/>
      <c r="AX223" s="1642"/>
      <c r="AY223" s="1642"/>
      <c r="AZ223" s="1642"/>
      <c r="BA223" s="1642"/>
      <c r="BB223" s="1642"/>
      <c r="BC223" s="1642"/>
      <c r="BD223" s="1642"/>
      <c r="BE223" s="1642"/>
      <c r="BF223" s="1642"/>
      <c r="BG223" s="1642"/>
      <c r="BH223" s="1642"/>
    </row>
    <row r="224" spans="1:60" ht="18.75" customHeight="1">
      <c r="A224" s="1667"/>
      <c r="B224" s="1642"/>
      <c r="C224" s="1669"/>
      <c r="D224" s="1642"/>
      <c r="E224" s="1642"/>
      <c r="F224" s="1642"/>
      <c r="G224" s="1642"/>
      <c r="H224" s="1642"/>
      <c r="I224" s="1642"/>
      <c r="J224" s="1642"/>
      <c r="K224" s="1642"/>
      <c r="L224" s="1642"/>
      <c r="M224" s="1642"/>
      <c r="N224" s="1642"/>
      <c r="O224" s="1646"/>
      <c r="P224" s="1642"/>
      <c r="Q224" s="1642"/>
      <c r="R224" s="1642"/>
      <c r="S224" s="1645"/>
      <c r="T224" s="1645"/>
      <c r="U224" s="9"/>
      <c r="V224" s="9"/>
      <c r="W224" s="9"/>
      <c r="X224" s="1646"/>
      <c r="Y224" s="1646"/>
      <c r="Z224" s="1646"/>
      <c r="AA224" s="1646"/>
      <c r="AB224" s="1646"/>
      <c r="AC224" s="1646"/>
      <c r="AD224" s="1646"/>
      <c r="AE224" s="1647"/>
      <c r="AF224" s="1646"/>
      <c r="AG224" s="1646"/>
      <c r="AH224" s="1648"/>
      <c r="AI224" s="1646"/>
      <c r="AJ224" s="1642"/>
      <c r="AK224" s="1642"/>
      <c r="AL224" s="1642"/>
      <c r="AM224" s="1642"/>
      <c r="AN224" s="1642"/>
      <c r="AO224" s="1642"/>
      <c r="AP224" s="1642"/>
      <c r="AQ224" s="1642"/>
      <c r="AR224" s="1642"/>
      <c r="AS224" s="1642"/>
      <c r="AT224" s="1642"/>
      <c r="AU224" s="1642"/>
      <c r="AV224" s="1642"/>
      <c r="AW224" s="1642"/>
      <c r="AX224" s="1642"/>
      <c r="AY224" s="1642"/>
      <c r="AZ224" s="1642"/>
      <c r="BA224" s="1642"/>
      <c r="BB224" s="1642"/>
      <c r="BC224" s="1642"/>
      <c r="BD224" s="1642"/>
      <c r="BE224" s="1642"/>
      <c r="BF224" s="1642"/>
      <c r="BG224" s="1642"/>
      <c r="BH224" s="1642"/>
    </row>
    <row r="225" spans="1:60" ht="18.75" customHeight="1">
      <c r="A225" s="1667"/>
      <c r="B225" s="1642"/>
      <c r="C225" s="1669"/>
      <c r="D225" s="1642"/>
      <c r="E225" s="1642"/>
      <c r="F225" s="1642"/>
      <c r="G225" s="1642"/>
      <c r="H225" s="1642"/>
      <c r="I225" s="1642"/>
      <c r="J225" s="1642"/>
      <c r="K225" s="1642"/>
      <c r="L225" s="1642"/>
      <c r="M225" s="1642"/>
      <c r="N225" s="1642"/>
      <c r="O225" s="1646"/>
      <c r="P225" s="1642"/>
      <c r="Q225" s="1642"/>
      <c r="R225" s="1642"/>
      <c r="S225" s="1645"/>
      <c r="T225" s="1645"/>
      <c r="U225" s="9"/>
      <c r="V225" s="9"/>
      <c r="W225" s="9"/>
      <c r="X225" s="1646"/>
      <c r="Y225" s="1646"/>
      <c r="Z225" s="1646"/>
      <c r="AA225" s="1646"/>
      <c r="AB225" s="1646"/>
      <c r="AC225" s="1646"/>
      <c r="AD225" s="1646"/>
      <c r="AE225" s="1647"/>
      <c r="AF225" s="1646"/>
      <c r="AG225" s="1646"/>
      <c r="AH225" s="1648"/>
      <c r="AI225" s="1646"/>
      <c r="AJ225" s="1642"/>
      <c r="AK225" s="1642"/>
      <c r="AL225" s="1642"/>
      <c r="AM225" s="1642"/>
      <c r="AN225" s="1642"/>
      <c r="AO225" s="1642"/>
      <c r="AP225" s="1642"/>
      <c r="AQ225" s="1642"/>
      <c r="AR225" s="1642"/>
      <c r="AS225" s="1642"/>
      <c r="AT225" s="1642"/>
      <c r="AU225" s="1642"/>
      <c r="AV225" s="1642"/>
      <c r="AW225" s="1642"/>
      <c r="AX225" s="1642"/>
      <c r="AY225" s="1642"/>
      <c r="AZ225" s="1642"/>
      <c r="BA225" s="1642"/>
      <c r="BB225" s="1642"/>
      <c r="BC225" s="1642"/>
      <c r="BD225" s="1642"/>
      <c r="BE225" s="1642"/>
      <c r="BF225" s="1642"/>
      <c r="BG225" s="1642"/>
      <c r="BH225" s="1642"/>
    </row>
    <row r="226" spans="1:60" ht="18.75" customHeight="1">
      <c r="A226" s="1667"/>
      <c r="B226" s="1642"/>
      <c r="C226" s="1669"/>
      <c r="D226" s="1642"/>
      <c r="E226" s="1642"/>
      <c r="F226" s="1642"/>
      <c r="G226" s="1642"/>
      <c r="H226" s="1642"/>
      <c r="I226" s="1642"/>
      <c r="J226" s="1642"/>
      <c r="K226" s="1642"/>
      <c r="L226" s="1642"/>
      <c r="M226" s="1642"/>
      <c r="N226" s="1642"/>
      <c r="O226" s="1646"/>
      <c r="P226" s="1642"/>
      <c r="Q226" s="1642"/>
      <c r="R226" s="1642"/>
      <c r="S226" s="1645"/>
      <c r="T226" s="1645"/>
      <c r="U226" s="9"/>
      <c r="V226" s="9"/>
      <c r="W226" s="9"/>
      <c r="X226" s="1646"/>
      <c r="Y226" s="1646"/>
      <c r="Z226" s="1646"/>
      <c r="AA226" s="1646"/>
      <c r="AB226" s="1646"/>
      <c r="AC226" s="1646"/>
      <c r="AD226" s="1646"/>
      <c r="AE226" s="1647"/>
      <c r="AF226" s="1646"/>
      <c r="AG226" s="1646"/>
      <c r="AH226" s="1648"/>
      <c r="AI226" s="1646"/>
      <c r="AJ226" s="1642"/>
      <c r="AK226" s="1642"/>
      <c r="AL226" s="1642"/>
      <c r="AM226" s="1642"/>
      <c r="AN226" s="1642"/>
      <c r="AO226" s="1642"/>
      <c r="AP226" s="1642"/>
      <c r="AQ226" s="1642"/>
      <c r="AR226" s="1642"/>
      <c r="AS226" s="1642"/>
      <c r="AT226" s="1642"/>
      <c r="AU226" s="1642"/>
      <c r="AV226" s="1642"/>
      <c r="AW226" s="1642"/>
      <c r="AX226" s="1642"/>
      <c r="AY226" s="1642"/>
      <c r="AZ226" s="1642"/>
      <c r="BA226" s="1642"/>
      <c r="BB226" s="1642"/>
      <c r="BC226" s="1642"/>
      <c r="BD226" s="1642"/>
      <c r="BE226" s="1642"/>
      <c r="BF226" s="1642"/>
      <c r="BG226" s="1642"/>
      <c r="BH226" s="1642"/>
    </row>
    <row r="227" spans="1:60" ht="18.75" customHeight="1">
      <c r="A227" s="1667"/>
      <c r="B227" s="1642"/>
      <c r="C227" s="1669"/>
      <c r="D227" s="1642"/>
      <c r="E227" s="1642"/>
      <c r="F227" s="1642"/>
      <c r="G227" s="1642"/>
      <c r="H227" s="1642"/>
      <c r="I227" s="1642"/>
      <c r="J227" s="1642"/>
      <c r="K227" s="1642"/>
      <c r="L227" s="1642"/>
      <c r="M227" s="1642"/>
      <c r="N227" s="1642"/>
      <c r="O227" s="1646"/>
      <c r="P227" s="1642"/>
      <c r="Q227" s="1642"/>
      <c r="R227" s="1642"/>
      <c r="S227" s="1645"/>
      <c r="T227" s="1645"/>
      <c r="U227" s="9"/>
      <c r="V227" s="9"/>
      <c r="W227" s="9"/>
      <c r="X227" s="1646"/>
      <c r="Y227" s="1646"/>
      <c r="Z227" s="1646"/>
      <c r="AA227" s="1646"/>
      <c r="AB227" s="1646"/>
      <c r="AC227" s="1646"/>
      <c r="AD227" s="1646"/>
      <c r="AE227" s="1647"/>
      <c r="AF227" s="1646"/>
      <c r="AG227" s="1646"/>
      <c r="AH227" s="1648"/>
      <c r="AI227" s="1646"/>
      <c r="AJ227" s="1642"/>
      <c r="AK227" s="1642"/>
      <c r="AL227" s="1642"/>
      <c r="AM227" s="1642"/>
      <c r="AN227" s="1642"/>
      <c r="AO227" s="1642"/>
      <c r="AP227" s="1642"/>
      <c r="AQ227" s="1642"/>
      <c r="AR227" s="1642"/>
      <c r="AS227" s="1642"/>
      <c r="AT227" s="1642"/>
      <c r="AU227" s="1642"/>
      <c r="AV227" s="1642"/>
      <c r="AW227" s="1642"/>
      <c r="AX227" s="1642"/>
      <c r="AY227" s="1642"/>
      <c r="AZ227" s="1642"/>
      <c r="BA227" s="1642"/>
      <c r="BB227" s="1642"/>
      <c r="BC227" s="1642"/>
      <c r="BD227" s="1642"/>
      <c r="BE227" s="1642"/>
      <c r="BF227" s="1642"/>
      <c r="BG227" s="1642"/>
      <c r="BH227" s="1642"/>
    </row>
    <row r="228" spans="1:60" ht="18.75" customHeight="1">
      <c r="A228" s="1667"/>
      <c r="B228" s="1642"/>
      <c r="C228" s="1669"/>
      <c r="D228" s="1642"/>
      <c r="E228" s="1642"/>
      <c r="F228" s="1642"/>
      <c r="G228" s="1642"/>
      <c r="H228" s="1642"/>
      <c r="I228" s="1642"/>
      <c r="J228" s="1642"/>
      <c r="K228" s="1642"/>
      <c r="L228" s="1642"/>
      <c r="M228" s="1642"/>
      <c r="N228" s="1642"/>
      <c r="O228" s="1646"/>
      <c r="P228" s="1642"/>
      <c r="Q228" s="1642"/>
      <c r="R228" s="1642"/>
      <c r="S228" s="1645"/>
      <c r="T228" s="1645"/>
      <c r="U228" s="9"/>
      <c r="V228" s="9"/>
      <c r="W228" s="9"/>
      <c r="X228" s="1646"/>
      <c r="Y228" s="1646"/>
      <c r="Z228" s="1646"/>
      <c r="AA228" s="1646"/>
      <c r="AB228" s="1646"/>
      <c r="AC228" s="1646"/>
      <c r="AD228" s="1646"/>
      <c r="AE228" s="1647"/>
      <c r="AF228" s="1646"/>
      <c r="AG228" s="1646"/>
      <c r="AH228" s="1648"/>
      <c r="AI228" s="1646"/>
      <c r="AJ228" s="1642"/>
      <c r="AK228" s="1642"/>
      <c r="AL228" s="1642"/>
      <c r="AM228" s="1642"/>
      <c r="AN228" s="1642"/>
      <c r="AO228" s="1642"/>
      <c r="AP228" s="1642"/>
      <c r="AQ228" s="1642"/>
      <c r="AR228" s="1642"/>
      <c r="AS228" s="1642"/>
      <c r="AT228" s="1642"/>
      <c r="AU228" s="1642"/>
      <c r="AV228" s="1642"/>
      <c r="AW228" s="1642"/>
      <c r="AX228" s="1642"/>
      <c r="AY228" s="1642"/>
      <c r="AZ228" s="1642"/>
      <c r="BA228" s="1642"/>
      <c r="BB228" s="1642"/>
      <c r="BC228" s="1642"/>
      <c r="BD228" s="1642"/>
      <c r="BE228" s="1642"/>
      <c r="BF228" s="1642"/>
      <c r="BG228" s="1642"/>
      <c r="BH228" s="1642"/>
    </row>
    <row r="229" spans="1:60" ht="18.75" customHeight="1">
      <c r="A229" s="1667"/>
      <c r="B229" s="1642"/>
      <c r="C229" s="1669"/>
      <c r="D229" s="1642"/>
      <c r="E229" s="1642"/>
      <c r="F229" s="1642"/>
      <c r="G229" s="1642"/>
      <c r="H229" s="1642"/>
      <c r="I229" s="1642"/>
      <c r="J229" s="1642"/>
      <c r="K229" s="1642"/>
      <c r="L229" s="1642"/>
      <c r="M229" s="1642"/>
      <c r="N229" s="1642"/>
      <c r="O229" s="1646"/>
      <c r="P229" s="1642"/>
      <c r="Q229" s="1642"/>
      <c r="R229" s="1642"/>
      <c r="S229" s="1645"/>
      <c r="T229" s="1645"/>
      <c r="U229" s="9"/>
      <c r="V229" s="9"/>
      <c r="W229" s="9"/>
      <c r="X229" s="1646"/>
      <c r="Y229" s="1646"/>
      <c r="Z229" s="1646"/>
      <c r="AA229" s="1646"/>
      <c r="AB229" s="1646"/>
      <c r="AC229" s="1646"/>
      <c r="AD229" s="1646"/>
      <c r="AE229" s="1647"/>
      <c r="AF229" s="1646"/>
      <c r="AG229" s="1646"/>
      <c r="AH229" s="1648"/>
      <c r="AI229" s="1646"/>
      <c r="AJ229" s="1642"/>
      <c r="AK229" s="1642"/>
      <c r="AL229" s="1642"/>
      <c r="AM229" s="1642"/>
      <c r="AN229" s="1642"/>
      <c r="AO229" s="1642"/>
      <c r="AP229" s="1642"/>
      <c r="AQ229" s="1642"/>
      <c r="AR229" s="1642"/>
      <c r="AS229" s="1642"/>
      <c r="AT229" s="1642"/>
      <c r="AU229" s="1642"/>
      <c r="AV229" s="1642"/>
      <c r="AW229" s="1642"/>
      <c r="AX229" s="1642"/>
      <c r="AY229" s="1642"/>
      <c r="AZ229" s="1642"/>
      <c r="BA229" s="1642"/>
      <c r="BB229" s="1642"/>
      <c r="BC229" s="1642"/>
      <c r="BD229" s="1642"/>
      <c r="BE229" s="1642"/>
      <c r="BF229" s="1642"/>
      <c r="BG229" s="1642"/>
      <c r="BH229" s="1642"/>
    </row>
    <row r="230" spans="1:60" ht="18.75" customHeight="1">
      <c r="A230" s="1667"/>
      <c r="B230" s="1642"/>
      <c r="C230" s="1669"/>
      <c r="D230" s="1642"/>
      <c r="E230" s="1642"/>
      <c r="F230" s="1642"/>
      <c r="G230" s="1642"/>
      <c r="H230" s="1642"/>
      <c r="I230" s="1642"/>
      <c r="J230" s="1642"/>
      <c r="K230" s="1642"/>
      <c r="L230" s="1642"/>
      <c r="M230" s="1642"/>
      <c r="N230" s="1642"/>
      <c r="O230" s="1646"/>
      <c r="P230" s="1642"/>
      <c r="Q230" s="1642"/>
      <c r="R230" s="1642"/>
      <c r="S230" s="1645"/>
      <c r="T230" s="1645"/>
      <c r="U230" s="9"/>
      <c r="V230" s="9"/>
      <c r="W230" s="9"/>
      <c r="X230" s="1646"/>
      <c r="Y230" s="1646"/>
      <c r="Z230" s="1646"/>
      <c r="AA230" s="1646"/>
      <c r="AB230" s="1646"/>
      <c r="AC230" s="1646"/>
      <c r="AD230" s="1646"/>
      <c r="AE230" s="1647"/>
      <c r="AF230" s="1646"/>
      <c r="AG230" s="1646"/>
      <c r="AH230" s="1648"/>
      <c r="AI230" s="1646"/>
      <c r="AJ230" s="1642"/>
      <c r="AK230" s="1642"/>
      <c r="AL230" s="1642"/>
      <c r="AM230" s="1642"/>
      <c r="AN230" s="1642"/>
      <c r="AO230" s="1642"/>
      <c r="AP230" s="1642"/>
      <c r="AQ230" s="1642"/>
      <c r="AR230" s="1642"/>
      <c r="AS230" s="1642"/>
      <c r="AT230" s="1642"/>
      <c r="AU230" s="1642"/>
      <c r="AV230" s="1642"/>
      <c r="AW230" s="1642"/>
      <c r="AX230" s="1642"/>
      <c r="AY230" s="1642"/>
      <c r="AZ230" s="1642"/>
      <c r="BA230" s="1642"/>
      <c r="BB230" s="1642"/>
      <c r="BC230" s="1642"/>
      <c r="BD230" s="1642"/>
      <c r="BE230" s="1642"/>
      <c r="BF230" s="1642"/>
      <c r="BG230" s="1642"/>
      <c r="BH230" s="1642"/>
    </row>
    <row r="231" spans="1:60" ht="18.75" customHeight="1">
      <c r="A231" s="1667"/>
      <c r="B231" s="1642"/>
      <c r="C231" s="1669"/>
      <c r="D231" s="1642"/>
      <c r="E231" s="1642"/>
      <c r="F231" s="1642"/>
      <c r="G231" s="1642"/>
      <c r="H231" s="1642"/>
      <c r="I231" s="1642"/>
      <c r="J231" s="1642"/>
      <c r="K231" s="1642"/>
      <c r="L231" s="1642"/>
      <c r="M231" s="1642"/>
      <c r="N231" s="1642"/>
      <c r="O231" s="1646"/>
      <c r="P231" s="1642"/>
      <c r="Q231" s="1642"/>
      <c r="R231" s="1642"/>
      <c r="S231" s="1645"/>
      <c r="T231" s="1645"/>
      <c r="U231" s="9"/>
      <c r="V231" s="9"/>
      <c r="W231" s="9"/>
      <c r="X231" s="1646"/>
      <c r="Y231" s="1646"/>
      <c r="Z231" s="1646"/>
      <c r="AA231" s="1646"/>
      <c r="AB231" s="1646"/>
      <c r="AC231" s="1646"/>
      <c r="AD231" s="1646"/>
      <c r="AE231" s="1647"/>
      <c r="AF231" s="1646"/>
      <c r="AG231" s="1646"/>
      <c r="AH231" s="1648"/>
      <c r="AI231" s="1646"/>
      <c r="AJ231" s="1642"/>
      <c r="AK231" s="1642"/>
      <c r="AL231" s="1642"/>
      <c r="AM231" s="1642"/>
      <c r="AN231" s="1642"/>
      <c r="AO231" s="1642"/>
      <c r="AP231" s="1642"/>
      <c r="AQ231" s="1642"/>
      <c r="AR231" s="1642"/>
      <c r="AS231" s="1642"/>
      <c r="AT231" s="1642"/>
      <c r="AU231" s="1642"/>
      <c r="AV231" s="1642"/>
      <c r="AW231" s="1642"/>
      <c r="AX231" s="1642"/>
      <c r="AY231" s="1642"/>
      <c r="AZ231" s="1642"/>
      <c r="BA231" s="1642"/>
      <c r="BB231" s="1642"/>
      <c r="BC231" s="1642"/>
      <c r="BD231" s="1642"/>
      <c r="BE231" s="1642"/>
      <c r="BF231" s="1642"/>
      <c r="BG231" s="1642"/>
      <c r="BH231" s="1642"/>
    </row>
    <row r="232" spans="1:60" ht="18.75" customHeight="1">
      <c r="A232" s="1667"/>
      <c r="B232" s="1642"/>
      <c r="C232" s="1669"/>
      <c r="D232" s="1642"/>
      <c r="E232" s="1642"/>
      <c r="F232" s="1642"/>
      <c r="G232" s="1642"/>
      <c r="H232" s="1642"/>
      <c r="I232" s="1642"/>
      <c r="J232" s="1642"/>
      <c r="K232" s="1642"/>
      <c r="L232" s="1642"/>
      <c r="M232" s="1642"/>
      <c r="N232" s="1642"/>
      <c r="O232" s="1646"/>
      <c r="P232" s="1642"/>
      <c r="Q232" s="1642"/>
      <c r="R232" s="1642"/>
      <c r="S232" s="1645"/>
      <c r="T232" s="1645"/>
      <c r="U232" s="9"/>
      <c r="V232" s="9"/>
      <c r="W232" s="9"/>
      <c r="X232" s="1646"/>
      <c r="Y232" s="1646"/>
      <c r="Z232" s="1646"/>
      <c r="AA232" s="1646"/>
      <c r="AB232" s="1646"/>
      <c r="AC232" s="1646"/>
      <c r="AD232" s="1646"/>
      <c r="AE232" s="1647"/>
      <c r="AF232" s="1646"/>
      <c r="AG232" s="1646"/>
      <c r="AH232" s="1648"/>
      <c r="AI232" s="1646"/>
      <c r="AJ232" s="1642"/>
      <c r="AK232" s="1642"/>
      <c r="AL232" s="1642"/>
      <c r="AM232" s="1642"/>
      <c r="AN232" s="1642"/>
      <c r="AO232" s="1642"/>
      <c r="AP232" s="1642"/>
      <c r="AQ232" s="1642"/>
      <c r="AR232" s="1642"/>
      <c r="AS232" s="1642"/>
      <c r="AT232" s="1642"/>
      <c r="AU232" s="1642"/>
      <c r="AV232" s="1642"/>
      <c r="AW232" s="1642"/>
      <c r="AX232" s="1642"/>
      <c r="AY232" s="1642"/>
      <c r="AZ232" s="1642"/>
      <c r="BA232" s="1642"/>
      <c r="BB232" s="1642"/>
      <c r="BC232" s="1642"/>
      <c r="BD232" s="1642"/>
      <c r="BE232" s="1642"/>
      <c r="BF232" s="1642"/>
      <c r="BG232" s="1642"/>
      <c r="BH232" s="1642"/>
    </row>
    <row r="233" spans="1:60" ht="18.75" customHeight="1">
      <c r="A233" s="1667"/>
      <c r="B233" s="1642"/>
      <c r="C233" s="1669"/>
      <c r="D233" s="1642"/>
      <c r="E233" s="1642"/>
      <c r="F233" s="1642"/>
      <c r="G233" s="1642"/>
      <c r="H233" s="1642"/>
      <c r="I233" s="1642"/>
      <c r="J233" s="1642"/>
      <c r="K233" s="1642"/>
      <c r="L233" s="1642"/>
      <c r="M233" s="1642"/>
      <c r="N233" s="1642"/>
      <c r="O233" s="1646"/>
      <c r="P233" s="1642"/>
      <c r="Q233" s="1642"/>
      <c r="R233" s="1642"/>
      <c r="S233" s="1645"/>
      <c r="T233" s="1645"/>
      <c r="U233" s="9"/>
      <c r="V233" s="9"/>
      <c r="W233" s="9"/>
      <c r="X233" s="1646"/>
      <c r="Y233" s="1646"/>
      <c r="Z233" s="1646"/>
      <c r="AA233" s="1646"/>
      <c r="AB233" s="1646"/>
      <c r="AC233" s="1646"/>
      <c r="AD233" s="1646"/>
      <c r="AE233" s="1647"/>
      <c r="AF233" s="1646"/>
      <c r="AG233" s="1646"/>
      <c r="AH233" s="1648"/>
      <c r="AI233" s="1646"/>
      <c r="AJ233" s="1642"/>
      <c r="AK233" s="1642"/>
      <c r="AL233" s="1642"/>
      <c r="AM233" s="1642"/>
      <c r="AN233" s="1642"/>
      <c r="AO233" s="1642"/>
      <c r="AP233" s="1642"/>
      <c r="AQ233" s="1642"/>
      <c r="AR233" s="1642"/>
      <c r="AS233" s="1642"/>
      <c r="AT233" s="1642"/>
      <c r="AU233" s="1642"/>
      <c r="AV233" s="1642"/>
      <c r="AW233" s="1642"/>
      <c r="AX233" s="1642"/>
      <c r="AY233" s="1642"/>
      <c r="AZ233" s="1642"/>
      <c r="BA233" s="1642"/>
      <c r="BB233" s="1642"/>
      <c r="BC233" s="1642"/>
      <c r="BD233" s="1642"/>
      <c r="BE233" s="1642"/>
      <c r="BF233" s="1642"/>
      <c r="BG233" s="1642"/>
      <c r="BH233" s="1642"/>
    </row>
    <row r="234" spans="1:60" ht="18.75" customHeight="1">
      <c r="A234" s="1667"/>
      <c r="B234" s="1642"/>
      <c r="C234" s="1669"/>
      <c r="D234" s="1642"/>
      <c r="E234" s="1642"/>
      <c r="F234" s="1642"/>
      <c r="G234" s="1642"/>
      <c r="H234" s="1642"/>
      <c r="I234" s="1642"/>
      <c r="J234" s="1642"/>
      <c r="K234" s="1642"/>
      <c r="L234" s="1642"/>
      <c r="M234" s="1642"/>
      <c r="N234" s="1642"/>
      <c r="O234" s="1646"/>
      <c r="P234" s="1642"/>
      <c r="Q234" s="1642"/>
      <c r="R234" s="1642"/>
      <c r="S234" s="1645"/>
      <c r="T234" s="1645"/>
      <c r="U234" s="9"/>
      <c r="V234" s="9"/>
      <c r="W234" s="9"/>
      <c r="X234" s="1646"/>
      <c r="Y234" s="1646"/>
      <c r="Z234" s="1646"/>
      <c r="AA234" s="1646"/>
      <c r="AB234" s="1646"/>
      <c r="AC234" s="1646"/>
      <c r="AD234" s="1646"/>
      <c r="AE234" s="1647"/>
      <c r="AF234" s="1646"/>
      <c r="AG234" s="1646"/>
      <c r="AH234" s="1648"/>
      <c r="AI234" s="1646"/>
      <c r="AJ234" s="1642"/>
      <c r="AK234" s="1642"/>
      <c r="AL234" s="1642"/>
      <c r="AM234" s="1642"/>
      <c r="AN234" s="1642"/>
      <c r="AO234" s="1642"/>
      <c r="AP234" s="1642"/>
      <c r="AQ234" s="1642"/>
      <c r="AR234" s="1642"/>
      <c r="AS234" s="1642"/>
      <c r="AT234" s="1642"/>
      <c r="AU234" s="1642"/>
      <c r="AV234" s="1642"/>
      <c r="AW234" s="1642"/>
      <c r="AX234" s="1642"/>
      <c r="AY234" s="1642"/>
      <c r="AZ234" s="1642"/>
      <c r="BA234" s="1642"/>
      <c r="BB234" s="1642"/>
      <c r="BC234" s="1642"/>
      <c r="BD234" s="1642"/>
      <c r="BE234" s="1642"/>
      <c r="BF234" s="1642"/>
      <c r="BG234" s="1642"/>
      <c r="BH234" s="1642"/>
    </row>
    <row r="235" spans="1:60" ht="18.75" customHeight="1">
      <c r="A235" s="1667"/>
      <c r="B235" s="1642"/>
      <c r="C235" s="1669"/>
      <c r="D235" s="1642"/>
      <c r="E235" s="1642"/>
      <c r="F235" s="1642"/>
      <c r="G235" s="1642"/>
      <c r="H235" s="1642"/>
      <c r="I235" s="1642"/>
      <c r="J235" s="1642"/>
      <c r="K235" s="1642"/>
      <c r="L235" s="1642"/>
      <c r="M235" s="1642"/>
      <c r="N235" s="1642"/>
      <c r="O235" s="1646"/>
      <c r="P235" s="1642"/>
      <c r="Q235" s="1642"/>
      <c r="R235" s="1642"/>
      <c r="S235" s="1645"/>
      <c r="T235" s="1645"/>
      <c r="U235" s="9"/>
      <c r="V235" s="9"/>
      <c r="W235" s="9"/>
      <c r="X235" s="1646"/>
      <c r="Y235" s="1646"/>
      <c r="Z235" s="1646"/>
      <c r="AA235" s="1646"/>
      <c r="AB235" s="1646"/>
      <c r="AC235" s="1646"/>
      <c r="AD235" s="1646"/>
      <c r="AE235" s="1647"/>
      <c r="AF235" s="1646"/>
      <c r="AG235" s="1646"/>
      <c r="AH235" s="1648"/>
      <c r="AI235" s="1646"/>
      <c r="AJ235" s="1642"/>
      <c r="AK235" s="1642"/>
      <c r="AL235" s="1642"/>
      <c r="AM235" s="1642"/>
      <c r="AN235" s="1642"/>
      <c r="AO235" s="1642"/>
      <c r="AP235" s="1642"/>
      <c r="AQ235" s="1642"/>
      <c r="AR235" s="1642"/>
      <c r="AS235" s="1642"/>
      <c r="AT235" s="1642"/>
      <c r="AU235" s="1642"/>
      <c r="AV235" s="1642"/>
      <c r="AW235" s="1642"/>
      <c r="AX235" s="1642"/>
      <c r="AY235" s="1642"/>
      <c r="AZ235" s="1642"/>
      <c r="BA235" s="1642"/>
      <c r="BB235" s="1642"/>
      <c r="BC235" s="1642"/>
      <c r="BD235" s="1642"/>
      <c r="BE235" s="1642"/>
      <c r="BF235" s="1642"/>
      <c r="BG235" s="1642"/>
      <c r="BH235" s="1642"/>
    </row>
    <row r="236" spans="1:60" ht="18.75" customHeight="1">
      <c r="A236" s="1667"/>
      <c r="B236" s="1642"/>
      <c r="C236" s="1669"/>
      <c r="D236" s="1642"/>
      <c r="E236" s="1642"/>
      <c r="F236" s="1642"/>
      <c r="G236" s="1642"/>
      <c r="H236" s="1642"/>
      <c r="I236" s="1642"/>
      <c r="J236" s="1642"/>
      <c r="K236" s="1642"/>
      <c r="L236" s="1642"/>
      <c r="M236" s="1642"/>
      <c r="N236" s="1642"/>
      <c r="O236" s="1646"/>
      <c r="P236" s="1642"/>
      <c r="Q236" s="1642"/>
      <c r="R236" s="1642"/>
      <c r="S236" s="1645"/>
      <c r="T236" s="1645"/>
      <c r="U236" s="9"/>
      <c r="V236" s="9"/>
      <c r="W236" s="9"/>
      <c r="X236" s="1646"/>
      <c r="Y236" s="1646"/>
      <c r="Z236" s="1646"/>
      <c r="AA236" s="1646"/>
      <c r="AB236" s="1646"/>
      <c r="AC236" s="1646"/>
      <c r="AD236" s="1646"/>
      <c r="AE236" s="1647"/>
      <c r="AF236" s="1646"/>
      <c r="AG236" s="1646"/>
      <c r="AH236" s="1648"/>
      <c r="AI236" s="1646"/>
      <c r="AJ236" s="1642"/>
      <c r="AK236" s="1642"/>
      <c r="AL236" s="1642"/>
      <c r="AM236" s="1642"/>
      <c r="AN236" s="1642"/>
      <c r="AO236" s="1642"/>
      <c r="AP236" s="1642"/>
      <c r="AQ236" s="1642"/>
      <c r="AR236" s="1642"/>
      <c r="AS236" s="1642"/>
      <c r="AT236" s="1642"/>
      <c r="AU236" s="1642"/>
      <c r="AV236" s="1642"/>
      <c r="AW236" s="1642"/>
      <c r="AX236" s="1642"/>
      <c r="AY236" s="1642"/>
      <c r="AZ236" s="1642"/>
      <c r="BA236" s="1642"/>
      <c r="BB236" s="1642"/>
      <c r="BC236" s="1642"/>
      <c r="BD236" s="1642"/>
      <c r="BE236" s="1642"/>
      <c r="BF236" s="1642"/>
      <c r="BG236" s="1642"/>
      <c r="BH236" s="1642"/>
    </row>
    <row r="237" spans="1:60" ht="18.75" customHeight="1">
      <c r="A237" s="1667"/>
      <c r="B237" s="1642"/>
      <c r="C237" s="1669"/>
      <c r="D237" s="1642"/>
      <c r="E237" s="1642"/>
      <c r="F237" s="1642"/>
      <c r="G237" s="1642"/>
      <c r="H237" s="1642"/>
      <c r="I237" s="1642"/>
      <c r="J237" s="1642"/>
      <c r="K237" s="1642"/>
      <c r="L237" s="1642"/>
      <c r="M237" s="1642"/>
      <c r="N237" s="1642"/>
      <c r="O237" s="1646"/>
      <c r="P237" s="1642"/>
      <c r="Q237" s="1642"/>
      <c r="R237" s="1642"/>
      <c r="S237" s="1645"/>
      <c r="T237" s="1645"/>
      <c r="U237" s="9"/>
      <c r="V237" s="9"/>
      <c r="W237" s="9"/>
      <c r="X237" s="1646"/>
      <c r="Y237" s="1646"/>
      <c r="Z237" s="1646"/>
      <c r="AA237" s="1646"/>
      <c r="AB237" s="1646"/>
      <c r="AC237" s="1646"/>
      <c r="AD237" s="1646"/>
      <c r="AE237" s="1647"/>
      <c r="AF237" s="1646"/>
      <c r="AG237" s="1646"/>
      <c r="AH237" s="1648"/>
      <c r="AI237" s="1646"/>
      <c r="AJ237" s="1642"/>
      <c r="AK237" s="1642"/>
      <c r="AL237" s="1642"/>
      <c r="AM237" s="1642"/>
      <c r="AN237" s="1642"/>
      <c r="AO237" s="1642"/>
      <c r="AP237" s="1642"/>
      <c r="AQ237" s="1642"/>
      <c r="AR237" s="1642"/>
      <c r="AS237" s="1642"/>
      <c r="AT237" s="1642"/>
      <c r="AU237" s="1642"/>
      <c r="AV237" s="1642"/>
      <c r="AW237" s="1642"/>
      <c r="AX237" s="1642"/>
      <c r="AY237" s="1642"/>
      <c r="AZ237" s="1642"/>
      <c r="BA237" s="1642"/>
      <c r="BB237" s="1642"/>
      <c r="BC237" s="1642"/>
      <c r="BD237" s="1642"/>
      <c r="BE237" s="1642"/>
      <c r="BF237" s="1642"/>
      <c r="BG237" s="1642"/>
      <c r="BH237" s="1642"/>
    </row>
    <row r="238" spans="1:60" ht="18.75" customHeight="1">
      <c r="A238" s="1667"/>
      <c r="B238" s="1642"/>
      <c r="C238" s="1669"/>
      <c r="D238" s="1642"/>
      <c r="E238" s="1642"/>
      <c r="F238" s="1642"/>
      <c r="G238" s="1642"/>
      <c r="H238" s="1642"/>
      <c r="I238" s="1642"/>
      <c r="J238" s="1642"/>
      <c r="K238" s="1642"/>
      <c r="L238" s="1642"/>
      <c r="M238" s="1642"/>
      <c r="N238" s="1642"/>
      <c r="O238" s="1646"/>
      <c r="P238" s="1642"/>
      <c r="Q238" s="1642"/>
      <c r="R238" s="1642"/>
      <c r="S238" s="1645"/>
      <c r="T238" s="1645"/>
      <c r="U238" s="9"/>
      <c r="V238" s="9"/>
      <c r="W238" s="9"/>
      <c r="X238" s="1646"/>
      <c r="Y238" s="1646"/>
      <c r="Z238" s="1646"/>
      <c r="AA238" s="1646"/>
      <c r="AB238" s="1646"/>
      <c r="AC238" s="1646"/>
      <c r="AD238" s="1646"/>
      <c r="AE238" s="1647"/>
      <c r="AF238" s="1646"/>
      <c r="AG238" s="1646"/>
      <c r="AH238" s="1648"/>
      <c r="AI238" s="1646"/>
      <c r="AJ238" s="1642"/>
      <c r="AK238" s="1642"/>
      <c r="AL238" s="1642"/>
      <c r="AM238" s="1642"/>
      <c r="AN238" s="1642"/>
      <c r="AO238" s="1642"/>
      <c r="AP238" s="1642"/>
      <c r="AQ238" s="1642"/>
      <c r="AR238" s="1642"/>
      <c r="AS238" s="1642"/>
      <c r="AT238" s="1642"/>
      <c r="AU238" s="1642"/>
      <c r="AV238" s="1642"/>
      <c r="AW238" s="1642"/>
      <c r="AX238" s="1642"/>
      <c r="AY238" s="1642"/>
      <c r="AZ238" s="1642"/>
      <c r="BA238" s="1642"/>
      <c r="BB238" s="1642"/>
      <c r="BC238" s="1642"/>
      <c r="BD238" s="1642"/>
      <c r="BE238" s="1642"/>
      <c r="BF238" s="1642"/>
      <c r="BG238" s="1642"/>
      <c r="BH238" s="1642"/>
    </row>
    <row r="239" spans="1:60" ht="18.75" customHeight="1">
      <c r="A239" s="1667"/>
      <c r="B239" s="1642"/>
      <c r="C239" s="1669"/>
      <c r="D239" s="1642"/>
      <c r="E239" s="1642"/>
      <c r="F239" s="1642"/>
      <c r="G239" s="1642"/>
      <c r="H239" s="1642"/>
      <c r="I239" s="1642"/>
      <c r="J239" s="1642"/>
      <c r="K239" s="1642"/>
      <c r="L239" s="1642"/>
      <c r="M239" s="1642"/>
      <c r="N239" s="1642"/>
      <c r="O239" s="1646"/>
      <c r="P239" s="1642"/>
      <c r="Q239" s="1642"/>
      <c r="R239" s="1642"/>
      <c r="S239" s="1645"/>
      <c r="T239" s="1645"/>
      <c r="U239" s="9"/>
      <c r="V239" s="9"/>
      <c r="W239" s="9"/>
      <c r="X239" s="1646"/>
      <c r="Y239" s="1646"/>
      <c r="Z239" s="1646"/>
      <c r="AA239" s="1646"/>
      <c r="AB239" s="1646"/>
      <c r="AC239" s="1646"/>
      <c r="AD239" s="1646"/>
      <c r="AE239" s="1647"/>
      <c r="AF239" s="1646"/>
      <c r="AG239" s="1646"/>
      <c r="AH239" s="1648"/>
      <c r="AI239" s="1646"/>
      <c r="AJ239" s="1642"/>
      <c r="AK239" s="1642"/>
      <c r="AL239" s="1642"/>
      <c r="AM239" s="1642"/>
      <c r="AN239" s="1642"/>
      <c r="AO239" s="1642"/>
      <c r="AP239" s="1642"/>
      <c r="AQ239" s="1642"/>
      <c r="AR239" s="1642"/>
      <c r="AS239" s="1642"/>
      <c r="AT239" s="1642"/>
      <c r="AU239" s="1642"/>
      <c r="AV239" s="1642"/>
      <c r="AW239" s="1642"/>
      <c r="AX239" s="1642"/>
      <c r="AY239" s="1642"/>
      <c r="AZ239" s="1642"/>
      <c r="BA239" s="1642"/>
      <c r="BB239" s="1642"/>
      <c r="BC239" s="1642"/>
      <c r="BD239" s="1642"/>
      <c r="BE239" s="1642"/>
      <c r="BF239" s="1642"/>
      <c r="BG239" s="1642"/>
      <c r="BH239" s="1642"/>
    </row>
    <row r="240" spans="1:60" ht="18.75" customHeight="1">
      <c r="A240" s="1667"/>
      <c r="B240" s="1642"/>
      <c r="C240" s="1669"/>
      <c r="D240" s="1642"/>
      <c r="E240" s="1642"/>
      <c r="F240" s="1642"/>
      <c r="G240" s="1642"/>
      <c r="H240" s="1642"/>
      <c r="I240" s="1642"/>
      <c r="J240" s="1642"/>
      <c r="K240" s="1642"/>
      <c r="L240" s="1642"/>
      <c r="M240" s="1642"/>
      <c r="N240" s="1642"/>
      <c r="O240" s="1646"/>
      <c r="P240" s="1642"/>
      <c r="Q240" s="1642"/>
      <c r="R240" s="1642"/>
      <c r="S240" s="1645"/>
      <c r="T240" s="1645"/>
      <c r="U240" s="9"/>
      <c r="V240" s="9"/>
      <c r="W240" s="9"/>
      <c r="X240" s="1646"/>
      <c r="Y240" s="1646"/>
      <c r="Z240" s="1646"/>
      <c r="AA240" s="1646"/>
      <c r="AB240" s="1646"/>
      <c r="AC240" s="1646"/>
      <c r="AD240" s="1646"/>
      <c r="AE240" s="1647"/>
      <c r="AF240" s="1646"/>
      <c r="AG240" s="1646"/>
      <c r="AH240" s="1648"/>
      <c r="AI240" s="1646"/>
      <c r="AJ240" s="1642"/>
      <c r="AK240" s="1642"/>
      <c r="AL240" s="1642"/>
      <c r="AM240" s="1642"/>
      <c r="AN240" s="1642"/>
      <c r="AO240" s="1642"/>
      <c r="AP240" s="1642"/>
      <c r="AQ240" s="1642"/>
      <c r="AR240" s="1642"/>
      <c r="AS240" s="1642"/>
      <c r="AT240" s="1642"/>
      <c r="AU240" s="1642"/>
      <c r="AV240" s="1642"/>
      <c r="AW240" s="1642"/>
      <c r="AX240" s="1642"/>
      <c r="AY240" s="1642"/>
      <c r="AZ240" s="1642"/>
      <c r="BA240" s="1642"/>
      <c r="BB240" s="1642"/>
      <c r="BC240" s="1642"/>
      <c r="BD240" s="1642"/>
      <c r="BE240" s="1642"/>
      <c r="BF240" s="1642"/>
      <c r="BG240" s="1642"/>
      <c r="BH240" s="1642"/>
    </row>
    <row r="241" spans="1:60" ht="18.75" customHeight="1">
      <c r="A241" s="1667"/>
      <c r="B241" s="1642"/>
      <c r="C241" s="1669"/>
      <c r="D241" s="1642"/>
      <c r="E241" s="1642"/>
      <c r="F241" s="1642"/>
      <c r="G241" s="1642"/>
      <c r="H241" s="1642"/>
      <c r="I241" s="1642"/>
      <c r="J241" s="1642"/>
      <c r="K241" s="1642"/>
      <c r="L241" s="1642"/>
      <c r="M241" s="1642"/>
      <c r="N241" s="1642"/>
      <c r="O241" s="1646"/>
      <c r="P241" s="1642"/>
      <c r="Q241" s="1642"/>
      <c r="R241" s="1642"/>
      <c r="S241" s="1645"/>
      <c r="T241" s="1645"/>
      <c r="U241" s="9"/>
      <c r="V241" s="9"/>
      <c r="W241" s="9"/>
      <c r="X241" s="1646"/>
      <c r="Y241" s="1646"/>
      <c r="Z241" s="1646"/>
      <c r="AA241" s="1646"/>
      <c r="AB241" s="1646"/>
      <c r="AC241" s="1646"/>
      <c r="AD241" s="1646"/>
      <c r="AE241" s="1647"/>
      <c r="AF241" s="1646"/>
      <c r="AG241" s="1646"/>
      <c r="AH241" s="1648"/>
      <c r="AI241" s="1646"/>
      <c r="AJ241" s="1642"/>
      <c r="AK241" s="1642"/>
      <c r="AL241" s="1642"/>
      <c r="AM241" s="1642"/>
      <c r="AN241" s="1642"/>
      <c r="AO241" s="1642"/>
      <c r="AP241" s="1642"/>
      <c r="AQ241" s="1642"/>
      <c r="AR241" s="1642"/>
      <c r="AS241" s="1642"/>
      <c r="AT241" s="1642"/>
      <c r="AU241" s="1642"/>
      <c r="AV241" s="1642"/>
      <c r="AW241" s="1642"/>
      <c r="AX241" s="1642"/>
      <c r="AY241" s="1642"/>
      <c r="AZ241" s="1642"/>
      <c r="BA241" s="1642"/>
      <c r="BB241" s="1642"/>
      <c r="BC241" s="1642"/>
      <c r="BD241" s="1642"/>
      <c r="BE241" s="1642"/>
      <c r="BF241" s="1642"/>
      <c r="BG241" s="1642"/>
      <c r="BH241" s="1642"/>
    </row>
    <row r="242" spans="1:60" ht="18.75" customHeight="1">
      <c r="A242" s="1667"/>
      <c r="B242" s="1642"/>
      <c r="C242" s="1669"/>
      <c r="D242" s="1642"/>
      <c r="E242" s="1642"/>
      <c r="F242" s="1642"/>
      <c r="G242" s="1642"/>
      <c r="H242" s="1642"/>
      <c r="I242" s="1642"/>
      <c r="J242" s="1642"/>
      <c r="K242" s="1642"/>
      <c r="L242" s="1642"/>
      <c r="M242" s="1642"/>
      <c r="N242" s="1642"/>
      <c r="O242" s="1646"/>
      <c r="P242" s="1642"/>
      <c r="Q242" s="1642"/>
      <c r="R242" s="1642"/>
      <c r="S242" s="1645"/>
      <c r="T242" s="1645"/>
      <c r="U242" s="9"/>
      <c r="V242" s="9"/>
      <c r="W242" s="9"/>
      <c r="X242" s="1646"/>
      <c r="Y242" s="1646"/>
      <c r="Z242" s="1646"/>
      <c r="AA242" s="1646"/>
      <c r="AB242" s="1646"/>
      <c r="AC242" s="1646"/>
      <c r="AD242" s="1646"/>
      <c r="AE242" s="1647"/>
      <c r="AF242" s="1646"/>
      <c r="AG242" s="1646"/>
      <c r="AH242" s="1648"/>
      <c r="AI242" s="1646"/>
      <c r="AJ242" s="1642"/>
      <c r="AK242" s="1642"/>
      <c r="AL242" s="1642"/>
      <c r="AM242" s="1642"/>
      <c r="AN242" s="1642"/>
      <c r="AO242" s="1642"/>
      <c r="AP242" s="1642"/>
      <c r="AQ242" s="1642"/>
      <c r="AR242" s="1642"/>
      <c r="AS242" s="1642"/>
      <c r="AT242" s="1642"/>
      <c r="AU242" s="1642"/>
      <c r="AV242" s="1642"/>
      <c r="AW242" s="1642"/>
      <c r="AX242" s="1642"/>
      <c r="AY242" s="1642"/>
      <c r="AZ242" s="1642"/>
      <c r="BA242" s="1642"/>
      <c r="BB242" s="1642"/>
      <c r="BC242" s="1642"/>
      <c r="BD242" s="1642"/>
      <c r="BE242" s="1642"/>
      <c r="BF242" s="1642"/>
      <c r="BG242" s="1642"/>
      <c r="BH242" s="1642"/>
    </row>
    <row r="243" spans="1:60" ht="18.75" customHeight="1">
      <c r="A243" s="1667"/>
      <c r="B243" s="1642"/>
      <c r="C243" s="1669"/>
      <c r="D243" s="1642"/>
      <c r="E243" s="1642"/>
      <c r="F243" s="1642"/>
      <c r="G243" s="1642"/>
      <c r="H243" s="1642"/>
      <c r="I243" s="1642"/>
      <c r="J243" s="1642"/>
      <c r="K243" s="1642"/>
      <c r="L243" s="1642"/>
      <c r="M243" s="1642"/>
      <c r="N243" s="1642"/>
      <c r="O243" s="1646"/>
      <c r="P243" s="1642"/>
      <c r="Q243" s="1642"/>
      <c r="R243" s="1642"/>
      <c r="S243" s="1645"/>
      <c r="T243" s="1645"/>
      <c r="U243" s="9"/>
      <c r="V243" s="9"/>
      <c r="W243" s="9"/>
      <c r="X243" s="1646"/>
      <c r="Y243" s="1646"/>
      <c r="Z243" s="1646"/>
      <c r="AA243" s="1646"/>
      <c r="AB243" s="1646"/>
      <c r="AC243" s="1646"/>
      <c r="AD243" s="1646"/>
      <c r="AE243" s="1647"/>
      <c r="AF243" s="1646"/>
      <c r="AG243" s="1646"/>
      <c r="AH243" s="1648"/>
      <c r="AI243" s="1646"/>
      <c r="AJ243" s="1642"/>
      <c r="AK243" s="1642"/>
      <c r="AL243" s="1642"/>
      <c r="AM243" s="1642"/>
      <c r="AN243" s="1642"/>
      <c r="AO243" s="1642"/>
      <c r="AP243" s="1642"/>
      <c r="AQ243" s="1642"/>
      <c r="AR243" s="1642"/>
      <c r="AS243" s="1642"/>
      <c r="AT243" s="1642"/>
      <c r="AU243" s="1642"/>
      <c r="AV243" s="1642"/>
      <c r="AW243" s="1642"/>
      <c r="AX243" s="1642"/>
      <c r="AY243" s="1642"/>
      <c r="AZ243" s="1642"/>
      <c r="BA243" s="1642"/>
      <c r="BB243" s="1642"/>
      <c r="BC243" s="1642"/>
      <c r="BD243" s="1642"/>
      <c r="BE243" s="1642"/>
      <c r="BF243" s="1642"/>
      <c r="BG243" s="1642"/>
      <c r="BH243" s="1642"/>
    </row>
    <row r="244" spans="1:60" ht="18.75" customHeight="1">
      <c r="A244" s="1667"/>
      <c r="B244" s="1642"/>
      <c r="C244" s="1669"/>
      <c r="D244" s="1642"/>
      <c r="E244" s="1642"/>
      <c r="F244" s="1642"/>
      <c r="G244" s="1642"/>
      <c r="H244" s="1642"/>
      <c r="I244" s="1642"/>
      <c r="J244" s="1642"/>
      <c r="K244" s="1642"/>
      <c r="L244" s="1642"/>
      <c r="M244" s="1642"/>
      <c r="N244" s="1642"/>
      <c r="O244" s="1646"/>
      <c r="P244" s="1642"/>
      <c r="Q244" s="1642"/>
      <c r="R244" s="1642"/>
      <c r="S244" s="1645"/>
      <c r="T244" s="1645"/>
      <c r="U244" s="9"/>
      <c r="V244" s="9"/>
      <c r="W244" s="9"/>
      <c r="X244" s="1646"/>
      <c r="Y244" s="1646"/>
      <c r="Z244" s="1646"/>
      <c r="AA244" s="1646"/>
      <c r="AB244" s="1646"/>
      <c r="AC244" s="1646"/>
      <c r="AD244" s="1646"/>
      <c r="AE244" s="1647"/>
      <c r="AF244" s="1646"/>
      <c r="AG244" s="1646"/>
      <c r="AH244" s="1648"/>
      <c r="AI244" s="1646"/>
      <c r="AJ244" s="1642"/>
      <c r="AK244" s="1642"/>
      <c r="AL244" s="1642"/>
      <c r="AM244" s="1642"/>
      <c r="AN244" s="1642"/>
      <c r="AO244" s="1642"/>
      <c r="AP244" s="1642"/>
      <c r="AQ244" s="1642"/>
      <c r="AR244" s="1642"/>
      <c r="AS244" s="1642"/>
      <c r="AT244" s="1642"/>
      <c r="AU244" s="1642"/>
      <c r="AV244" s="1642"/>
      <c r="AW244" s="1642"/>
      <c r="AX244" s="1642"/>
      <c r="AY244" s="1642"/>
      <c r="AZ244" s="1642"/>
      <c r="BA244" s="1642"/>
      <c r="BB244" s="1642"/>
      <c r="BC244" s="1642"/>
      <c r="BD244" s="1642"/>
      <c r="BE244" s="1642"/>
      <c r="BF244" s="1642"/>
      <c r="BG244" s="1642"/>
      <c r="BH244" s="1642"/>
    </row>
    <row r="245" spans="1:60" ht="18.75" customHeight="1">
      <c r="A245" s="1667"/>
      <c r="B245" s="1642"/>
      <c r="C245" s="1669"/>
      <c r="D245" s="1642"/>
      <c r="E245" s="1642"/>
      <c r="F245" s="1642"/>
      <c r="G245" s="1642"/>
      <c r="H245" s="1642"/>
      <c r="I245" s="1642"/>
      <c r="J245" s="1642"/>
      <c r="K245" s="1642"/>
      <c r="L245" s="1642"/>
      <c r="M245" s="1642"/>
      <c r="N245" s="1642"/>
      <c r="O245" s="1646"/>
      <c r="P245" s="1642"/>
      <c r="Q245" s="1642"/>
      <c r="R245" s="1642"/>
      <c r="S245" s="1645"/>
      <c r="T245" s="1645"/>
      <c r="U245" s="9"/>
      <c r="V245" s="9"/>
      <c r="W245" s="9"/>
      <c r="X245" s="1646"/>
      <c r="Y245" s="1646"/>
      <c r="Z245" s="1646"/>
      <c r="AA245" s="1646"/>
      <c r="AB245" s="1646"/>
      <c r="AC245" s="1646"/>
      <c r="AD245" s="1646"/>
      <c r="AE245" s="1647"/>
      <c r="AF245" s="1646"/>
      <c r="AG245" s="1646"/>
      <c r="AH245" s="1648"/>
      <c r="AI245" s="1646"/>
      <c r="AJ245" s="1642"/>
      <c r="AK245" s="1642"/>
      <c r="AL245" s="1642"/>
      <c r="AM245" s="1642"/>
      <c r="AN245" s="1642"/>
      <c r="AO245" s="1642"/>
      <c r="AP245" s="1642"/>
      <c r="AQ245" s="1642"/>
      <c r="AR245" s="1642"/>
      <c r="AS245" s="1642"/>
      <c r="AT245" s="1642"/>
      <c r="AU245" s="1642"/>
      <c r="AV245" s="1642"/>
      <c r="AW245" s="1642"/>
      <c r="AX245" s="1642"/>
      <c r="AY245" s="1642"/>
      <c r="AZ245" s="1642"/>
      <c r="BA245" s="1642"/>
      <c r="BB245" s="1642"/>
      <c r="BC245" s="1642"/>
      <c r="BD245" s="1642"/>
      <c r="BE245" s="1642"/>
      <c r="BF245" s="1642"/>
      <c r="BG245" s="1642"/>
      <c r="BH245" s="1642"/>
    </row>
    <row r="246" spans="1:60" ht="18.75" customHeight="1">
      <c r="A246" s="1667"/>
      <c r="B246" s="1642"/>
      <c r="C246" s="1669"/>
      <c r="D246" s="1642"/>
      <c r="E246" s="1642"/>
      <c r="F246" s="1642"/>
      <c r="G246" s="1642"/>
      <c r="H246" s="1642"/>
      <c r="I246" s="1642"/>
      <c r="J246" s="1642"/>
      <c r="K246" s="1642"/>
      <c r="L246" s="1642"/>
      <c r="M246" s="1642"/>
      <c r="N246" s="1642"/>
      <c r="O246" s="1646"/>
      <c r="P246" s="1642"/>
      <c r="Q246" s="1642"/>
      <c r="R246" s="1642"/>
      <c r="S246" s="1645"/>
      <c r="T246" s="1645"/>
      <c r="U246" s="9"/>
      <c r="V246" s="9"/>
      <c r="W246" s="9"/>
      <c r="X246" s="1646"/>
      <c r="Y246" s="1646"/>
      <c r="Z246" s="1646"/>
      <c r="AA246" s="1646"/>
      <c r="AB246" s="1646"/>
      <c r="AC246" s="1646"/>
      <c r="AD246" s="1646"/>
      <c r="AE246" s="1647"/>
      <c r="AF246" s="1646"/>
      <c r="AG246" s="1646"/>
      <c r="AH246" s="1648"/>
      <c r="AI246" s="1646"/>
      <c r="AJ246" s="1642"/>
      <c r="AK246" s="1642"/>
      <c r="AL246" s="1642"/>
      <c r="AM246" s="1642"/>
      <c r="AN246" s="1642"/>
      <c r="AO246" s="1642"/>
      <c r="AP246" s="1642"/>
      <c r="AQ246" s="1642"/>
      <c r="AR246" s="1642"/>
      <c r="AS246" s="1642"/>
      <c r="AT246" s="1642"/>
      <c r="AU246" s="1642"/>
      <c r="AV246" s="1642"/>
      <c r="AW246" s="1642"/>
      <c r="AX246" s="1642"/>
      <c r="AY246" s="1642"/>
      <c r="AZ246" s="1642"/>
      <c r="BA246" s="1642"/>
      <c r="BB246" s="1642"/>
      <c r="BC246" s="1642"/>
      <c r="BD246" s="1642"/>
      <c r="BE246" s="1642"/>
      <c r="BF246" s="1642"/>
      <c r="BG246" s="1642"/>
      <c r="BH246" s="1642"/>
    </row>
    <row r="247" spans="1:60" ht="18.75" customHeight="1">
      <c r="A247" s="1667"/>
      <c r="B247" s="1642"/>
      <c r="C247" s="1669"/>
      <c r="D247" s="1642"/>
      <c r="E247" s="1642"/>
      <c r="F247" s="1642"/>
      <c r="G247" s="1642"/>
      <c r="H247" s="1642"/>
      <c r="I247" s="1642"/>
      <c r="J247" s="1642"/>
      <c r="K247" s="1642"/>
      <c r="L247" s="1642"/>
      <c r="M247" s="1642"/>
      <c r="N247" s="1642"/>
      <c r="O247" s="1646"/>
      <c r="P247" s="1642"/>
      <c r="Q247" s="1642"/>
      <c r="R247" s="1642"/>
      <c r="S247" s="1645"/>
      <c r="T247" s="1645"/>
      <c r="U247" s="9"/>
      <c r="V247" s="9"/>
      <c r="W247" s="9"/>
      <c r="X247" s="1646"/>
      <c r="Y247" s="1646"/>
      <c r="Z247" s="1646"/>
      <c r="AA247" s="1646"/>
      <c r="AB247" s="1646"/>
      <c r="AC247" s="1646"/>
      <c r="AD247" s="1646"/>
      <c r="AE247" s="1647"/>
      <c r="AF247" s="1646"/>
      <c r="AG247" s="1646"/>
      <c r="AH247" s="1648"/>
      <c r="AI247" s="1646"/>
      <c r="AJ247" s="1642"/>
      <c r="AK247" s="1642"/>
      <c r="AL247" s="1642"/>
      <c r="AM247" s="1642"/>
      <c r="AN247" s="1642"/>
      <c r="AO247" s="1642"/>
      <c r="AP247" s="1642"/>
      <c r="AQ247" s="1642"/>
      <c r="AR247" s="1642"/>
      <c r="AS247" s="1642"/>
      <c r="AT247" s="1642"/>
      <c r="AU247" s="1642"/>
      <c r="AV247" s="1642"/>
      <c r="AW247" s="1642"/>
      <c r="AX247" s="1642"/>
      <c r="AY247" s="1642"/>
      <c r="AZ247" s="1642"/>
      <c r="BA247" s="1642"/>
      <c r="BB247" s="1642"/>
      <c r="BC247" s="1642"/>
      <c r="BD247" s="1642"/>
      <c r="BE247" s="1642"/>
      <c r="BF247" s="1642"/>
      <c r="BG247" s="1642"/>
      <c r="BH247" s="1642"/>
    </row>
    <row r="248" spans="1:60" ht="18.75" customHeight="1">
      <c r="A248" s="1667"/>
      <c r="B248" s="1642"/>
      <c r="C248" s="1669"/>
      <c r="D248" s="1642"/>
      <c r="E248" s="1642"/>
      <c r="F248" s="1642"/>
      <c r="G248" s="1642"/>
      <c r="H248" s="1642"/>
      <c r="I248" s="1642"/>
      <c r="J248" s="1642"/>
      <c r="K248" s="1642"/>
      <c r="L248" s="1642"/>
      <c r="M248" s="1642"/>
      <c r="N248" s="1642"/>
      <c r="O248" s="1646"/>
      <c r="P248" s="1642"/>
      <c r="Q248" s="1642"/>
      <c r="R248" s="1642"/>
      <c r="S248" s="1645"/>
      <c r="T248" s="1645"/>
      <c r="U248" s="9"/>
      <c r="V248" s="9"/>
      <c r="W248" s="9"/>
      <c r="X248" s="1646"/>
      <c r="Y248" s="1646"/>
      <c r="Z248" s="1646"/>
      <c r="AA248" s="1646"/>
      <c r="AB248" s="1646"/>
      <c r="AC248" s="1646"/>
      <c r="AD248" s="1646"/>
      <c r="AE248" s="1647"/>
      <c r="AF248" s="1646"/>
      <c r="AG248" s="1646"/>
      <c r="AH248" s="1648"/>
      <c r="AI248" s="1646"/>
      <c r="AJ248" s="1642"/>
      <c r="AK248" s="1642"/>
      <c r="AL248" s="1642"/>
      <c r="AM248" s="1642"/>
      <c r="AN248" s="1642"/>
      <c r="AO248" s="1642"/>
      <c r="AP248" s="1642"/>
      <c r="AQ248" s="1642"/>
      <c r="AR248" s="1642"/>
      <c r="AS248" s="1642"/>
      <c r="AT248" s="1642"/>
      <c r="AU248" s="1642"/>
      <c r="AV248" s="1642"/>
      <c r="AW248" s="1642"/>
      <c r="AX248" s="1642"/>
      <c r="AY248" s="1642"/>
      <c r="AZ248" s="1642"/>
      <c r="BA248" s="1642"/>
      <c r="BB248" s="1642"/>
      <c r="BC248" s="1642"/>
      <c r="BD248" s="1642"/>
      <c r="BE248" s="1642"/>
      <c r="BF248" s="1642"/>
      <c r="BG248" s="1642"/>
      <c r="BH248" s="1642"/>
    </row>
    <row r="249" spans="1:60" ht="18.75" customHeight="1">
      <c r="A249" s="1667"/>
      <c r="B249" s="1642"/>
      <c r="C249" s="1669"/>
      <c r="D249" s="1642"/>
      <c r="E249" s="1642"/>
      <c r="F249" s="1642"/>
      <c r="G249" s="1642"/>
      <c r="H249" s="1642"/>
      <c r="I249" s="1642"/>
      <c r="J249" s="1642"/>
      <c r="K249" s="1642"/>
      <c r="L249" s="1642"/>
      <c r="M249" s="1642"/>
      <c r="N249" s="1642"/>
      <c r="O249" s="1646"/>
      <c r="P249" s="1642"/>
      <c r="Q249" s="1642"/>
      <c r="R249" s="1642"/>
      <c r="S249" s="1645"/>
      <c r="T249" s="1645"/>
      <c r="U249" s="9"/>
      <c r="V249" s="9"/>
      <c r="W249" s="9"/>
      <c r="X249" s="1646"/>
      <c r="Y249" s="1646"/>
      <c r="Z249" s="1646"/>
      <c r="AA249" s="1646"/>
      <c r="AB249" s="1646"/>
      <c r="AC249" s="1646"/>
      <c r="AD249" s="1646"/>
      <c r="AE249" s="1647"/>
      <c r="AF249" s="1646"/>
      <c r="AG249" s="1646"/>
      <c r="AH249" s="1648"/>
      <c r="AI249" s="1646"/>
      <c r="AJ249" s="1642"/>
      <c r="AK249" s="1642"/>
      <c r="AL249" s="1642"/>
      <c r="AM249" s="1642"/>
      <c r="AN249" s="1642"/>
      <c r="AO249" s="1642"/>
      <c r="AP249" s="1642"/>
      <c r="AQ249" s="1642"/>
      <c r="AR249" s="1642"/>
      <c r="AS249" s="1642"/>
      <c r="AT249" s="1642"/>
      <c r="AU249" s="1642"/>
      <c r="AV249" s="1642"/>
      <c r="AW249" s="1642"/>
      <c r="AX249" s="1642"/>
      <c r="AY249" s="1642"/>
      <c r="AZ249" s="1642"/>
      <c r="BA249" s="1642"/>
      <c r="BB249" s="1642"/>
      <c r="BC249" s="1642"/>
      <c r="BD249" s="1642"/>
      <c r="BE249" s="1642"/>
      <c r="BF249" s="1642"/>
      <c r="BG249" s="1642"/>
      <c r="BH249" s="1642"/>
    </row>
    <row r="250" spans="1:60" ht="18.75" customHeight="1">
      <c r="A250" s="1667"/>
      <c r="B250" s="1642"/>
      <c r="C250" s="1669"/>
      <c r="D250" s="1642"/>
      <c r="E250" s="1642"/>
      <c r="F250" s="1642"/>
      <c r="G250" s="1642"/>
      <c r="H250" s="1642"/>
      <c r="I250" s="1642"/>
      <c r="J250" s="1642"/>
      <c r="K250" s="1642"/>
      <c r="L250" s="1642"/>
      <c r="M250" s="1642"/>
      <c r="N250" s="1642"/>
      <c r="O250" s="1646"/>
      <c r="P250" s="1642"/>
      <c r="Q250" s="1642"/>
      <c r="R250" s="1642"/>
      <c r="S250" s="1645"/>
      <c r="T250" s="1645"/>
      <c r="U250" s="9"/>
      <c r="V250" s="9"/>
      <c r="W250" s="9"/>
      <c r="X250" s="1646"/>
      <c r="Y250" s="1646"/>
      <c r="Z250" s="1646"/>
      <c r="AA250" s="1646"/>
      <c r="AB250" s="1646"/>
      <c r="AC250" s="1646"/>
      <c r="AD250" s="1646"/>
      <c r="AE250" s="1647"/>
      <c r="AF250" s="1646"/>
      <c r="AG250" s="1646"/>
      <c r="AH250" s="1648"/>
      <c r="AI250" s="1646"/>
      <c r="AJ250" s="1642"/>
      <c r="AK250" s="1642"/>
      <c r="AL250" s="1642"/>
      <c r="AM250" s="1642"/>
      <c r="AN250" s="1642"/>
      <c r="AO250" s="1642"/>
      <c r="AP250" s="1642"/>
      <c r="AQ250" s="1642"/>
      <c r="AR250" s="1642"/>
      <c r="AS250" s="1642"/>
      <c r="AT250" s="1642"/>
      <c r="AU250" s="1642"/>
      <c r="AV250" s="1642"/>
      <c r="AW250" s="1642"/>
      <c r="AX250" s="1642"/>
      <c r="AY250" s="1642"/>
      <c r="AZ250" s="1642"/>
      <c r="BA250" s="1642"/>
      <c r="BB250" s="1642"/>
      <c r="BC250" s="1642"/>
      <c r="BD250" s="1642"/>
      <c r="BE250" s="1642"/>
      <c r="BF250" s="1642"/>
      <c r="BG250" s="1642"/>
      <c r="BH250" s="1642"/>
    </row>
    <row r="251" spans="1:60" ht="18.75" customHeight="1">
      <c r="A251" s="1667"/>
      <c r="B251" s="1642"/>
      <c r="C251" s="1669"/>
      <c r="D251" s="1642"/>
      <c r="E251" s="1642"/>
      <c r="F251" s="1642"/>
      <c r="G251" s="1642"/>
      <c r="H251" s="1642"/>
      <c r="I251" s="1642"/>
      <c r="J251" s="1642"/>
      <c r="K251" s="1642"/>
      <c r="L251" s="1642"/>
      <c r="M251" s="1642"/>
      <c r="N251" s="1642"/>
      <c r="O251" s="1646"/>
      <c r="P251" s="1642"/>
      <c r="Q251" s="1642"/>
      <c r="R251" s="1642"/>
      <c r="S251" s="1645"/>
      <c r="T251" s="1645"/>
      <c r="U251" s="9"/>
      <c r="V251" s="9"/>
      <c r="W251" s="9"/>
      <c r="X251" s="1646"/>
      <c r="Y251" s="1646"/>
      <c r="Z251" s="1646"/>
      <c r="AA251" s="1646"/>
      <c r="AB251" s="1646"/>
      <c r="AC251" s="1646"/>
      <c r="AD251" s="1646"/>
      <c r="AE251" s="1647"/>
      <c r="AF251" s="1646"/>
      <c r="AG251" s="1646"/>
      <c r="AH251" s="1648"/>
      <c r="AI251" s="1646"/>
      <c r="AJ251" s="1642"/>
      <c r="AK251" s="1642"/>
      <c r="AL251" s="1642"/>
      <c r="AM251" s="1642"/>
      <c r="AN251" s="1642"/>
      <c r="AO251" s="1642"/>
      <c r="AP251" s="1642"/>
      <c r="AQ251" s="1642"/>
      <c r="AR251" s="1642"/>
      <c r="AS251" s="1642"/>
      <c r="AT251" s="1642"/>
      <c r="AU251" s="1642"/>
      <c r="AV251" s="1642"/>
      <c r="AW251" s="1642"/>
      <c r="AX251" s="1642"/>
      <c r="AY251" s="1642"/>
      <c r="AZ251" s="1642"/>
      <c r="BA251" s="1642"/>
      <c r="BB251" s="1642"/>
      <c r="BC251" s="1642"/>
      <c r="BD251" s="1642"/>
      <c r="BE251" s="1642"/>
      <c r="BF251" s="1642"/>
      <c r="BG251" s="1642"/>
      <c r="BH251" s="1642"/>
    </row>
    <row r="252" spans="1:60" ht="18.75" customHeight="1">
      <c r="A252" s="1667"/>
      <c r="B252" s="1642"/>
      <c r="C252" s="1669"/>
      <c r="D252" s="1642"/>
      <c r="E252" s="1642"/>
      <c r="F252" s="1642"/>
      <c r="G252" s="1642"/>
      <c r="H252" s="1642"/>
      <c r="I252" s="1642"/>
      <c r="J252" s="1642"/>
      <c r="K252" s="1642"/>
      <c r="L252" s="1642"/>
      <c r="M252" s="1642"/>
      <c r="N252" s="1642"/>
      <c r="O252" s="1646"/>
      <c r="P252" s="1642"/>
      <c r="Q252" s="1642"/>
      <c r="R252" s="1642"/>
      <c r="S252" s="1645"/>
      <c r="T252" s="1645"/>
      <c r="U252" s="9"/>
      <c r="V252" s="9"/>
      <c r="W252" s="9"/>
      <c r="X252" s="1646"/>
      <c r="Y252" s="1646"/>
      <c r="Z252" s="1646"/>
      <c r="AA252" s="1646"/>
      <c r="AB252" s="1646"/>
      <c r="AC252" s="1646"/>
      <c r="AD252" s="1646"/>
      <c r="AE252" s="1647"/>
      <c r="AF252" s="1646"/>
      <c r="AG252" s="1646"/>
      <c r="AH252" s="1648"/>
      <c r="AI252" s="1646"/>
      <c r="AJ252" s="1642"/>
      <c r="AK252" s="1642"/>
      <c r="AL252" s="1642"/>
      <c r="AM252" s="1642"/>
      <c r="AN252" s="1642"/>
      <c r="AO252" s="1642"/>
      <c r="AP252" s="1642"/>
      <c r="AQ252" s="1642"/>
      <c r="AR252" s="1642"/>
      <c r="AS252" s="1642"/>
      <c r="AT252" s="1642"/>
      <c r="AU252" s="1642"/>
      <c r="AV252" s="1642"/>
      <c r="AW252" s="1642"/>
      <c r="AX252" s="1642"/>
      <c r="AY252" s="1642"/>
      <c r="AZ252" s="1642"/>
      <c r="BA252" s="1642"/>
      <c r="BB252" s="1642"/>
      <c r="BC252" s="1642"/>
      <c r="BD252" s="1642"/>
      <c r="BE252" s="1642"/>
      <c r="BF252" s="1642"/>
      <c r="BG252" s="1642"/>
      <c r="BH252" s="1642"/>
    </row>
    <row r="253" spans="1:60" ht="18.75" customHeight="1">
      <c r="A253" s="1667"/>
      <c r="B253" s="1642"/>
      <c r="C253" s="1669"/>
      <c r="D253" s="1642"/>
      <c r="E253" s="1642"/>
      <c r="F253" s="1642"/>
      <c r="G253" s="1642"/>
      <c r="H253" s="1642"/>
      <c r="I253" s="1642"/>
      <c r="J253" s="1642"/>
      <c r="K253" s="1642"/>
      <c r="L253" s="1642"/>
      <c r="M253" s="1642"/>
      <c r="N253" s="1642"/>
      <c r="O253" s="1646"/>
      <c r="P253" s="1642"/>
      <c r="Q253" s="1642"/>
      <c r="R253" s="1642"/>
      <c r="S253" s="1645"/>
      <c r="T253" s="1645"/>
      <c r="U253" s="9"/>
      <c r="V253" s="9"/>
      <c r="W253" s="9"/>
      <c r="X253" s="1646"/>
      <c r="Y253" s="1646"/>
      <c r="Z253" s="1646"/>
      <c r="AA253" s="1646"/>
      <c r="AB253" s="1646"/>
      <c r="AC253" s="1646"/>
      <c r="AD253" s="1646"/>
      <c r="AE253" s="1647"/>
      <c r="AF253" s="1646"/>
      <c r="AG253" s="1646"/>
      <c r="AH253" s="1648"/>
      <c r="AI253" s="1646"/>
      <c r="AJ253" s="1642"/>
      <c r="AK253" s="1642"/>
      <c r="AL253" s="1642"/>
      <c r="AM253" s="1642"/>
      <c r="AN253" s="1642"/>
      <c r="AO253" s="1642"/>
      <c r="AP253" s="1642"/>
      <c r="AQ253" s="1642"/>
      <c r="AR253" s="1642"/>
      <c r="AS253" s="1642"/>
      <c r="AT253" s="1642"/>
      <c r="AU253" s="1642"/>
      <c r="AV253" s="1642"/>
      <c r="AW253" s="1642"/>
      <c r="AX253" s="1642"/>
      <c r="AY253" s="1642"/>
      <c r="AZ253" s="1642"/>
      <c r="BA253" s="1642"/>
      <c r="BB253" s="1642"/>
      <c r="BC253" s="1642"/>
      <c r="BD253" s="1642"/>
      <c r="BE253" s="1642"/>
      <c r="BF253" s="1642"/>
      <c r="BG253" s="1642"/>
      <c r="BH253" s="1642"/>
    </row>
    <row r="254" spans="1:60" ht="18.75" customHeight="1">
      <c r="A254" s="1667"/>
      <c r="B254" s="1642"/>
      <c r="C254" s="1669"/>
      <c r="D254" s="1642"/>
      <c r="E254" s="1642"/>
      <c r="F254" s="1642"/>
      <c r="G254" s="1642"/>
      <c r="H254" s="1642"/>
      <c r="I254" s="1642"/>
      <c r="J254" s="1642"/>
      <c r="K254" s="1642"/>
      <c r="L254" s="1642"/>
      <c r="M254" s="1642"/>
      <c r="N254" s="1642"/>
      <c r="O254" s="1646"/>
      <c r="P254" s="1642"/>
      <c r="Q254" s="1642"/>
      <c r="R254" s="1642"/>
      <c r="S254" s="1645"/>
      <c r="T254" s="1645"/>
      <c r="U254" s="9"/>
      <c r="V254" s="9"/>
      <c r="W254" s="9"/>
      <c r="X254" s="1646"/>
      <c r="Y254" s="1646"/>
      <c r="Z254" s="1646"/>
      <c r="AA254" s="1646"/>
      <c r="AB254" s="1646"/>
      <c r="AC254" s="1646"/>
      <c r="AD254" s="1646"/>
      <c r="AE254" s="1647"/>
      <c r="AF254" s="1646"/>
      <c r="AG254" s="1646"/>
      <c r="AH254" s="1648"/>
      <c r="AI254" s="1646"/>
      <c r="AJ254" s="1642"/>
      <c r="AK254" s="1642"/>
      <c r="AL254" s="1642"/>
      <c r="AM254" s="1642"/>
      <c r="AN254" s="1642"/>
      <c r="AO254" s="1642"/>
      <c r="AP254" s="1642"/>
      <c r="AQ254" s="1642"/>
      <c r="AR254" s="1642"/>
      <c r="AS254" s="1642"/>
      <c r="AT254" s="1642"/>
      <c r="AU254" s="1642"/>
      <c r="AV254" s="1642"/>
      <c r="AW254" s="1642"/>
      <c r="AX254" s="1642"/>
      <c r="AY254" s="1642"/>
      <c r="AZ254" s="1642"/>
      <c r="BA254" s="1642"/>
      <c r="BB254" s="1642"/>
      <c r="BC254" s="1642"/>
      <c r="BD254" s="1642"/>
      <c r="BE254" s="1642"/>
      <c r="BF254" s="1642"/>
      <c r="BG254" s="1642"/>
      <c r="BH254" s="1642"/>
    </row>
    <row r="255" spans="1:60" ht="18.75" customHeight="1">
      <c r="A255" s="1667"/>
      <c r="B255" s="1642"/>
      <c r="C255" s="1669"/>
      <c r="D255" s="1642"/>
      <c r="E255" s="1642"/>
      <c r="F255" s="1642"/>
      <c r="G255" s="1642"/>
      <c r="H255" s="1642"/>
      <c r="I255" s="1642"/>
      <c r="J255" s="1642"/>
      <c r="K255" s="1642"/>
      <c r="L255" s="1642"/>
      <c r="M255" s="1642"/>
      <c r="N255" s="1642"/>
      <c r="O255" s="1646"/>
      <c r="P255" s="1642"/>
      <c r="Q255" s="1642"/>
      <c r="R255" s="1642"/>
      <c r="S255" s="1645"/>
      <c r="T255" s="1645"/>
      <c r="U255" s="9"/>
      <c r="V255" s="9"/>
      <c r="W255" s="9"/>
      <c r="X255" s="1646"/>
      <c r="Y255" s="1646"/>
      <c r="Z255" s="1646"/>
      <c r="AA255" s="1646"/>
      <c r="AB255" s="1646"/>
      <c r="AC255" s="1646"/>
      <c r="AD255" s="1646"/>
      <c r="AE255" s="1647"/>
      <c r="AF255" s="1646"/>
      <c r="AG255" s="1646"/>
      <c r="AH255" s="1648"/>
      <c r="AI255" s="1646"/>
      <c r="AJ255" s="1642"/>
      <c r="AK255" s="1642"/>
      <c r="AL255" s="1642"/>
      <c r="AM255" s="1642"/>
      <c r="AN255" s="1642"/>
      <c r="AO255" s="1642"/>
      <c r="AP255" s="1642"/>
      <c r="AQ255" s="1642"/>
      <c r="AR255" s="1642"/>
      <c r="AS255" s="1642"/>
      <c r="AT255" s="1642"/>
      <c r="AU255" s="1642"/>
      <c r="AV255" s="1642"/>
      <c r="AW255" s="1642"/>
      <c r="AX255" s="1642"/>
      <c r="AY255" s="1642"/>
      <c r="AZ255" s="1642"/>
      <c r="BA255" s="1642"/>
      <c r="BB255" s="1642"/>
      <c r="BC255" s="1642"/>
      <c r="BD255" s="1642"/>
      <c r="BE255" s="1642"/>
      <c r="BF255" s="1642"/>
      <c r="BG255" s="1642"/>
      <c r="BH255" s="1642"/>
    </row>
    <row r="256" spans="1:60" ht="18.75" customHeight="1">
      <c r="A256" s="1667"/>
      <c r="B256" s="1642"/>
      <c r="C256" s="1669"/>
      <c r="D256" s="1642"/>
      <c r="E256" s="1642"/>
      <c r="F256" s="1642"/>
      <c r="G256" s="1642"/>
      <c r="H256" s="1642"/>
      <c r="I256" s="1642"/>
      <c r="J256" s="1642"/>
      <c r="K256" s="1642"/>
      <c r="L256" s="1642"/>
      <c r="M256" s="1642"/>
      <c r="N256" s="1642"/>
      <c r="O256" s="1646"/>
      <c r="P256" s="1642"/>
      <c r="Q256" s="1642"/>
      <c r="R256" s="1642"/>
      <c r="S256" s="1645"/>
      <c r="T256" s="1645"/>
      <c r="U256" s="9"/>
      <c r="V256" s="9"/>
      <c r="W256" s="9"/>
      <c r="X256" s="1646"/>
      <c r="Y256" s="1646"/>
      <c r="Z256" s="1646"/>
      <c r="AA256" s="1646"/>
      <c r="AB256" s="1646"/>
      <c r="AC256" s="1646"/>
      <c r="AD256" s="1646"/>
      <c r="AE256" s="1647"/>
      <c r="AF256" s="1646"/>
      <c r="AG256" s="1646"/>
      <c r="AH256" s="1648"/>
      <c r="AI256" s="1646"/>
      <c r="AJ256" s="1642"/>
      <c r="AK256" s="1642"/>
      <c r="AL256" s="1642"/>
      <c r="AM256" s="1642"/>
      <c r="AN256" s="1642"/>
      <c r="AO256" s="1642"/>
      <c r="AP256" s="1642"/>
      <c r="AQ256" s="1642"/>
      <c r="AR256" s="1642"/>
      <c r="AS256" s="1642"/>
      <c r="AT256" s="1642"/>
      <c r="AU256" s="1642"/>
      <c r="AV256" s="1642"/>
      <c r="AW256" s="1642"/>
      <c r="AX256" s="1642"/>
      <c r="AY256" s="1642"/>
      <c r="AZ256" s="1642"/>
      <c r="BA256" s="1642"/>
      <c r="BB256" s="1642"/>
      <c r="BC256" s="1642"/>
      <c r="BD256" s="1642"/>
      <c r="BE256" s="1642"/>
      <c r="BF256" s="1642"/>
      <c r="BG256" s="1642"/>
      <c r="BH256" s="1642"/>
    </row>
    <row r="257" spans="1:60" ht="18.75" customHeight="1">
      <c r="A257" s="1667"/>
      <c r="B257" s="1642"/>
      <c r="C257" s="1669"/>
      <c r="D257" s="1642"/>
      <c r="E257" s="1642"/>
      <c r="F257" s="1642"/>
      <c r="G257" s="1642"/>
      <c r="H257" s="1642"/>
      <c r="I257" s="1642"/>
      <c r="J257" s="1642"/>
      <c r="K257" s="1642"/>
      <c r="L257" s="1642"/>
      <c r="M257" s="1642"/>
      <c r="N257" s="1642"/>
      <c r="O257" s="1646"/>
      <c r="P257" s="1642"/>
      <c r="Q257" s="1642"/>
      <c r="R257" s="1642"/>
      <c r="S257" s="1645"/>
      <c r="T257" s="1645"/>
      <c r="U257" s="9"/>
      <c r="V257" s="9"/>
      <c r="W257" s="9"/>
      <c r="X257" s="1646"/>
      <c r="Y257" s="1646"/>
      <c r="Z257" s="1646"/>
      <c r="AA257" s="1646"/>
      <c r="AB257" s="1646"/>
      <c r="AC257" s="1646"/>
      <c r="AD257" s="1646"/>
      <c r="AE257" s="1647"/>
      <c r="AF257" s="1646"/>
      <c r="AG257" s="1646"/>
      <c r="AH257" s="1648"/>
      <c r="AI257" s="1646"/>
      <c r="AJ257" s="1642"/>
      <c r="AK257" s="1642"/>
      <c r="AL257" s="1642"/>
      <c r="AM257" s="1642"/>
      <c r="AN257" s="1642"/>
      <c r="AO257" s="1642"/>
      <c r="AP257" s="1642"/>
      <c r="AQ257" s="1642"/>
      <c r="AR257" s="1642"/>
      <c r="AS257" s="1642"/>
      <c r="AT257" s="1642"/>
      <c r="AU257" s="1642"/>
      <c r="AV257" s="1642"/>
      <c r="AW257" s="1642"/>
      <c r="AX257" s="1642"/>
      <c r="AY257" s="1642"/>
      <c r="AZ257" s="1642"/>
      <c r="BA257" s="1642"/>
      <c r="BB257" s="1642"/>
      <c r="BC257" s="1642"/>
      <c r="BD257" s="1642"/>
      <c r="BE257" s="1642"/>
      <c r="BF257" s="1642"/>
      <c r="BG257" s="1642"/>
      <c r="BH257" s="1642"/>
    </row>
    <row r="258" spans="1:60" ht="18.75" customHeight="1">
      <c r="A258" s="1667"/>
      <c r="B258" s="1642"/>
      <c r="C258" s="1669"/>
      <c r="D258" s="1642"/>
      <c r="E258" s="1642"/>
      <c r="F258" s="1642"/>
      <c r="G258" s="1642"/>
      <c r="H258" s="1642"/>
      <c r="I258" s="1642"/>
      <c r="J258" s="1642"/>
      <c r="K258" s="1642"/>
      <c r="L258" s="1642"/>
      <c r="M258" s="1642"/>
      <c r="N258" s="1642"/>
      <c r="O258" s="1646"/>
      <c r="P258" s="1642"/>
      <c r="Q258" s="1642"/>
      <c r="R258" s="1642"/>
      <c r="S258" s="1645"/>
      <c r="T258" s="1645"/>
      <c r="U258" s="9"/>
      <c r="V258" s="9"/>
      <c r="W258" s="9"/>
      <c r="X258" s="1646"/>
      <c r="Y258" s="1646"/>
      <c r="Z258" s="1646"/>
      <c r="AA258" s="1646"/>
      <c r="AB258" s="1646"/>
      <c r="AC258" s="1646"/>
      <c r="AD258" s="1646"/>
      <c r="AE258" s="1647"/>
      <c r="AF258" s="1646"/>
      <c r="AG258" s="1646"/>
      <c r="AH258" s="1648"/>
      <c r="AI258" s="1646"/>
      <c r="AJ258" s="1642"/>
      <c r="AK258" s="1642"/>
      <c r="AL258" s="1642"/>
      <c r="AM258" s="1642"/>
      <c r="AN258" s="1642"/>
      <c r="AO258" s="1642"/>
      <c r="AP258" s="1642"/>
      <c r="AQ258" s="1642"/>
      <c r="AR258" s="1642"/>
      <c r="AS258" s="1642"/>
      <c r="AT258" s="1642"/>
      <c r="AU258" s="1642"/>
      <c r="AV258" s="1642"/>
      <c r="AW258" s="1642"/>
      <c r="AX258" s="1642"/>
      <c r="AY258" s="1642"/>
      <c r="AZ258" s="1642"/>
      <c r="BA258" s="1642"/>
      <c r="BB258" s="1642"/>
      <c r="BC258" s="1642"/>
      <c r="BD258" s="1642"/>
      <c r="BE258" s="1642"/>
      <c r="BF258" s="1642"/>
      <c r="BG258" s="1642"/>
      <c r="BH258" s="1642"/>
    </row>
    <row r="259" spans="1:60" ht="18.75" customHeight="1">
      <c r="A259" s="1667"/>
      <c r="B259" s="1642"/>
      <c r="C259" s="1669"/>
      <c r="D259" s="1642"/>
      <c r="E259" s="1642"/>
      <c r="F259" s="1642"/>
      <c r="G259" s="1642"/>
      <c r="H259" s="1642"/>
      <c r="I259" s="1642"/>
      <c r="J259" s="1642"/>
      <c r="K259" s="1642"/>
      <c r="L259" s="1642"/>
      <c r="M259" s="1642"/>
      <c r="N259" s="1642"/>
      <c r="O259" s="1646"/>
      <c r="P259" s="1642"/>
      <c r="Q259" s="1642"/>
      <c r="R259" s="1642"/>
      <c r="S259" s="1645"/>
      <c r="T259" s="1645"/>
      <c r="U259" s="9"/>
      <c r="V259" s="9"/>
      <c r="W259" s="9"/>
      <c r="X259" s="1646"/>
      <c r="Y259" s="1646"/>
      <c r="Z259" s="1646"/>
      <c r="AA259" s="1646"/>
      <c r="AB259" s="1646"/>
      <c r="AC259" s="1646"/>
      <c r="AD259" s="1646"/>
      <c r="AE259" s="1647"/>
      <c r="AF259" s="1646"/>
      <c r="AG259" s="1646"/>
      <c r="AH259" s="1648"/>
      <c r="AI259" s="1646"/>
      <c r="AJ259" s="1642"/>
      <c r="AK259" s="1642"/>
      <c r="AL259" s="1642"/>
      <c r="AM259" s="1642"/>
      <c r="AN259" s="1642"/>
      <c r="AO259" s="1642"/>
      <c r="AP259" s="1642"/>
      <c r="AQ259" s="1642"/>
      <c r="AR259" s="1642"/>
      <c r="AS259" s="1642"/>
      <c r="AT259" s="1642"/>
      <c r="AU259" s="1642"/>
      <c r="AV259" s="1642"/>
      <c r="AW259" s="1642"/>
      <c r="AX259" s="1642"/>
      <c r="AY259" s="1642"/>
      <c r="AZ259" s="1642"/>
      <c r="BA259" s="1642"/>
      <c r="BB259" s="1642"/>
      <c r="BC259" s="1642"/>
      <c r="BD259" s="1642"/>
      <c r="BE259" s="1642"/>
      <c r="BF259" s="1642"/>
      <c r="BG259" s="1642"/>
      <c r="BH259" s="1642"/>
    </row>
    <row r="260" spans="1:60" ht="18.75" customHeight="1">
      <c r="A260" s="1667"/>
      <c r="B260" s="1642"/>
      <c r="C260" s="1669"/>
      <c r="D260" s="1642"/>
      <c r="E260" s="1642"/>
      <c r="F260" s="1642"/>
      <c r="G260" s="1642"/>
      <c r="H260" s="1642"/>
      <c r="I260" s="1642"/>
      <c r="J260" s="1642"/>
      <c r="K260" s="1642"/>
      <c r="L260" s="1642"/>
      <c r="M260" s="1642"/>
      <c r="N260" s="1642"/>
      <c r="O260" s="1646"/>
      <c r="P260" s="1642"/>
      <c r="Q260" s="1642"/>
      <c r="R260" s="1642"/>
      <c r="S260" s="1645"/>
      <c r="T260" s="1645"/>
      <c r="U260" s="9"/>
      <c r="V260" s="9"/>
      <c r="W260" s="9"/>
      <c r="X260" s="1646"/>
      <c r="Y260" s="1646"/>
      <c r="Z260" s="1646"/>
      <c r="AA260" s="1646"/>
      <c r="AB260" s="1646"/>
      <c r="AC260" s="1646"/>
      <c r="AD260" s="1646"/>
      <c r="AE260" s="1647"/>
      <c r="AF260" s="1646"/>
      <c r="AG260" s="1646"/>
      <c r="AH260" s="1648"/>
      <c r="AI260" s="1646"/>
      <c r="AJ260" s="1642"/>
      <c r="AK260" s="1642"/>
      <c r="AL260" s="1642"/>
      <c r="AM260" s="1642"/>
      <c r="AN260" s="1642"/>
      <c r="AO260" s="1642"/>
      <c r="AP260" s="1642"/>
      <c r="AQ260" s="1642"/>
      <c r="AR260" s="1642"/>
      <c r="AS260" s="1642"/>
      <c r="AT260" s="1642"/>
      <c r="AU260" s="1642"/>
      <c r="AV260" s="1642"/>
      <c r="AW260" s="1642"/>
      <c r="AX260" s="1642"/>
      <c r="AY260" s="1642"/>
      <c r="AZ260" s="1642"/>
      <c r="BA260" s="1642"/>
      <c r="BB260" s="1642"/>
      <c r="BC260" s="1642"/>
      <c r="BD260" s="1642"/>
      <c r="BE260" s="1642"/>
      <c r="BF260" s="1642"/>
      <c r="BG260" s="1642"/>
      <c r="BH260" s="1642"/>
    </row>
    <row r="261" spans="1:60" ht="18.75" customHeight="1">
      <c r="A261" s="1667"/>
      <c r="B261" s="1642"/>
      <c r="C261" s="1669"/>
      <c r="D261" s="1642"/>
      <c r="E261" s="1642"/>
      <c r="F261" s="1642"/>
      <c r="G261" s="1642"/>
      <c r="H261" s="1642"/>
      <c r="I261" s="1642"/>
      <c r="J261" s="1642"/>
      <c r="K261" s="1642"/>
      <c r="L261" s="1642"/>
      <c r="M261" s="1642"/>
      <c r="N261" s="1642"/>
      <c r="O261" s="1646"/>
      <c r="P261" s="1642"/>
      <c r="Q261" s="1642"/>
      <c r="R261" s="1642"/>
      <c r="S261" s="1645"/>
      <c r="T261" s="1645"/>
      <c r="U261" s="9"/>
      <c r="V261" s="9"/>
      <c r="W261" s="9"/>
      <c r="X261" s="1646"/>
      <c r="Y261" s="1646"/>
      <c r="Z261" s="1646"/>
      <c r="AA261" s="1646"/>
      <c r="AB261" s="1646"/>
      <c r="AC261" s="1646"/>
      <c r="AD261" s="1646"/>
      <c r="AE261" s="1647"/>
      <c r="AF261" s="1646"/>
      <c r="AG261" s="1646"/>
      <c r="AH261" s="1648"/>
      <c r="AI261" s="1646"/>
      <c r="AJ261" s="1642"/>
      <c r="AK261" s="1642"/>
      <c r="AL261" s="1642"/>
      <c r="AM261" s="1642"/>
      <c r="AN261" s="1642"/>
      <c r="AO261" s="1642"/>
      <c r="AP261" s="1642"/>
      <c r="AQ261" s="1642"/>
      <c r="AR261" s="1642"/>
      <c r="AS261" s="1642"/>
      <c r="AT261" s="1642"/>
      <c r="AU261" s="1642"/>
      <c r="AV261" s="1642"/>
      <c r="AW261" s="1642"/>
      <c r="AX261" s="1642"/>
      <c r="AY261" s="1642"/>
      <c r="AZ261" s="1642"/>
      <c r="BA261" s="1642"/>
      <c r="BB261" s="1642"/>
      <c r="BC261" s="1642"/>
      <c r="BD261" s="1642"/>
      <c r="BE261" s="1642"/>
      <c r="BF261" s="1642"/>
      <c r="BG261" s="1642"/>
      <c r="BH261" s="1642"/>
    </row>
    <row r="262" spans="1:60" ht="18.75" customHeight="1">
      <c r="A262" s="1667"/>
      <c r="B262" s="1642"/>
      <c r="C262" s="1669"/>
      <c r="D262" s="1642"/>
      <c r="E262" s="1642"/>
      <c r="F262" s="1642"/>
      <c r="G262" s="1642"/>
      <c r="H262" s="1642"/>
      <c r="I262" s="1642"/>
      <c r="J262" s="1642"/>
      <c r="K262" s="1642"/>
      <c r="L262" s="1642"/>
      <c r="M262" s="1642"/>
      <c r="N262" s="1642"/>
      <c r="O262" s="1646"/>
      <c r="P262" s="1642"/>
      <c r="Q262" s="1642"/>
      <c r="R262" s="1642"/>
      <c r="S262" s="1645"/>
      <c r="T262" s="1645"/>
      <c r="U262" s="9"/>
      <c r="V262" s="9"/>
      <c r="W262" s="9"/>
      <c r="X262" s="1646"/>
      <c r="Y262" s="1646"/>
      <c r="Z262" s="1646"/>
      <c r="AA262" s="1646"/>
      <c r="AB262" s="1646"/>
      <c r="AC262" s="1646"/>
      <c r="AD262" s="1646"/>
      <c r="AE262" s="1647"/>
      <c r="AF262" s="1646"/>
      <c r="AG262" s="1646"/>
      <c r="AH262" s="1648"/>
      <c r="AI262" s="1646"/>
      <c r="AJ262" s="1642"/>
      <c r="AK262" s="1642"/>
      <c r="AL262" s="1642"/>
      <c r="AM262" s="1642"/>
      <c r="AN262" s="1642"/>
      <c r="AO262" s="1642"/>
      <c r="AP262" s="1642"/>
      <c r="AQ262" s="1642"/>
      <c r="AR262" s="1642"/>
      <c r="AS262" s="1642"/>
      <c r="AT262" s="1642"/>
      <c r="AU262" s="1642"/>
      <c r="AV262" s="1642"/>
      <c r="AW262" s="1642"/>
      <c r="AX262" s="1642"/>
      <c r="AY262" s="1642"/>
      <c r="AZ262" s="1642"/>
      <c r="BA262" s="1642"/>
      <c r="BB262" s="1642"/>
      <c r="BC262" s="1642"/>
      <c r="BD262" s="1642"/>
      <c r="BE262" s="1642"/>
      <c r="BF262" s="1642"/>
      <c r="BG262" s="1642"/>
      <c r="BH262" s="1642"/>
    </row>
    <row r="263" spans="1:60" ht="18.75" customHeight="1">
      <c r="A263" s="1667"/>
      <c r="B263" s="1642"/>
      <c r="C263" s="1669"/>
      <c r="D263" s="1642"/>
      <c r="E263" s="1642"/>
      <c r="F263" s="1642"/>
      <c r="G263" s="1642"/>
      <c r="H263" s="1642"/>
      <c r="I263" s="1642"/>
      <c r="J263" s="1642"/>
      <c r="K263" s="1642"/>
      <c r="L263" s="1642"/>
      <c r="M263" s="1642"/>
      <c r="N263" s="1642"/>
      <c r="O263" s="1646"/>
      <c r="P263" s="1642"/>
      <c r="Q263" s="1642"/>
      <c r="R263" s="1642"/>
      <c r="S263" s="1645"/>
      <c r="T263" s="1645"/>
      <c r="U263" s="9"/>
      <c r="V263" s="9"/>
      <c r="W263" s="9"/>
      <c r="X263" s="1646"/>
      <c r="Y263" s="1646"/>
      <c r="Z263" s="1646"/>
      <c r="AA263" s="1646"/>
      <c r="AB263" s="1646"/>
      <c r="AC263" s="1646"/>
      <c r="AD263" s="1646"/>
      <c r="AE263" s="1647"/>
      <c r="AF263" s="1646"/>
      <c r="AG263" s="1646"/>
      <c r="AH263" s="1648"/>
      <c r="AI263" s="1646"/>
      <c r="AJ263" s="1642"/>
      <c r="AK263" s="1642"/>
      <c r="AL263" s="1642"/>
      <c r="AM263" s="1642"/>
      <c r="AN263" s="1642"/>
      <c r="AO263" s="1642"/>
      <c r="AP263" s="1642"/>
      <c r="AQ263" s="1642"/>
      <c r="AR263" s="1642"/>
      <c r="AS263" s="1642"/>
      <c r="AT263" s="1642"/>
      <c r="AU263" s="1642"/>
      <c r="AV263" s="1642"/>
      <c r="AW263" s="1642"/>
      <c r="AX263" s="1642"/>
      <c r="AY263" s="1642"/>
      <c r="AZ263" s="1642"/>
      <c r="BA263" s="1642"/>
      <c r="BB263" s="1642"/>
      <c r="BC263" s="1642"/>
      <c r="BD263" s="1642"/>
      <c r="BE263" s="1642"/>
      <c r="BF263" s="1642"/>
      <c r="BG263" s="1642"/>
      <c r="BH263" s="1642"/>
    </row>
    <row r="264" spans="1:60" ht="18.75" customHeight="1">
      <c r="A264" s="1667"/>
      <c r="B264" s="1642"/>
      <c r="C264" s="1669"/>
      <c r="D264" s="1642"/>
      <c r="E264" s="1642"/>
      <c r="F264" s="1642"/>
      <c r="G264" s="1642"/>
      <c r="H264" s="1642"/>
      <c r="I264" s="1642"/>
      <c r="J264" s="1642"/>
      <c r="K264" s="1642"/>
      <c r="L264" s="1642"/>
      <c r="M264" s="1642"/>
      <c r="N264" s="1642"/>
      <c r="O264" s="1646"/>
      <c r="P264" s="1642"/>
      <c r="Q264" s="1642"/>
      <c r="R264" s="1642"/>
      <c r="S264" s="1645"/>
      <c r="T264" s="1645"/>
      <c r="U264" s="9"/>
      <c r="V264" s="9"/>
      <c r="W264" s="9"/>
      <c r="X264" s="1646"/>
      <c r="Y264" s="1646"/>
      <c r="Z264" s="1646"/>
      <c r="AA264" s="1646"/>
      <c r="AB264" s="1646"/>
      <c r="AC264" s="1646"/>
      <c r="AD264" s="1646"/>
      <c r="AE264" s="1647"/>
      <c r="AF264" s="1646"/>
      <c r="AG264" s="1646"/>
      <c r="AH264" s="1648"/>
      <c r="AI264" s="1646"/>
      <c r="AJ264" s="1642"/>
      <c r="AK264" s="1642"/>
      <c r="AL264" s="1642"/>
      <c r="AM264" s="1642"/>
      <c r="AN264" s="1642"/>
      <c r="AO264" s="1642"/>
      <c r="AP264" s="1642"/>
      <c r="AQ264" s="1642"/>
      <c r="AR264" s="1642"/>
      <c r="AS264" s="1642"/>
      <c r="AT264" s="1642"/>
      <c r="AU264" s="1642"/>
      <c r="AV264" s="1642"/>
      <c r="AW264" s="1642"/>
      <c r="AX264" s="1642"/>
      <c r="AY264" s="1642"/>
      <c r="AZ264" s="1642"/>
      <c r="BA264" s="1642"/>
      <c r="BB264" s="1642"/>
      <c r="BC264" s="1642"/>
      <c r="BD264" s="1642"/>
      <c r="BE264" s="1642"/>
      <c r="BF264" s="1642"/>
      <c r="BG264" s="1642"/>
      <c r="BH264" s="1642"/>
    </row>
    <row r="265" spans="1:60" ht="18.75" customHeight="1">
      <c r="A265" s="1667"/>
      <c r="B265" s="1642"/>
      <c r="C265" s="1669"/>
      <c r="D265" s="1642"/>
      <c r="E265" s="1642"/>
      <c r="F265" s="1642"/>
      <c r="G265" s="1642"/>
      <c r="H265" s="1642"/>
      <c r="I265" s="1642"/>
      <c r="J265" s="1642"/>
      <c r="K265" s="1642"/>
      <c r="L265" s="1642"/>
      <c r="M265" s="1642"/>
      <c r="N265" s="1642"/>
      <c r="O265" s="1646"/>
      <c r="P265" s="1642"/>
      <c r="Q265" s="1642"/>
      <c r="R265" s="1642"/>
      <c r="S265" s="1645"/>
      <c r="T265" s="1645"/>
      <c r="U265" s="9"/>
      <c r="V265" s="9"/>
      <c r="W265" s="9"/>
      <c r="X265" s="1646"/>
      <c r="Y265" s="1646"/>
      <c r="Z265" s="1646"/>
      <c r="AA265" s="1646"/>
      <c r="AB265" s="1646"/>
      <c r="AC265" s="1646"/>
      <c r="AD265" s="1646"/>
      <c r="AE265" s="1647"/>
      <c r="AF265" s="1646"/>
      <c r="AG265" s="1646"/>
      <c r="AH265" s="1648"/>
      <c r="AI265" s="1646"/>
      <c r="AJ265" s="1642"/>
      <c r="AK265" s="1642"/>
      <c r="AL265" s="1642"/>
      <c r="AM265" s="1642"/>
      <c r="AN265" s="1642"/>
      <c r="AO265" s="1642"/>
      <c r="AP265" s="1642"/>
      <c r="AQ265" s="1642"/>
      <c r="AR265" s="1642"/>
      <c r="AS265" s="1642"/>
      <c r="AT265" s="1642"/>
      <c r="AU265" s="1642"/>
      <c r="AV265" s="1642"/>
      <c r="AW265" s="1642"/>
      <c r="AX265" s="1642"/>
      <c r="AY265" s="1642"/>
      <c r="AZ265" s="1642"/>
      <c r="BA265" s="1642"/>
      <c r="BB265" s="1642"/>
      <c r="BC265" s="1642"/>
      <c r="BD265" s="1642"/>
      <c r="BE265" s="1642"/>
      <c r="BF265" s="1642"/>
      <c r="BG265" s="1642"/>
      <c r="BH265" s="1642"/>
    </row>
    <row r="266" spans="1:60" ht="18.75" customHeight="1">
      <c r="A266" s="1667"/>
      <c r="B266" s="1642"/>
      <c r="C266" s="1669"/>
      <c r="D266" s="1642"/>
      <c r="E266" s="1642"/>
      <c r="F266" s="1642"/>
      <c r="G266" s="1642"/>
      <c r="H266" s="1642"/>
      <c r="I266" s="1642"/>
      <c r="J266" s="1642"/>
      <c r="K266" s="1642"/>
      <c r="L266" s="1642"/>
      <c r="M266" s="1642"/>
      <c r="N266" s="1642"/>
      <c r="O266" s="1646"/>
      <c r="P266" s="1642"/>
      <c r="Q266" s="1642"/>
      <c r="R266" s="1642"/>
      <c r="S266" s="1645"/>
      <c r="T266" s="1645"/>
      <c r="U266" s="9"/>
      <c r="V266" s="9"/>
      <c r="W266" s="9"/>
      <c r="X266" s="1646"/>
      <c r="Y266" s="1646"/>
      <c r="Z266" s="1646"/>
      <c r="AA266" s="1646"/>
      <c r="AB266" s="1646"/>
      <c r="AC266" s="1646"/>
      <c r="AD266" s="1646"/>
      <c r="AE266" s="1647"/>
      <c r="AF266" s="1646"/>
      <c r="AG266" s="1646"/>
      <c r="AH266" s="1648"/>
      <c r="AI266" s="1646"/>
      <c r="AJ266" s="1642"/>
      <c r="AK266" s="1642"/>
      <c r="AL266" s="1642"/>
      <c r="AM266" s="1642"/>
      <c r="AN266" s="1642"/>
      <c r="AO266" s="1642"/>
      <c r="AP266" s="1642"/>
      <c r="AQ266" s="1642"/>
      <c r="AR266" s="1642"/>
      <c r="AS266" s="1642"/>
      <c r="AT266" s="1642"/>
      <c r="AU266" s="1642"/>
      <c r="AV266" s="1642"/>
      <c r="AW266" s="1642"/>
      <c r="AX266" s="1642"/>
      <c r="AY266" s="1642"/>
      <c r="AZ266" s="1642"/>
      <c r="BA266" s="1642"/>
      <c r="BB266" s="1642"/>
      <c r="BC266" s="1642"/>
      <c r="BD266" s="1642"/>
      <c r="BE266" s="1642"/>
      <c r="BF266" s="1642"/>
      <c r="BG266" s="1642"/>
      <c r="BH266" s="1642"/>
    </row>
    <row r="267" spans="1:60" ht="18.75" customHeight="1">
      <c r="A267" s="1667"/>
      <c r="B267" s="1642"/>
      <c r="C267" s="1669"/>
      <c r="D267" s="1642"/>
      <c r="E267" s="1642"/>
      <c r="F267" s="1642"/>
      <c r="G267" s="1642"/>
      <c r="H267" s="1642"/>
      <c r="I267" s="1642"/>
      <c r="J267" s="1642"/>
      <c r="K267" s="1642"/>
      <c r="L267" s="1642"/>
      <c r="M267" s="1642"/>
      <c r="N267" s="1642"/>
      <c r="O267" s="1646"/>
      <c r="P267" s="1642"/>
      <c r="Q267" s="1642"/>
      <c r="R267" s="1642"/>
      <c r="S267" s="1645"/>
      <c r="T267" s="1645"/>
      <c r="U267" s="9"/>
      <c r="V267" s="9"/>
      <c r="W267" s="9"/>
      <c r="X267" s="1646"/>
      <c r="Y267" s="1646"/>
      <c r="Z267" s="1646"/>
      <c r="AA267" s="1646"/>
      <c r="AB267" s="1646"/>
      <c r="AC267" s="1646"/>
      <c r="AD267" s="1646"/>
      <c r="AE267" s="1647"/>
      <c r="AF267" s="1646"/>
      <c r="AG267" s="1646"/>
      <c r="AH267" s="1648"/>
      <c r="AI267" s="1646"/>
      <c r="AJ267" s="1642"/>
      <c r="AK267" s="1642"/>
      <c r="AL267" s="1642"/>
      <c r="AM267" s="1642"/>
      <c r="AN267" s="1642"/>
      <c r="AO267" s="1642"/>
      <c r="AP267" s="1642"/>
      <c r="AQ267" s="1642"/>
      <c r="AR267" s="1642"/>
      <c r="AS267" s="1642"/>
      <c r="AT267" s="1642"/>
      <c r="AU267" s="1642"/>
      <c r="AV267" s="1642"/>
      <c r="AW267" s="1642"/>
      <c r="AX267" s="1642"/>
      <c r="AY267" s="1642"/>
      <c r="AZ267" s="1642"/>
      <c r="BA267" s="1642"/>
      <c r="BB267" s="1642"/>
      <c r="BC267" s="1642"/>
      <c r="BD267" s="1642"/>
      <c r="BE267" s="1642"/>
      <c r="BF267" s="1642"/>
      <c r="BG267" s="1642"/>
      <c r="BH267" s="1642"/>
    </row>
    <row r="268" spans="1:60" ht="18.75" customHeight="1">
      <c r="A268" s="1667"/>
      <c r="B268" s="1642"/>
      <c r="C268" s="1669"/>
      <c r="D268" s="1642"/>
      <c r="E268" s="1642"/>
      <c r="F268" s="1642"/>
      <c r="G268" s="1642"/>
      <c r="H268" s="1642"/>
      <c r="I268" s="1642"/>
      <c r="J268" s="1642"/>
      <c r="K268" s="1642"/>
      <c r="L268" s="1642"/>
      <c r="M268" s="1642"/>
      <c r="N268" s="1642"/>
      <c r="O268" s="1646"/>
      <c r="P268" s="1642"/>
      <c r="Q268" s="1642"/>
      <c r="R268" s="1642"/>
      <c r="S268" s="1645"/>
      <c r="T268" s="1645"/>
      <c r="U268" s="9"/>
      <c r="V268" s="9"/>
      <c r="W268" s="9"/>
      <c r="X268" s="1646"/>
      <c r="Y268" s="1646"/>
      <c r="Z268" s="1646"/>
      <c r="AA268" s="1646"/>
      <c r="AB268" s="1646"/>
      <c r="AC268" s="1646"/>
      <c r="AD268" s="1646"/>
      <c r="AE268" s="1647"/>
      <c r="AF268" s="1646"/>
      <c r="AG268" s="1646"/>
      <c r="AH268" s="1648"/>
      <c r="AI268" s="1646"/>
      <c r="AJ268" s="1642"/>
      <c r="AK268" s="1642"/>
      <c r="AL268" s="1642"/>
      <c r="AM268" s="1642"/>
      <c r="AN268" s="1642"/>
      <c r="AO268" s="1642"/>
      <c r="AP268" s="1642"/>
      <c r="AQ268" s="1642"/>
      <c r="AR268" s="1642"/>
      <c r="AS268" s="1642"/>
      <c r="AT268" s="1642"/>
      <c r="AU268" s="1642"/>
      <c r="AV268" s="1642"/>
      <c r="AW268" s="1642"/>
      <c r="AX268" s="1642"/>
      <c r="AY268" s="1642"/>
      <c r="AZ268" s="1642"/>
      <c r="BA268" s="1642"/>
      <c r="BB268" s="1642"/>
      <c r="BC268" s="1642"/>
      <c r="BD268" s="1642"/>
      <c r="BE268" s="1642"/>
      <c r="BF268" s="1642"/>
      <c r="BG268" s="1642"/>
      <c r="BH268" s="1642"/>
    </row>
    <row r="269" spans="1:60" ht="18.75" customHeight="1">
      <c r="A269" s="1667"/>
      <c r="B269" s="1642"/>
      <c r="C269" s="1669"/>
      <c r="D269" s="1642"/>
      <c r="E269" s="1642"/>
      <c r="F269" s="1642"/>
      <c r="G269" s="1642"/>
      <c r="H269" s="1642"/>
      <c r="I269" s="1642"/>
      <c r="J269" s="1642"/>
      <c r="K269" s="1642"/>
      <c r="L269" s="1642"/>
      <c r="M269" s="1642"/>
      <c r="N269" s="1642"/>
      <c r="O269" s="1646"/>
      <c r="P269" s="1642"/>
      <c r="Q269" s="1642"/>
      <c r="R269" s="1642"/>
      <c r="S269" s="1645"/>
      <c r="T269" s="1645"/>
      <c r="U269" s="9"/>
      <c r="V269" s="9"/>
      <c r="W269" s="9"/>
      <c r="X269" s="1646"/>
      <c r="Y269" s="1646"/>
      <c r="Z269" s="1646"/>
      <c r="AA269" s="1646"/>
      <c r="AB269" s="1646"/>
      <c r="AC269" s="1646"/>
      <c r="AD269" s="1646"/>
      <c r="AE269" s="1647"/>
      <c r="AF269" s="1646"/>
      <c r="AG269" s="1646"/>
      <c r="AH269" s="1648"/>
      <c r="AI269" s="1646"/>
      <c r="AJ269" s="1642"/>
      <c r="AK269" s="1642"/>
      <c r="AL269" s="1642"/>
      <c r="AM269" s="1642"/>
      <c r="AN269" s="1642"/>
      <c r="AO269" s="1642"/>
      <c r="AP269" s="1642"/>
      <c r="AQ269" s="1642"/>
      <c r="AR269" s="1642"/>
      <c r="AS269" s="1642"/>
      <c r="AT269" s="1642"/>
      <c r="AU269" s="1642"/>
      <c r="AV269" s="1642"/>
      <c r="AW269" s="1642"/>
      <c r="AX269" s="1642"/>
      <c r="AY269" s="1642"/>
      <c r="AZ269" s="1642"/>
      <c r="BA269" s="1642"/>
      <c r="BB269" s="1642"/>
      <c r="BC269" s="1642"/>
      <c r="BD269" s="1642"/>
      <c r="BE269" s="1642"/>
      <c r="BF269" s="1642"/>
      <c r="BG269" s="1642"/>
      <c r="BH269" s="1642"/>
    </row>
    <row r="270" spans="1:60" ht="18.75" customHeight="1">
      <c r="A270" s="1667"/>
      <c r="B270" s="1642"/>
      <c r="C270" s="1669"/>
      <c r="D270" s="1642"/>
      <c r="E270" s="1642"/>
      <c r="F270" s="1642"/>
      <c r="G270" s="1642"/>
      <c r="H270" s="1642"/>
      <c r="I270" s="1642"/>
      <c r="J270" s="1642"/>
      <c r="K270" s="1642"/>
      <c r="L270" s="1642"/>
      <c r="M270" s="1642"/>
      <c r="N270" s="1642"/>
      <c r="O270" s="1646"/>
      <c r="P270" s="1642"/>
      <c r="Q270" s="1642"/>
      <c r="R270" s="1642"/>
      <c r="S270" s="1645"/>
      <c r="T270" s="1645"/>
      <c r="U270" s="9"/>
      <c r="V270" s="9"/>
      <c r="W270" s="9"/>
      <c r="X270" s="1646"/>
      <c r="Y270" s="1646"/>
      <c r="Z270" s="1646"/>
      <c r="AA270" s="1646"/>
      <c r="AB270" s="1646"/>
      <c r="AC270" s="1646"/>
      <c r="AD270" s="1646"/>
      <c r="AE270" s="1647"/>
      <c r="AF270" s="1646"/>
      <c r="AG270" s="1646"/>
      <c r="AH270" s="1648"/>
      <c r="AI270" s="1646"/>
      <c r="AJ270" s="1642"/>
      <c r="AK270" s="1642"/>
      <c r="AL270" s="1642"/>
      <c r="AM270" s="1642"/>
      <c r="AN270" s="1642"/>
      <c r="AO270" s="1642"/>
      <c r="AP270" s="1642"/>
      <c r="AQ270" s="1642"/>
      <c r="AR270" s="1642"/>
      <c r="AS270" s="1642"/>
      <c r="AT270" s="1642"/>
      <c r="AU270" s="1642"/>
      <c r="AV270" s="1642"/>
      <c r="AW270" s="1642"/>
      <c r="AX270" s="1642"/>
      <c r="AY270" s="1642"/>
      <c r="AZ270" s="1642"/>
      <c r="BA270" s="1642"/>
      <c r="BB270" s="1642"/>
      <c r="BC270" s="1642"/>
      <c r="BD270" s="1642"/>
      <c r="BE270" s="1642"/>
      <c r="BF270" s="1642"/>
      <c r="BG270" s="1642"/>
      <c r="BH270" s="1642"/>
    </row>
    <row r="271" spans="1:60" ht="18.75" customHeight="1">
      <c r="A271" s="1667"/>
      <c r="B271" s="1642"/>
      <c r="C271" s="1669"/>
      <c r="D271" s="1642"/>
      <c r="E271" s="1642"/>
      <c r="F271" s="1642"/>
      <c r="G271" s="1642"/>
      <c r="H271" s="1642"/>
      <c r="I271" s="1642"/>
      <c r="J271" s="1642"/>
      <c r="K271" s="1642"/>
      <c r="L271" s="1642"/>
      <c r="M271" s="1642"/>
      <c r="N271" s="1642"/>
      <c r="O271" s="1646"/>
      <c r="P271" s="1642"/>
      <c r="Q271" s="1642"/>
      <c r="R271" s="1642"/>
      <c r="S271" s="1645"/>
      <c r="T271" s="1645"/>
      <c r="U271" s="9"/>
      <c r="V271" s="9"/>
      <c r="W271" s="9"/>
      <c r="X271" s="1646"/>
      <c r="Y271" s="1646"/>
      <c r="Z271" s="1646"/>
      <c r="AA271" s="1646"/>
      <c r="AB271" s="1646"/>
      <c r="AC271" s="1646"/>
      <c r="AD271" s="1646"/>
      <c r="AE271" s="1647"/>
      <c r="AF271" s="1646"/>
      <c r="AG271" s="1646"/>
      <c r="AH271" s="1648"/>
      <c r="AI271" s="1646"/>
      <c r="AJ271" s="1642"/>
      <c r="AK271" s="1642"/>
      <c r="AL271" s="1642"/>
      <c r="AM271" s="1642"/>
      <c r="AN271" s="1642"/>
      <c r="AO271" s="1642"/>
      <c r="AP271" s="1642"/>
      <c r="AQ271" s="1642"/>
      <c r="AR271" s="1642"/>
      <c r="AS271" s="1642"/>
      <c r="AT271" s="1642"/>
      <c r="AU271" s="1642"/>
      <c r="AV271" s="1642"/>
      <c r="AW271" s="1642"/>
      <c r="AX271" s="1642"/>
      <c r="AY271" s="1642"/>
      <c r="AZ271" s="1642"/>
      <c r="BA271" s="1642"/>
      <c r="BB271" s="1642"/>
      <c r="BC271" s="1642"/>
      <c r="BD271" s="1642"/>
      <c r="BE271" s="1642"/>
      <c r="BF271" s="1642"/>
      <c r="BG271" s="1642"/>
      <c r="BH271" s="1642"/>
    </row>
    <row r="272" spans="1:60" ht="18.75" customHeight="1">
      <c r="A272" s="1667"/>
      <c r="B272" s="1642"/>
      <c r="C272" s="1669"/>
      <c r="D272" s="1642"/>
      <c r="E272" s="1642"/>
      <c r="F272" s="1642"/>
      <c r="G272" s="1642"/>
      <c r="H272" s="1642"/>
      <c r="I272" s="1642"/>
      <c r="J272" s="1642"/>
      <c r="K272" s="1642"/>
      <c r="L272" s="1642"/>
      <c r="M272" s="1642"/>
      <c r="N272" s="1642"/>
      <c r="O272" s="1646"/>
      <c r="P272" s="1642"/>
      <c r="Q272" s="1642"/>
      <c r="R272" s="1642"/>
      <c r="S272" s="1645"/>
      <c r="T272" s="1645"/>
      <c r="U272" s="9"/>
      <c r="V272" s="9"/>
      <c r="W272" s="9"/>
      <c r="X272" s="1646"/>
      <c r="Y272" s="1646"/>
      <c r="Z272" s="1646"/>
      <c r="AA272" s="1646"/>
      <c r="AB272" s="1646"/>
      <c r="AC272" s="1646"/>
      <c r="AD272" s="1646"/>
      <c r="AE272" s="1647"/>
      <c r="AF272" s="1646"/>
      <c r="AG272" s="1646"/>
      <c r="AH272" s="1648"/>
      <c r="AI272" s="1646"/>
      <c r="AJ272" s="1642"/>
      <c r="AK272" s="1642"/>
      <c r="AL272" s="1642"/>
      <c r="AM272" s="1642"/>
      <c r="AN272" s="1642"/>
      <c r="AO272" s="1642"/>
      <c r="AP272" s="1642"/>
      <c r="AQ272" s="1642"/>
      <c r="AR272" s="1642"/>
      <c r="AS272" s="1642"/>
      <c r="AT272" s="1642"/>
      <c r="AU272" s="1642"/>
      <c r="AV272" s="1642"/>
      <c r="AW272" s="1642"/>
      <c r="AX272" s="1642"/>
      <c r="AY272" s="1642"/>
      <c r="AZ272" s="1642"/>
      <c r="BA272" s="1642"/>
      <c r="BB272" s="1642"/>
      <c r="BC272" s="1642"/>
      <c r="BD272" s="1642"/>
      <c r="BE272" s="1642"/>
      <c r="BF272" s="1642"/>
      <c r="BG272" s="1642"/>
      <c r="BH272" s="1642"/>
    </row>
    <row r="273" spans="1:60" ht="18.75" customHeight="1">
      <c r="A273" s="1667"/>
      <c r="B273" s="1642"/>
      <c r="C273" s="1669"/>
      <c r="D273" s="1642"/>
      <c r="E273" s="1642"/>
      <c r="F273" s="1642"/>
      <c r="G273" s="1642"/>
      <c r="H273" s="1642"/>
      <c r="I273" s="1642"/>
      <c r="J273" s="1642"/>
      <c r="K273" s="1642"/>
      <c r="L273" s="1642"/>
      <c r="M273" s="1642"/>
      <c r="N273" s="1642"/>
      <c r="O273" s="1646"/>
      <c r="P273" s="1642"/>
      <c r="Q273" s="1642"/>
      <c r="R273" s="1642"/>
      <c r="S273" s="1645"/>
      <c r="T273" s="1645"/>
      <c r="U273" s="9"/>
      <c r="V273" s="9"/>
      <c r="W273" s="9"/>
      <c r="X273" s="1646"/>
      <c r="Y273" s="1646"/>
      <c r="Z273" s="1646"/>
      <c r="AA273" s="1646"/>
      <c r="AB273" s="1646"/>
      <c r="AC273" s="1646"/>
      <c r="AD273" s="1646"/>
      <c r="AE273" s="1647"/>
      <c r="AF273" s="1646"/>
      <c r="AG273" s="1646"/>
      <c r="AH273" s="1648"/>
      <c r="AI273" s="1646"/>
      <c r="AJ273" s="1642"/>
      <c r="AK273" s="1642"/>
      <c r="AL273" s="1642"/>
      <c r="AM273" s="1642"/>
      <c r="AN273" s="1642"/>
      <c r="AO273" s="1642"/>
      <c r="AP273" s="1642"/>
      <c r="AQ273" s="1642"/>
      <c r="AR273" s="1642"/>
      <c r="AS273" s="1642"/>
      <c r="AT273" s="1642"/>
      <c r="AU273" s="1642"/>
      <c r="AV273" s="1642"/>
      <c r="AW273" s="1642"/>
      <c r="AX273" s="1642"/>
      <c r="AY273" s="1642"/>
      <c r="AZ273" s="1642"/>
      <c r="BA273" s="1642"/>
      <c r="BB273" s="1642"/>
      <c r="BC273" s="1642"/>
      <c r="BD273" s="1642"/>
      <c r="BE273" s="1642"/>
      <c r="BF273" s="1642"/>
      <c r="BG273" s="1642"/>
      <c r="BH273" s="1642"/>
    </row>
    <row r="274" spans="1:60" ht="18.75" customHeight="1">
      <c r="A274" s="1667"/>
      <c r="B274" s="1642"/>
      <c r="C274" s="1669"/>
      <c r="D274" s="1642"/>
      <c r="E274" s="1642"/>
      <c r="F274" s="1642"/>
      <c r="G274" s="1642"/>
      <c r="H274" s="1642"/>
      <c r="I274" s="1642"/>
      <c r="J274" s="1642"/>
      <c r="K274" s="1642"/>
      <c r="L274" s="1642"/>
      <c r="M274" s="1642"/>
      <c r="N274" s="1642"/>
      <c r="O274" s="1646"/>
      <c r="P274" s="1642"/>
      <c r="Q274" s="1642"/>
      <c r="R274" s="1642"/>
      <c r="S274" s="1645"/>
      <c r="T274" s="1645"/>
      <c r="U274" s="9"/>
      <c r="V274" s="9"/>
      <c r="W274" s="9"/>
      <c r="X274" s="1646"/>
      <c r="Y274" s="1646"/>
      <c r="Z274" s="1646"/>
      <c r="AA274" s="1646"/>
      <c r="AB274" s="1646"/>
      <c r="AC274" s="1646"/>
      <c r="AD274" s="1646"/>
      <c r="AE274" s="1647"/>
      <c r="AF274" s="1646"/>
      <c r="AG274" s="1646"/>
      <c r="AH274" s="1648"/>
      <c r="AI274" s="1646"/>
      <c r="AJ274" s="1642"/>
      <c r="AK274" s="1642"/>
      <c r="AL274" s="1642"/>
      <c r="AM274" s="1642"/>
      <c r="AN274" s="1642"/>
      <c r="AO274" s="1642"/>
      <c r="AP274" s="1642"/>
      <c r="AQ274" s="1642"/>
      <c r="AR274" s="1642"/>
      <c r="AS274" s="1642"/>
      <c r="AT274" s="1642"/>
      <c r="AU274" s="1642"/>
      <c r="AV274" s="1642"/>
      <c r="AW274" s="1642"/>
      <c r="AX274" s="1642"/>
      <c r="AY274" s="1642"/>
      <c r="AZ274" s="1642"/>
      <c r="BA274" s="1642"/>
      <c r="BB274" s="1642"/>
      <c r="BC274" s="1642"/>
      <c r="BD274" s="1642"/>
      <c r="BE274" s="1642"/>
      <c r="BF274" s="1642"/>
      <c r="BG274" s="1642"/>
      <c r="BH274" s="1642"/>
    </row>
    <row r="275" spans="1:60" ht="18.75" customHeight="1">
      <c r="A275" s="1667"/>
      <c r="B275" s="1642"/>
      <c r="C275" s="1669"/>
      <c r="D275" s="1642"/>
      <c r="E275" s="1642"/>
      <c r="F275" s="1642"/>
      <c r="G275" s="1642"/>
      <c r="H275" s="1642"/>
      <c r="I275" s="1642"/>
      <c r="J275" s="1642"/>
      <c r="K275" s="1642"/>
      <c r="L275" s="1642"/>
      <c r="M275" s="1642"/>
      <c r="N275" s="1642"/>
      <c r="O275" s="1646"/>
      <c r="P275" s="1642"/>
      <c r="Q275" s="1642"/>
      <c r="R275" s="1642"/>
      <c r="S275" s="1645"/>
      <c r="T275" s="1645"/>
      <c r="U275" s="9"/>
      <c r="V275" s="9"/>
      <c r="W275" s="9"/>
      <c r="X275" s="1646"/>
      <c r="Y275" s="1646"/>
      <c r="Z275" s="1646"/>
      <c r="AA275" s="1646"/>
      <c r="AB275" s="1646"/>
      <c r="AC275" s="1646"/>
      <c r="AD275" s="1646"/>
      <c r="AE275" s="1647"/>
      <c r="AF275" s="1646"/>
      <c r="AG275" s="1646"/>
      <c r="AH275" s="1648"/>
      <c r="AI275" s="1646"/>
      <c r="AJ275" s="1642"/>
      <c r="AK275" s="1642"/>
      <c r="AL275" s="1642"/>
      <c r="AM275" s="1642"/>
      <c r="AN275" s="1642"/>
      <c r="AO275" s="1642"/>
      <c r="AP275" s="1642"/>
      <c r="AQ275" s="1642"/>
      <c r="AR275" s="1642"/>
      <c r="AS275" s="1642"/>
      <c r="AT275" s="1642"/>
      <c r="AU275" s="1642"/>
      <c r="AV275" s="1642"/>
      <c r="AW275" s="1642"/>
      <c r="AX275" s="1642"/>
      <c r="AY275" s="1642"/>
      <c r="AZ275" s="1642"/>
      <c r="BA275" s="1642"/>
      <c r="BB275" s="1642"/>
      <c r="BC275" s="1642"/>
      <c r="BD275" s="1642"/>
      <c r="BE275" s="1642"/>
      <c r="BF275" s="1642"/>
      <c r="BG275" s="1642"/>
      <c r="BH275" s="1642"/>
    </row>
    <row r="276" spans="1:60" ht="18.75" customHeight="1">
      <c r="A276" s="1667"/>
      <c r="B276" s="1642"/>
      <c r="C276" s="1669"/>
      <c r="D276" s="1642"/>
      <c r="E276" s="1642"/>
      <c r="F276" s="1642"/>
      <c r="G276" s="1642"/>
      <c r="H276" s="1642"/>
      <c r="I276" s="1642"/>
      <c r="J276" s="1642"/>
      <c r="K276" s="1642"/>
      <c r="L276" s="1642"/>
      <c r="M276" s="1642"/>
      <c r="N276" s="1642"/>
      <c r="O276" s="1646"/>
      <c r="P276" s="1642"/>
      <c r="Q276" s="1642"/>
      <c r="R276" s="1642"/>
      <c r="S276" s="1645"/>
      <c r="T276" s="1645"/>
      <c r="U276" s="9"/>
      <c r="V276" s="9"/>
      <c r="W276" s="9"/>
      <c r="X276" s="1646"/>
      <c r="Y276" s="1646"/>
      <c r="Z276" s="1646"/>
      <c r="AA276" s="1646"/>
      <c r="AB276" s="1646"/>
      <c r="AC276" s="1646"/>
      <c r="AD276" s="1646"/>
      <c r="AE276" s="1647"/>
      <c r="AF276" s="1646"/>
      <c r="AG276" s="1646"/>
      <c r="AH276" s="1648"/>
      <c r="AI276" s="1646"/>
      <c r="AJ276" s="1642"/>
      <c r="AK276" s="1642"/>
      <c r="AL276" s="1642"/>
      <c r="AM276" s="1642"/>
      <c r="AN276" s="1642"/>
      <c r="AO276" s="1642"/>
      <c r="AP276" s="1642"/>
      <c r="AQ276" s="1642"/>
      <c r="AR276" s="1642"/>
      <c r="AS276" s="1642"/>
      <c r="AT276" s="1642"/>
      <c r="AU276" s="1642"/>
      <c r="AV276" s="1642"/>
      <c r="AW276" s="1642"/>
      <c r="AX276" s="1642"/>
      <c r="AY276" s="1642"/>
      <c r="AZ276" s="1642"/>
      <c r="BA276" s="1642"/>
      <c r="BB276" s="1642"/>
      <c r="BC276" s="1642"/>
      <c r="BD276" s="1642"/>
      <c r="BE276" s="1642"/>
      <c r="BF276" s="1642"/>
      <c r="BG276" s="1642"/>
      <c r="BH276" s="1642"/>
    </row>
    <row r="277" spans="1:60" ht="18.75" customHeight="1">
      <c r="A277" s="1667"/>
      <c r="B277" s="1642"/>
      <c r="C277" s="1669"/>
      <c r="D277" s="1642"/>
      <c r="E277" s="1642"/>
      <c r="F277" s="1642"/>
      <c r="G277" s="1642"/>
      <c r="H277" s="1642"/>
      <c r="I277" s="1642"/>
      <c r="J277" s="1642"/>
      <c r="K277" s="1642"/>
      <c r="L277" s="1642"/>
      <c r="M277" s="1642"/>
      <c r="N277" s="1642"/>
      <c r="O277" s="1646"/>
      <c r="P277" s="1642"/>
      <c r="Q277" s="1642"/>
      <c r="R277" s="1642"/>
      <c r="S277" s="1645"/>
      <c r="T277" s="1645"/>
      <c r="U277" s="9"/>
      <c r="V277" s="9"/>
      <c r="W277" s="9"/>
      <c r="X277" s="1646"/>
      <c r="Y277" s="1646"/>
      <c r="Z277" s="1646"/>
      <c r="AA277" s="1646"/>
      <c r="AB277" s="1646"/>
      <c r="AC277" s="1646"/>
      <c r="AD277" s="1646"/>
      <c r="AE277" s="1647"/>
      <c r="AF277" s="1646"/>
      <c r="AG277" s="1646"/>
      <c r="AH277" s="1648"/>
      <c r="AI277" s="1646"/>
      <c r="AJ277" s="1642"/>
      <c r="AK277" s="1642"/>
      <c r="AL277" s="1642"/>
      <c r="AM277" s="1642"/>
      <c r="AN277" s="1642"/>
      <c r="AO277" s="1642"/>
      <c r="AP277" s="1642"/>
      <c r="AQ277" s="1642"/>
      <c r="AR277" s="1642"/>
      <c r="AS277" s="1642"/>
      <c r="AT277" s="1642"/>
      <c r="AU277" s="1642"/>
      <c r="AV277" s="1642"/>
      <c r="AW277" s="1642"/>
      <c r="AX277" s="1642"/>
      <c r="AY277" s="1642"/>
      <c r="AZ277" s="1642"/>
      <c r="BA277" s="1642"/>
      <c r="BB277" s="1642"/>
      <c r="BC277" s="1642"/>
      <c r="BD277" s="1642"/>
      <c r="BE277" s="1642"/>
      <c r="BF277" s="1642"/>
      <c r="BG277" s="1642"/>
      <c r="BH277" s="1642"/>
    </row>
    <row r="278" spans="1:60" ht="18.75" customHeight="1">
      <c r="A278" s="1667"/>
      <c r="B278" s="1642"/>
      <c r="C278" s="1669"/>
      <c r="D278" s="1642"/>
      <c r="E278" s="1642"/>
      <c r="F278" s="1642"/>
      <c r="G278" s="1642"/>
      <c r="H278" s="1642"/>
      <c r="I278" s="1642"/>
      <c r="J278" s="1642"/>
      <c r="K278" s="1642"/>
      <c r="L278" s="1642"/>
      <c r="M278" s="1642"/>
      <c r="N278" s="1642"/>
      <c r="O278" s="1646"/>
      <c r="P278" s="1642"/>
      <c r="Q278" s="1642"/>
      <c r="R278" s="1642"/>
      <c r="S278" s="1645"/>
      <c r="T278" s="1645"/>
      <c r="U278" s="9"/>
      <c r="V278" s="9"/>
      <c r="W278" s="9"/>
      <c r="X278" s="1646"/>
      <c r="Y278" s="1646"/>
      <c r="Z278" s="1646"/>
      <c r="AA278" s="1646"/>
      <c r="AB278" s="1646"/>
      <c r="AC278" s="1646"/>
      <c r="AD278" s="1646"/>
      <c r="AE278" s="1647"/>
      <c r="AF278" s="1646"/>
      <c r="AG278" s="1646"/>
      <c r="AH278" s="1648"/>
      <c r="AI278" s="1646"/>
      <c r="AJ278" s="1642"/>
      <c r="AK278" s="1642"/>
      <c r="AL278" s="1642"/>
      <c r="AM278" s="1642"/>
      <c r="AN278" s="1642"/>
      <c r="AO278" s="1642"/>
      <c r="AP278" s="1642"/>
      <c r="AQ278" s="1642"/>
      <c r="AR278" s="1642"/>
      <c r="AS278" s="1642"/>
      <c r="AT278" s="1642"/>
      <c r="AU278" s="1642"/>
      <c r="AV278" s="1642"/>
      <c r="AW278" s="1642"/>
      <c r="AX278" s="1642"/>
      <c r="AY278" s="1642"/>
      <c r="AZ278" s="1642"/>
      <c r="BA278" s="1642"/>
      <c r="BB278" s="1642"/>
      <c r="BC278" s="1642"/>
      <c r="BD278" s="1642"/>
      <c r="BE278" s="1642"/>
      <c r="BF278" s="1642"/>
      <c r="BG278" s="1642"/>
      <c r="BH278" s="1642"/>
    </row>
    <row r="279" spans="1:60" ht="18.75" customHeight="1">
      <c r="A279" s="1667"/>
      <c r="B279" s="1642"/>
      <c r="C279" s="1669"/>
      <c r="D279" s="1642"/>
      <c r="E279" s="1642"/>
      <c r="F279" s="1642"/>
      <c r="G279" s="1642"/>
      <c r="H279" s="1642"/>
      <c r="I279" s="1642"/>
      <c r="J279" s="1642"/>
      <c r="K279" s="1642"/>
      <c r="L279" s="1642"/>
      <c r="M279" s="1642"/>
      <c r="N279" s="1642"/>
      <c r="O279" s="1646"/>
      <c r="P279" s="1642"/>
      <c r="Q279" s="1642"/>
      <c r="R279" s="1642"/>
      <c r="S279" s="1645"/>
      <c r="T279" s="1645"/>
      <c r="U279" s="9"/>
      <c r="V279" s="9"/>
      <c r="W279" s="9"/>
      <c r="X279" s="1646"/>
      <c r="Y279" s="1646"/>
      <c r="Z279" s="1646"/>
      <c r="AA279" s="1646"/>
      <c r="AB279" s="1646"/>
      <c r="AC279" s="1646"/>
      <c r="AD279" s="1646"/>
      <c r="AE279" s="1647"/>
      <c r="AF279" s="1646"/>
      <c r="AG279" s="1646"/>
      <c r="AH279" s="1648"/>
      <c r="AI279" s="1646"/>
      <c r="AJ279" s="1642"/>
      <c r="AK279" s="1642"/>
      <c r="AL279" s="1642"/>
      <c r="AM279" s="1642"/>
      <c r="AN279" s="1642"/>
      <c r="AO279" s="1642"/>
      <c r="AP279" s="1642"/>
      <c r="AQ279" s="1642"/>
      <c r="AR279" s="1642"/>
      <c r="AS279" s="1642"/>
      <c r="AT279" s="1642"/>
      <c r="AU279" s="1642"/>
      <c r="AV279" s="1642"/>
      <c r="AW279" s="1642"/>
      <c r="AX279" s="1642"/>
      <c r="AY279" s="1642"/>
      <c r="AZ279" s="1642"/>
      <c r="BA279" s="1642"/>
      <c r="BB279" s="1642"/>
      <c r="BC279" s="1642"/>
      <c r="BD279" s="1642"/>
      <c r="BE279" s="1642"/>
      <c r="BF279" s="1642"/>
      <c r="BG279" s="1642"/>
      <c r="BH279" s="1642"/>
    </row>
    <row r="280" spans="1:60" ht="18.75" customHeight="1">
      <c r="A280" s="1667"/>
      <c r="B280" s="1642"/>
      <c r="C280" s="1669"/>
      <c r="D280" s="1642"/>
      <c r="E280" s="1642"/>
      <c r="F280" s="1642"/>
      <c r="G280" s="1642"/>
      <c r="H280" s="1642"/>
      <c r="I280" s="1642"/>
      <c r="J280" s="1642"/>
      <c r="K280" s="1642"/>
      <c r="L280" s="1642"/>
      <c r="M280" s="1642"/>
      <c r="N280" s="1642"/>
      <c r="O280" s="1646"/>
      <c r="P280" s="1642"/>
      <c r="Q280" s="1642"/>
      <c r="R280" s="1642"/>
      <c r="S280" s="1645"/>
      <c r="T280" s="1645"/>
      <c r="U280" s="9"/>
      <c r="V280" s="9"/>
      <c r="W280" s="9"/>
      <c r="X280" s="1646"/>
      <c r="Y280" s="1646"/>
      <c r="Z280" s="1646"/>
      <c r="AA280" s="1646"/>
      <c r="AB280" s="1646"/>
      <c r="AC280" s="1646"/>
      <c r="AD280" s="1646"/>
      <c r="AE280" s="1647"/>
      <c r="AF280" s="1646"/>
      <c r="AG280" s="1646"/>
      <c r="AH280" s="1648"/>
      <c r="AI280" s="1646"/>
      <c r="AJ280" s="1642"/>
      <c r="AK280" s="1642"/>
      <c r="AL280" s="1642"/>
      <c r="AM280" s="1642"/>
      <c r="AN280" s="1642"/>
      <c r="AO280" s="1642"/>
      <c r="AP280" s="1642"/>
      <c r="AQ280" s="1642"/>
      <c r="AR280" s="1642"/>
      <c r="AS280" s="1642"/>
      <c r="AT280" s="1642"/>
      <c r="AU280" s="1642"/>
      <c r="AV280" s="1642"/>
      <c r="AW280" s="1642"/>
      <c r="AX280" s="1642"/>
      <c r="AY280" s="1642"/>
      <c r="AZ280" s="1642"/>
      <c r="BA280" s="1642"/>
      <c r="BB280" s="1642"/>
      <c r="BC280" s="1642"/>
      <c r="BD280" s="1642"/>
      <c r="BE280" s="1642"/>
      <c r="BF280" s="1642"/>
      <c r="BG280" s="1642"/>
      <c r="BH280" s="1642"/>
    </row>
    <row r="281" spans="1:60" ht="18.75" customHeight="1">
      <c r="A281" s="1667"/>
      <c r="B281" s="1642"/>
      <c r="C281" s="1669"/>
      <c r="D281" s="1642"/>
      <c r="E281" s="1642"/>
      <c r="F281" s="1642"/>
      <c r="G281" s="1642"/>
      <c r="H281" s="1642"/>
      <c r="I281" s="1642"/>
      <c r="J281" s="1642"/>
      <c r="K281" s="1642"/>
      <c r="L281" s="1642"/>
      <c r="M281" s="1642"/>
      <c r="N281" s="1642"/>
      <c r="O281" s="1646"/>
      <c r="P281" s="1642"/>
      <c r="Q281" s="1642"/>
      <c r="R281" s="1642"/>
      <c r="S281" s="1645"/>
      <c r="T281" s="1645"/>
      <c r="U281" s="9"/>
      <c r="V281" s="9"/>
      <c r="W281" s="9"/>
      <c r="X281" s="1646"/>
      <c r="Y281" s="1646"/>
      <c r="Z281" s="1646"/>
      <c r="AA281" s="1646"/>
      <c r="AB281" s="1646"/>
      <c r="AC281" s="1646"/>
      <c r="AD281" s="1646"/>
      <c r="AE281" s="1647"/>
      <c r="AF281" s="1646"/>
      <c r="AG281" s="1646"/>
      <c r="AH281" s="1648"/>
      <c r="AI281" s="1646"/>
      <c r="AJ281" s="1642"/>
      <c r="AK281" s="1642"/>
      <c r="AL281" s="1642"/>
      <c r="AM281" s="1642"/>
      <c r="AN281" s="1642"/>
      <c r="AO281" s="1642"/>
      <c r="AP281" s="1642"/>
      <c r="AQ281" s="1642"/>
      <c r="AR281" s="1642"/>
      <c r="AS281" s="1642"/>
      <c r="AT281" s="1642"/>
      <c r="AU281" s="1642"/>
      <c r="AV281" s="1642"/>
      <c r="AW281" s="1642"/>
      <c r="AX281" s="1642"/>
      <c r="AY281" s="1642"/>
      <c r="AZ281" s="1642"/>
      <c r="BA281" s="1642"/>
      <c r="BB281" s="1642"/>
      <c r="BC281" s="1642"/>
      <c r="BD281" s="1642"/>
      <c r="BE281" s="1642"/>
      <c r="BF281" s="1642"/>
      <c r="BG281" s="1642"/>
      <c r="BH281" s="1642"/>
    </row>
    <row r="282" spans="1:60" ht="18.75" customHeight="1">
      <c r="A282" s="1667"/>
      <c r="B282" s="1642"/>
      <c r="C282" s="1669"/>
      <c r="D282" s="1642"/>
      <c r="E282" s="1642"/>
      <c r="F282" s="1642"/>
      <c r="G282" s="1642"/>
      <c r="H282" s="1642"/>
      <c r="I282" s="1642"/>
      <c r="J282" s="1642"/>
      <c r="K282" s="1642"/>
      <c r="L282" s="1642"/>
      <c r="M282" s="1642"/>
      <c r="N282" s="1642"/>
      <c r="O282" s="1646"/>
      <c r="P282" s="1642"/>
      <c r="Q282" s="1642"/>
      <c r="R282" s="1642"/>
      <c r="S282" s="1645"/>
      <c r="T282" s="1645"/>
      <c r="U282" s="9"/>
      <c r="V282" s="9"/>
      <c r="W282" s="9"/>
      <c r="X282" s="1646"/>
      <c r="Y282" s="1646"/>
      <c r="Z282" s="1646"/>
      <c r="AA282" s="1646"/>
      <c r="AB282" s="1646"/>
      <c r="AC282" s="1646"/>
      <c r="AD282" s="1646"/>
      <c r="AE282" s="1647"/>
      <c r="AF282" s="1646"/>
      <c r="AG282" s="1646"/>
      <c r="AH282" s="1648"/>
      <c r="AI282" s="1646"/>
      <c r="AJ282" s="1642"/>
      <c r="AK282" s="1642"/>
      <c r="AL282" s="1642"/>
      <c r="AM282" s="1642"/>
      <c r="AN282" s="1642"/>
      <c r="AO282" s="1642"/>
      <c r="AP282" s="1642"/>
      <c r="AQ282" s="1642"/>
      <c r="AR282" s="1642"/>
      <c r="AS282" s="1642"/>
      <c r="AT282" s="1642"/>
      <c r="AU282" s="1642"/>
      <c r="AV282" s="1642"/>
      <c r="AW282" s="1642"/>
      <c r="AX282" s="1642"/>
      <c r="AY282" s="1642"/>
      <c r="AZ282" s="1642"/>
      <c r="BA282" s="1642"/>
      <c r="BB282" s="1642"/>
      <c r="BC282" s="1642"/>
      <c r="BD282" s="1642"/>
      <c r="BE282" s="1642"/>
      <c r="BF282" s="1642"/>
      <c r="BG282" s="1642"/>
      <c r="BH282" s="1642"/>
    </row>
    <row r="283" spans="1:60" ht="18.75" customHeight="1">
      <c r="A283" s="1667"/>
      <c r="B283" s="1642"/>
      <c r="C283" s="1669"/>
      <c r="D283" s="1642"/>
      <c r="E283" s="1642"/>
      <c r="F283" s="1642"/>
      <c r="G283" s="1642"/>
      <c r="H283" s="1642"/>
      <c r="I283" s="1642"/>
      <c r="J283" s="1642"/>
      <c r="K283" s="1642"/>
      <c r="L283" s="1642"/>
      <c r="M283" s="1642"/>
      <c r="N283" s="1642"/>
      <c r="O283" s="1646"/>
      <c r="P283" s="1642"/>
      <c r="Q283" s="1642"/>
      <c r="R283" s="1642"/>
      <c r="S283" s="1645"/>
      <c r="T283" s="1645"/>
      <c r="U283" s="9"/>
      <c r="V283" s="9"/>
      <c r="W283" s="9"/>
      <c r="X283" s="1646"/>
      <c r="Y283" s="1646"/>
      <c r="Z283" s="1646"/>
      <c r="AA283" s="1646"/>
      <c r="AB283" s="1646"/>
      <c r="AC283" s="1646"/>
      <c r="AD283" s="1646"/>
      <c r="AE283" s="1647"/>
      <c r="AF283" s="1646"/>
      <c r="AG283" s="1646"/>
      <c r="AH283" s="1648"/>
      <c r="AI283" s="1646"/>
      <c r="AJ283" s="1642"/>
      <c r="AK283" s="1642"/>
      <c r="AL283" s="1642"/>
      <c r="AM283" s="1642"/>
      <c r="AN283" s="1642"/>
      <c r="AO283" s="1642"/>
      <c r="AP283" s="1642"/>
      <c r="AQ283" s="1642"/>
      <c r="AR283" s="1642"/>
      <c r="AS283" s="1642"/>
      <c r="AT283" s="1642"/>
      <c r="AU283" s="1642"/>
      <c r="AV283" s="1642"/>
      <c r="AW283" s="1642"/>
      <c r="AX283" s="1642"/>
      <c r="AY283" s="1642"/>
      <c r="AZ283" s="1642"/>
      <c r="BA283" s="1642"/>
      <c r="BB283" s="1642"/>
      <c r="BC283" s="1642"/>
      <c r="BD283" s="1642"/>
      <c r="BE283" s="1642"/>
      <c r="BF283" s="1642"/>
      <c r="BG283" s="1642"/>
      <c r="BH283" s="1642"/>
    </row>
    <row r="284" spans="1:60" ht="18.75" customHeight="1">
      <c r="A284" s="1667"/>
      <c r="B284" s="1642"/>
      <c r="C284" s="1669"/>
      <c r="D284" s="1642"/>
      <c r="E284" s="1642"/>
      <c r="F284" s="1642"/>
      <c r="G284" s="1642"/>
      <c r="H284" s="1642"/>
      <c r="I284" s="1642"/>
      <c r="J284" s="1642"/>
      <c r="K284" s="1642"/>
      <c r="L284" s="1642"/>
      <c r="M284" s="1642"/>
      <c r="N284" s="1642"/>
      <c r="O284" s="1646"/>
      <c r="P284" s="1642"/>
      <c r="Q284" s="1642"/>
      <c r="R284" s="1642"/>
      <c r="S284" s="1645"/>
      <c r="T284" s="1645"/>
      <c r="U284" s="9"/>
      <c r="V284" s="9"/>
      <c r="W284" s="9"/>
      <c r="X284" s="1646"/>
      <c r="Y284" s="1646"/>
      <c r="Z284" s="1646"/>
      <c r="AA284" s="1646"/>
      <c r="AB284" s="1646"/>
      <c r="AC284" s="1646"/>
      <c r="AD284" s="1646"/>
      <c r="AE284" s="1647"/>
      <c r="AF284" s="1646"/>
      <c r="AG284" s="1646"/>
      <c r="AH284" s="1648"/>
      <c r="AI284" s="1646"/>
      <c r="AJ284" s="1642"/>
      <c r="AK284" s="1642"/>
      <c r="AL284" s="1642"/>
      <c r="AM284" s="1642"/>
      <c r="AN284" s="1642"/>
      <c r="AO284" s="1642"/>
      <c r="AP284" s="1642"/>
      <c r="AQ284" s="1642"/>
      <c r="AR284" s="1642"/>
      <c r="AS284" s="1642"/>
      <c r="AT284" s="1642"/>
      <c r="AU284" s="1642"/>
      <c r="AV284" s="1642"/>
      <c r="AW284" s="1642"/>
      <c r="AX284" s="1642"/>
      <c r="AY284" s="1642"/>
      <c r="AZ284" s="1642"/>
      <c r="BA284" s="1642"/>
      <c r="BB284" s="1642"/>
      <c r="BC284" s="1642"/>
      <c r="BD284" s="1642"/>
      <c r="BE284" s="1642"/>
      <c r="BF284" s="1642"/>
      <c r="BG284" s="1642"/>
      <c r="BH284" s="1642"/>
    </row>
    <row r="285" spans="1:60" ht="18.75" customHeight="1">
      <c r="A285" s="1667"/>
      <c r="B285" s="1642"/>
      <c r="C285" s="1669"/>
      <c r="D285" s="1642"/>
      <c r="E285" s="1642"/>
      <c r="F285" s="1642"/>
      <c r="G285" s="1642"/>
      <c r="H285" s="1642"/>
      <c r="I285" s="1642"/>
      <c r="J285" s="1642"/>
      <c r="K285" s="1642"/>
      <c r="L285" s="1642"/>
      <c r="M285" s="1642"/>
      <c r="N285" s="1642"/>
      <c r="O285" s="1646"/>
      <c r="P285" s="1642"/>
      <c r="Q285" s="1642"/>
      <c r="R285" s="1642"/>
      <c r="S285" s="1645"/>
      <c r="T285" s="1645"/>
      <c r="U285" s="9"/>
      <c r="V285" s="9"/>
      <c r="W285" s="9"/>
      <c r="X285" s="1646"/>
      <c r="Y285" s="1646"/>
      <c r="Z285" s="1646"/>
      <c r="AA285" s="1646"/>
      <c r="AB285" s="1646"/>
      <c r="AC285" s="1646"/>
      <c r="AD285" s="1646"/>
      <c r="AE285" s="1647"/>
      <c r="AF285" s="1646"/>
      <c r="AG285" s="1646"/>
      <c r="AH285" s="1648"/>
      <c r="AI285" s="1646"/>
      <c r="AJ285" s="1642"/>
      <c r="AK285" s="1642"/>
      <c r="AL285" s="1642"/>
      <c r="AM285" s="1642"/>
      <c r="AN285" s="1642"/>
      <c r="AO285" s="1642"/>
      <c r="AP285" s="1642"/>
      <c r="AQ285" s="1642"/>
      <c r="AR285" s="1642"/>
      <c r="AS285" s="1642"/>
      <c r="AT285" s="1642"/>
      <c r="AU285" s="1642"/>
      <c r="AV285" s="1642"/>
      <c r="AW285" s="1642"/>
      <c r="AX285" s="1642"/>
      <c r="AY285" s="1642"/>
      <c r="AZ285" s="1642"/>
      <c r="BA285" s="1642"/>
      <c r="BB285" s="1642"/>
      <c r="BC285" s="1642"/>
      <c r="BD285" s="1642"/>
      <c r="BE285" s="1642"/>
      <c r="BF285" s="1642"/>
      <c r="BG285" s="1642"/>
      <c r="BH285" s="1642"/>
    </row>
    <row r="286" spans="1:60" ht="18.75" customHeight="1">
      <c r="A286" s="1667"/>
      <c r="B286" s="1642"/>
      <c r="C286" s="1669"/>
      <c r="D286" s="1642"/>
      <c r="E286" s="1642"/>
      <c r="F286" s="1642"/>
      <c r="G286" s="1642"/>
      <c r="H286" s="1642"/>
      <c r="I286" s="1642"/>
      <c r="J286" s="1642"/>
      <c r="K286" s="1642"/>
      <c r="L286" s="1642"/>
      <c r="M286" s="1642"/>
      <c r="N286" s="1642"/>
      <c r="O286" s="1646"/>
      <c r="P286" s="1642"/>
      <c r="Q286" s="1642"/>
      <c r="R286" s="1642"/>
      <c r="S286" s="1645"/>
      <c r="T286" s="1645"/>
      <c r="U286" s="9"/>
      <c r="V286" s="9"/>
      <c r="W286" s="9"/>
      <c r="X286" s="1646"/>
      <c r="Y286" s="1646"/>
      <c r="Z286" s="1646"/>
      <c r="AA286" s="1646"/>
      <c r="AB286" s="1646"/>
      <c r="AC286" s="1646"/>
      <c r="AD286" s="1646"/>
      <c r="AE286" s="1647"/>
      <c r="AF286" s="1646"/>
      <c r="AG286" s="1646"/>
      <c r="AH286" s="1648"/>
      <c r="AI286" s="1646"/>
      <c r="AJ286" s="1642"/>
      <c r="AK286" s="1642"/>
      <c r="AL286" s="1642"/>
      <c r="AM286" s="1642"/>
      <c r="AN286" s="1642"/>
      <c r="AO286" s="1642"/>
      <c r="AP286" s="1642"/>
      <c r="AQ286" s="1642"/>
      <c r="AR286" s="1642"/>
      <c r="AS286" s="1642"/>
      <c r="AT286" s="1642"/>
      <c r="AU286" s="1642"/>
      <c r="AV286" s="1642"/>
      <c r="AW286" s="1642"/>
      <c r="AX286" s="1642"/>
      <c r="AY286" s="1642"/>
      <c r="AZ286" s="1642"/>
      <c r="BA286" s="1642"/>
      <c r="BB286" s="1642"/>
      <c r="BC286" s="1642"/>
      <c r="BD286" s="1642"/>
      <c r="BE286" s="1642"/>
      <c r="BF286" s="1642"/>
      <c r="BG286" s="1642"/>
      <c r="BH286" s="1642"/>
    </row>
    <row r="287" spans="1:60" ht="18.75" customHeight="1">
      <c r="A287" s="1667"/>
      <c r="B287" s="1642"/>
      <c r="C287" s="1669"/>
      <c r="D287" s="1642"/>
      <c r="E287" s="1642"/>
      <c r="F287" s="1642"/>
      <c r="G287" s="1642"/>
      <c r="H287" s="1642"/>
      <c r="I287" s="1642"/>
      <c r="J287" s="1642"/>
      <c r="K287" s="1642"/>
      <c r="L287" s="1642"/>
      <c r="M287" s="1642"/>
      <c r="N287" s="1642"/>
      <c r="O287" s="1646"/>
      <c r="P287" s="1642"/>
      <c r="Q287" s="1642"/>
      <c r="R287" s="1642"/>
      <c r="S287" s="1645"/>
      <c r="T287" s="1645"/>
      <c r="U287" s="9"/>
      <c r="V287" s="9"/>
      <c r="W287" s="9"/>
      <c r="X287" s="1646"/>
      <c r="Y287" s="1646"/>
      <c r="Z287" s="1646"/>
      <c r="AA287" s="1646"/>
      <c r="AB287" s="1646"/>
      <c r="AC287" s="1646"/>
      <c r="AD287" s="1646"/>
      <c r="AE287" s="1647"/>
      <c r="AF287" s="1646"/>
      <c r="AG287" s="1646"/>
      <c r="AH287" s="1648"/>
      <c r="AI287" s="1646"/>
      <c r="AJ287" s="1642"/>
      <c r="AK287" s="1642"/>
      <c r="AL287" s="1642"/>
      <c r="AM287" s="1642"/>
      <c r="AN287" s="1642"/>
      <c r="AO287" s="1642"/>
      <c r="AP287" s="1642"/>
      <c r="AQ287" s="1642"/>
      <c r="AR287" s="1642"/>
      <c r="AS287" s="1642"/>
      <c r="AT287" s="1642"/>
      <c r="AU287" s="1642"/>
      <c r="AV287" s="1642"/>
      <c r="AW287" s="1642"/>
      <c r="AX287" s="1642"/>
      <c r="AY287" s="1642"/>
      <c r="AZ287" s="1642"/>
      <c r="BA287" s="1642"/>
      <c r="BB287" s="1642"/>
      <c r="BC287" s="1642"/>
      <c r="BD287" s="1642"/>
      <c r="BE287" s="1642"/>
      <c r="BF287" s="1642"/>
      <c r="BG287" s="1642"/>
      <c r="BH287" s="1642"/>
    </row>
    <row r="288" spans="1:60" ht="18.75" customHeight="1">
      <c r="A288" s="1667"/>
      <c r="B288" s="1642"/>
      <c r="C288" s="1669"/>
      <c r="D288" s="1642"/>
      <c r="E288" s="1642"/>
      <c r="F288" s="1642"/>
      <c r="G288" s="1642"/>
      <c r="H288" s="1642"/>
      <c r="I288" s="1642"/>
      <c r="J288" s="1642"/>
      <c r="K288" s="1642"/>
      <c r="L288" s="1642"/>
      <c r="M288" s="1642"/>
      <c r="N288" s="1642"/>
      <c r="O288" s="1646"/>
      <c r="P288" s="1642"/>
      <c r="Q288" s="1642"/>
      <c r="R288" s="1642"/>
      <c r="S288" s="1645"/>
      <c r="T288" s="1645"/>
      <c r="U288" s="9"/>
      <c r="V288" s="9"/>
      <c r="W288" s="9"/>
      <c r="X288" s="1646"/>
      <c r="Y288" s="1646"/>
      <c r="Z288" s="1646"/>
      <c r="AA288" s="1646"/>
      <c r="AB288" s="1646"/>
      <c r="AC288" s="1646"/>
      <c r="AD288" s="1646"/>
      <c r="AE288" s="1647"/>
      <c r="AF288" s="1646"/>
      <c r="AG288" s="1646"/>
      <c r="AH288" s="1648"/>
      <c r="AI288" s="1646"/>
      <c r="AJ288" s="1642"/>
      <c r="AK288" s="1642"/>
      <c r="AL288" s="1642"/>
      <c r="AM288" s="1642"/>
      <c r="AN288" s="1642"/>
      <c r="AO288" s="1642"/>
      <c r="AP288" s="1642"/>
      <c r="AQ288" s="1642"/>
      <c r="AR288" s="1642"/>
      <c r="AS288" s="1642"/>
      <c r="AT288" s="1642"/>
      <c r="AU288" s="1642"/>
      <c r="AV288" s="1642"/>
      <c r="AW288" s="1642"/>
      <c r="AX288" s="1642"/>
      <c r="AY288" s="1642"/>
      <c r="AZ288" s="1642"/>
      <c r="BA288" s="1642"/>
      <c r="BB288" s="1642"/>
      <c r="BC288" s="1642"/>
      <c r="BD288" s="1642"/>
      <c r="BE288" s="1642"/>
      <c r="BF288" s="1642"/>
      <c r="BG288" s="1642"/>
      <c r="BH288" s="1642"/>
    </row>
    <row r="289" spans="1:60" ht="18.75" customHeight="1">
      <c r="A289" s="1667"/>
      <c r="B289" s="1642"/>
      <c r="C289" s="1669"/>
      <c r="D289" s="1642"/>
      <c r="E289" s="1642"/>
      <c r="F289" s="1642"/>
      <c r="G289" s="1642"/>
      <c r="H289" s="1642"/>
      <c r="I289" s="1642"/>
      <c r="J289" s="1642"/>
      <c r="K289" s="1642"/>
      <c r="L289" s="1642"/>
      <c r="M289" s="1642"/>
      <c r="N289" s="1642"/>
      <c r="O289" s="1646"/>
      <c r="P289" s="1642"/>
      <c r="Q289" s="1642"/>
      <c r="R289" s="1642"/>
      <c r="S289" s="1645"/>
      <c r="T289" s="1645"/>
      <c r="U289" s="9"/>
      <c r="V289" s="9"/>
      <c r="W289" s="9"/>
      <c r="X289" s="1646"/>
      <c r="Y289" s="1646"/>
      <c r="Z289" s="1646"/>
      <c r="AA289" s="1646"/>
      <c r="AB289" s="1646"/>
      <c r="AC289" s="1646"/>
      <c r="AD289" s="1646"/>
      <c r="AE289" s="1647"/>
      <c r="AF289" s="1646"/>
      <c r="AG289" s="1646"/>
      <c r="AH289" s="1648"/>
      <c r="AI289" s="1646"/>
      <c r="AJ289" s="1642"/>
      <c r="AK289" s="1642"/>
      <c r="AL289" s="1642"/>
      <c r="AM289" s="1642"/>
      <c r="AN289" s="1642"/>
      <c r="AO289" s="1642"/>
      <c r="AP289" s="1642"/>
      <c r="AQ289" s="1642"/>
      <c r="AR289" s="1642"/>
      <c r="AS289" s="1642"/>
      <c r="AT289" s="1642"/>
      <c r="AU289" s="1642"/>
      <c r="AV289" s="1642"/>
      <c r="AW289" s="1642"/>
      <c r="AX289" s="1642"/>
      <c r="AY289" s="1642"/>
      <c r="AZ289" s="1642"/>
      <c r="BA289" s="1642"/>
      <c r="BB289" s="1642"/>
      <c r="BC289" s="1642"/>
      <c r="BD289" s="1642"/>
      <c r="BE289" s="1642"/>
      <c r="BF289" s="1642"/>
      <c r="BG289" s="1642"/>
      <c r="BH289" s="1642"/>
    </row>
    <row r="290" spans="1:60" ht="18.75" customHeight="1">
      <c r="A290" s="1667"/>
      <c r="B290" s="1642"/>
      <c r="C290" s="1669"/>
      <c r="D290" s="1642"/>
      <c r="E290" s="1642"/>
      <c r="F290" s="1642"/>
      <c r="G290" s="1642"/>
      <c r="H290" s="1642"/>
      <c r="I290" s="1642"/>
      <c r="J290" s="1642"/>
      <c r="K290" s="1642"/>
      <c r="L290" s="1642"/>
      <c r="M290" s="1642"/>
      <c r="N290" s="1642"/>
      <c r="O290" s="1646"/>
      <c r="P290" s="1642"/>
      <c r="Q290" s="1642"/>
      <c r="R290" s="1642"/>
      <c r="S290" s="1645"/>
      <c r="T290" s="1645"/>
      <c r="U290" s="9"/>
      <c r="V290" s="9"/>
      <c r="W290" s="9"/>
      <c r="X290" s="1646"/>
      <c r="Y290" s="1646"/>
      <c r="Z290" s="1646"/>
      <c r="AA290" s="1646"/>
      <c r="AB290" s="1646"/>
      <c r="AC290" s="1646"/>
      <c r="AD290" s="1646"/>
      <c r="AE290" s="1647"/>
      <c r="AF290" s="1646"/>
      <c r="AG290" s="1646"/>
      <c r="AH290" s="1648"/>
      <c r="AI290" s="1646"/>
      <c r="AJ290" s="1642"/>
      <c r="AK290" s="1642"/>
      <c r="AL290" s="1642"/>
      <c r="AM290" s="1642"/>
      <c r="AN290" s="1642"/>
      <c r="AO290" s="1642"/>
      <c r="AP290" s="1642"/>
      <c r="AQ290" s="1642"/>
      <c r="AR290" s="1642"/>
      <c r="AS290" s="1642"/>
      <c r="AT290" s="1642"/>
      <c r="AU290" s="1642"/>
      <c r="AV290" s="1642"/>
      <c r="AW290" s="1642"/>
      <c r="AX290" s="1642"/>
      <c r="AY290" s="1642"/>
      <c r="AZ290" s="1642"/>
      <c r="BA290" s="1642"/>
      <c r="BB290" s="1642"/>
      <c r="BC290" s="1642"/>
      <c r="BD290" s="1642"/>
      <c r="BE290" s="1642"/>
      <c r="BF290" s="1642"/>
      <c r="BG290" s="1642"/>
      <c r="BH290" s="1642"/>
    </row>
    <row r="291" spans="1:60" ht="18.75" customHeight="1">
      <c r="A291" s="1667"/>
      <c r="B291" s="1642"/>
      <c r="C291" s="1669"/>
      <c r="D291" s="1642"/>
      <c r="E291" s="1642"/>
      <c r="F291" s="1642"/>
      <c r="G291" s="1642"/>
      <c r="H291" s="1642"/>
      <c r="I291" s="1642"/>
      <c r="J291" s="1642"/>
      <c r="K291" s="1642"/>
      <c r="L291" s="1642"/>
      <c r="M291" s="1642"/>
      <c r="N291" s="1642"/>
      <c r="O291" s="1646"/>
      <c r="P291" s="1642"/>
      <c r="Q291" s="1642"/>
      <c r="R291" s="1642"/>
      <c r="S291" s="1645"/>
      <c r="T291" s="1645"/>
      <c r="U291" s="9"/>
      <c r="V291" s="9"/>
      <c r="W291" s="9"/>
      <c r="X291" s="1646"/>
      <c r="Y291" s="1646"/>
      <c r="Z291" s="1646"/>
      <c r="AA291" s="1646"/>
      <c r="AB291" s="1646"/>
      <c r="AC291" s="1646"/>
      <c r="AD291" s="1646"/>
      <c r="AE291" s="1647"/>
      <c r="AF291" s="1646"/>
      <c r="AG291" s="1646"/>
      <c r="AH291" s="1648"/>
      <c r="AI291" s="1646"/>
      <c r="AJ291" s="1642"/>
      <c r="AK291" s="1642"/>
      <c r="AL291" s="1642"/>
      <c r="AM291" s="1642"/>
      <c r="AN291" s="1642"/>
      <c r="AO291" s="1642"/>
      <c r="AP291" s="1642"/>
      <c r="AQ291" s="1642"/>
      <c r="AR291" s="1642"/>
      <c r="AS291" s="1642"/>
      <c r="AT291" s="1642"/>
      <c r="AU291" s="1642"/>
      <c r="AV291" s="1642"/>
      <c r="AW291" s="1642"/>
      <c r="AX291" s="1642"/>
      <c r="AY291" s="1642"/>
      <c r="AZ291" s="1642"/>
      <c r="BA291" s="1642"/>
      <c r="BB291" s="1642"/>
      <c r="BC291" s="1642"/>
      <c r="BD291" s="1642"/>
      <c r="BE291" s="1642"/>
      <c r="BF291" s="1642"/>
      <c r="BG291" s="1642"/>
      <c r="BH291" s="1642"/>
    </row>
    <row r="292" spans="1:60" ht="18.75" customHeight="1">
      <c r="A292" s="1667"/>
      <c r="B292" s="1642"/>
      <c r="C292" s="1669"/>
      <c r="D292" s="1642"/>
      <c r="E292" s="1642"/>
      <c r="F292" s="1642"/>
      <c r="G292" s="1642"/>
      <c r="H292" s="1642"/>
      <c r="I292" s="1642"/>
      <c r="J292" s="1642"/>
      <c r="K292" s="1642"/>
      <c r="L292" s="1642"/>
      <c r="M292" s="1642"/>
      <c r="N292" s="1642"/>
      <c r="O292" s="1646"/>
      <c r="P292" s="1642"/>
      <c r="Q292" s="1642"/>
      <c r="R292" s="1642"/>
      <c r="S292" s="1645"/>
      <c r="T292" s="1645"/>
      <c r="U292" s="9"/>
      <c r="V292" s="9"/>
      <c r="W292" s="9"/>
      <c r="X292" s="1646"/>
      <c r="Y292" s="1646"/>
      <c r="Z292" s="1646"/>
      <c r="AA292" s="1646"/>
      <c r="AB292" s="1646"/>
      <c r="AC292" s="1646"/>
      <c r="AD292" s="1646"/>
      <c r="AE292" s="1647"/>
      <c r="AF292" s="1646"/>
      <c r="AG292" s="1646"/>
      <c r="AH292" s="1648"/>
      <c r="AI292" s="1646"/>
      <c r="AJ292" s="1642"/>
      <c r="AK292" s="1642"/>
      <c r="AL292" s="1642"/>
      <c r="AM292" s="1642"/>
      <c r="AN292" s="1642"/>
      <c r="AO292" s="1642"/>
      <c r="AP292" s="1642"/>
      <c r="AQ292" s="1642"/>
      <c r="AR292" s="1642"/>
      <c r="AS292" s="1642"/>
      <c r="AT292" s="1642"/>
      <c r="AU292" s="1642"/>
      <c r="AV292" s="1642"/>
      <c r="AW292" s="1642"/>
      <c r="AX292" s="1642"/>
      <c r="AY292" s="1642"/>
      <c r="AZ292" s="1642"/>
      <c r="BA292" s="1642"/>
      <c r="BB292" s="1642"/>
      <c r="BC292" s="1642"/>
      <c r="BD292" s="1642"/>
      <c r="BE292" s="1642"/>
      <c r="BF292" s="1642"/>
      <c r="BG292" s="1642"/>
      <c r="BH292" s="1642"/>
    </row>
    <row r="293" spans="1:60" ht="18.75" customHeight="1">
      <c r="A293" s="1667"/>
      <c r="B293" s="1642"/>
      <c r="C293" s="1669"/>
      <c r="D293" s="1642"/>
      <c r="E293" s="1642"/>
      <c r="F293" s="1642"/>
      <c r="G293" s="1642"/>
      <c r="H293" s="1642"/>
      <c r="I293" s="1642"/>
      <c r="J293" s="1642"/>
      <c r="K293" s="1642"/>
      <c r="L293" s="1642"/>
      <c r="M293" s="1642"/>
      <c r="N293" s="1642"/>
      <c r="O293" s="1646"/>
      <c r="P293" s="1642"/>
      <c r="Q293" s="1642"/>
      <c r="R293" s="1642"/>
      <c r="S293" s="1645"/>
      <c r="T293" s="1645"/>
      <c r="U293" s="9"/>
      <c r="V293" s="9"/>
      <c r="W293" s="9"/>
      <c r="X293" s="1646"/>
      <c r="Y293" s="1646"/>
      <c r="Z293" s="1646"/>
      <c r="AA293" s="1646"/>
      <c r="AB293" s="1646"/>
      <c r="AC293" s="1646"/>
      <c r="AD293" s="1646"/>
      <c r="AE293" s="1647"/>
      <c r="AF293" s="1646"/>
      <c r="AG293" s="1646"/>
      <c r="AH293" s="1648"/>
      <c r="AI293" s="1646"/>
      <c r="AJ293" s="1642"/>
      <c r="AK293" s="1642"/>
      <c r="AL293" s="1642"/>
      <c r="AM293" s="1642"/>
      <c r="AN293" s="1642"/>
      <c r="AO293" s="1642"/>
      <c r="AP293" s="1642"/>
      <c r="AQ293" s="1642"/>
      <c r="AR293" s="1642"/>
      <c r="AS293" s="1642"/>
      <c r="AT293" s="1642"/>
      <c r="AU293" s="1642"/>
      <c r="AV293" s="1642"/>
      <c r="AW293" s="1642"/>
      <c r="AX293" s="1642"/>
      <c r="AY293" s="1642"/>
      <c r="AZ293" s="1642"/>
      <c r="BA293" s="1642"/>
      <c r="BB293" s="1642"/>
      <c r="BC293" s="1642"/>
      <c r="BD293" s="1642"/>
      <c r="BE293" s="1642"/>
      <c r="BF293" s="1642"/>
      <c r="BG293" s="1642"/>
      <c r="BH293" s="1642"/>
    </row>
    <row r="294" spans="1:60" ht="18.75" customHeight="1">
      <c r="A294" s="1667"/>
      <c r="B294" s="1642"/>
      <c r="C294" s="1669"/>
      <c r="D294" s="1642"/>
      <c r="E294" s="1642"/>
      <c r="F294" s="1642"/>
      <c r="G294" s="1642"/>
      <c r="H294" s="1642"/>
      <c r="I294" s="1642"/>
      <c r="J294" s="1642"/>
      <c r="K294" s="1642"/>
      <c r="L294" s="1642"/>
      <c r="M294" s="1642"/>
      <c r="N294" s="1642"/>
      <c r="O294" s="1646"/>
      <c r="P294" s="1642"/>
      <c r="Q294" s="1642"/>
      <c r="R294" s="1642"/>
      <c r="S294" s="1645"/>
      <c r="T294" s="1645"/>
      <c r="U294" s="9"/>
      <c r="V294" s="9"/>
      <c r="W294" s="9"/>
      <c r="X294" s="1646"/>
      <c r="Y294" s="1646"/>
      <c r="Z294" s="1646"/>
      <c r="AA294" s="1646"/>
      <c r="AB294" s="1646"/>
      <c r="AC294" s="1646"/>
      <c r="AD294" s="1646"/>
      <c r="AE294" s="1647"/>
      <c r="AF294" s="1646"/>
      <c r="AG294" s="1646"/>
      <c r="AH294" s="1648"/>
      <c r="AI294" s="1646"/>
      <c r="AJ294" s="1642"/>
      <c r="AK294" s="1642"/>
      <c r="AL294" s="1642"/>
      <c r="AM294" s="1642"/>
      <c r="AN294" s="1642"/>
      <c r="AO294" s="1642"/>
      <c r="AP294" s="1642"/>
      <c r="AQ294" s="1642"/>
      <c r="AR294" s="1642"/>
      <c r="AS294" s="1642"/>
      <c r="AT294" s="1642"/>
      <c r="AU294" s="1642"/>
      <c r="AV294" s="1642"/>
      <c r="AW294" s="1642"/>
      <c r="AX294" s="1642"/>
      <c r="AY294" s="1642"/>
      <c r="AZ294" s="1642"/>
      <c r="BA294" s="1642"/>
      <c r="BB294" s="1642"/>
      <c r="BC294" s="1642"/>
      <c r="BD294" s="1642"/>
      <c r="BE294" s="1642"/>
      <c r="BF294" s="1642"/>
      <c r="BG294" s="1642"/>
      <c r="BH294" s="1642"/>
    </row>
    <row r="295" spans="1:60" ht="18.75" customHeight="1">
      <c r="A295" s="1667"/>
      <c r="B295" s="1642"/>
      <c r="C295" s="1669"/>
      <c r="D295" s="1642"/>
      <c r="E295" s="1642"/>
      <c r="F295" s="1642"/>
      <c r="G295" s="1642"/>
      <c r="H295" s="1642"/>
      <c r="I295" s="1642"/>
      <c r="J295" s="1642"/>
      <c r="K295" s="1642"/>
      <c r="L295" s="1642"/>
      <c r="M295" s="1642"/>
      <c r="N295" s="1642"/>
      <c r="O295" s="1646"/>
      <c r="P295" s="1642"/>
      <c r="Q295" s="1642"/>
      <c r="R295" s="1642"/>
      <c r="S295" s="1645"/>
      <c r="T295" s="1645"/>
      <c r="U295" s="9"/>
      <c r="V295" s="9"/>
      <c r="W295" s="9"/>
      <c r="X295" s="1646"/>
      <c r="Y295" s="1646"/>
      <c r="Z295" s="1646"/>
      <c r="AA295" s="1646"/>
      <c r="AB295" s="1646"/>
      <c r="AC295" s="1646"/>
      <c r="AD295" s="1646"/>
      <c r="AE295" s="1647"/>
      <c r="AF295" s="1646"/>
      <c r="AG295" s="1646"/>
      <c r="AH295" s="1648"/>
      <c r="AI295" s="1646"/>
      <c r="AJ295" s="1642"/>
      <c r="AK295" s="1642"/>
      <c r="AL295" s="1642"/>
      <c r="AM295" s="1642"/>
      <c r="AN295" s="1642"/>
      <c r="AO295" s="1642"/>
      <c r="AP295" s="1642"/>
      <c r="AQ295" s="1642"/>
      <c r="AR295" s="1642"/>
      <c r="AS295" s="1642"/>
      <c r="AT295" s="1642"/>
      <c r="AU295" s="1642"/>
      <c r="AV295" s="1642"/>
      <c r="AW295" s="1642"/>
      <c r="AX295" s="1642"/>
      <c r="AY295" s="1642"/>
      <c r="AZ295" s="1642"/>
      <c r="BA295" s="1642"/>
      <c r="BB295" s="1642"/>
      <c r="BC295" s="1642"/>
      <c r="BD295" s="1642"/>
      <c r="BE295" s="1642"/>
      <c r="BF295" s="1642"/>
      <c r="BG295" s="1642"/>
      <c r="BH295" s="1642"/>
    </row>
    <row r="296" spans="1:60" ht="18.75" customHeight="1">
      <c r="A296" s="1667"/>
      <c r="B296" s="1642"/>
      <c r="C296" s="1669"/>
      <c r="D296" s="1642"/>
      <c r="E296" s="1642"/>
      <c r="F296" s="1642"/>
      <c r="G296" s="1642"/>
      <c r="H296" s="1642"/>
      <c r="I296" s="1642"/>
      <c r="J296" s="1642"/>
      <c r="K296" s="1642"/>
      <c r="L296" s="1642"/>
      <c r="M296" s="1642"/>
      <c r="N296" s="1642"/>
      <c r="O296" s="1646"/>
      <c r="P296" s="1642"/>
      <c r="Q296" s="1642"/>
      <c r="R296" s="1642"/>
      <c r="S296" s="1645"/>
      <c r="T296" s="1645"/>
      <c r="U296" s="9"/>
      <c r="V296" s="9"/>
      <c r="W296" s="9"/>
      <c r="X296" s="1646"/>
      <c r="Y296" s="1646"/>
      <c r="Z296" s="1646"/>
      <c r="AA296" s="1646"/>
      <c r="AB296" s="1646"/>
      <c r="AC296" s="1646"/>
      <c r="AD296" s="1646"/>
      <c r="AE296" s="1647"/>
      <c r="AF296" s="1646"/>
      <c r="AG296" s="1646"/>
      <c r="AH296" s="1648"/>
      <c r="AI296" s="1646"/>
      <c r="AJ296" s="1642"/>
      <c r="AK296" s="1642"/>
      <c r="AL296" s="1642"/>
      <c r="AM296" s="1642"/>
      <c r="AN296" s="1642"/>
      <c r="AO296" s="1642"/>
      <c r="AP296" s="1642"/>
      <c r="AQ296" s="1642"/>
      <c r="AR296" s="1642"/>
      <c r="AS296" s="1642"/>
      <c r="AT296" s="1642"/>
      <c r="AU296" s="1642"/>
      <c r="AV296" s="1642"/>
      <c r="AW296" s="1642"/>
      <c r="AX296" s="1642"/>
      <c r="AY296" s="1642"/>
      <c r="AZ296" s="1642"/>
      <c r="BA296" s="1642"/>
      <c r="BB296" s="1642"/>
      <c r="BC296" s="1642"/>
      <c r="BD296" s="1642"/>
      <c r="BE296" s="1642"/>
      <c r="BF296" s="1642"/>
      <c r="BG296" s="1642"/>
      <c r="BH296" s="1642"/>
    </row>
    <row r="297" spans="1:60" ht="18.75" customHeight="1">
      <c r="A297" s="1667"/>
      <c r="B297" s="1642"/>
      <c r="C297" s="1669"/>
      <c r="D297" s="1642"/>
      <c r="E297" s="1642"/>
      <c r="F297" s="1642"/>
      <c r="G297" s="1642"/>
      <c r="H297" s="1642"/>
      <c r="I297" s="1642"/>
      <c r="J297" s="1642"/>
      <c r="K297" s="1642"/>
      <c r="L297" s="1642"/>
      <c r="M297" s="1642"/>
      <c r="N297" s="1642"/>
      <c r="O297" s="1646"/>
      <c r="P297" s="1642"/>
      <c r="Q297" s="1642"/>
      <c r="R297" s="1642"/>
      <c r="S297" s="1645"/>
      <c r="T297" s="1645"/>
      <c r="U297" s="9"/>
      <c r="V297" s="9"/>
      <c r="W297" s="9"/>
      <c r="X297" s="1646"/>
      <c r="Y297" s="1646"/>
      <c r="Z297" s="1646"/>
      <c r="AA297" s="1646"/>
      <c r="AB297" s="1646"/>
      <c r="AC297" s="1646"/>
      <c r="AD297" s="1646"/>
      <c r="AE297" s="1647"/>
      <c r="AF297" s="1646"/>
      <c r="AG297" s="1646"/>
      <c r="AH297" s="1648"/>
      <c r="AI297" s="1646"/>
      <c r="AJ297" s="1642"/>
      <c r="AK297" s="1642"/>
      <c r="AL297" s="1642"/>
      <c r="AM297" s="1642"/>
      <c r="AN297" s="1642"/>
      <c r="AO297" s="1642"/>
      <c r="AP297" s="1642"/>
      <c r="AQ297" s="1642"/>
      <c r="AR297" s="1642"/>
      <c r="AS297" s="1642"/>
      <c r="AT297" s="1642"/>
      <c r="AU297" s="1642"/>
      <c r="AV297" s="1642"/>
      <c r="AW297" s="1642"/>
      <c r="AX297" s="1642"/>
      <c r="AY297" s="1642"/>
      <c r="AZ297" s="1642"/>
      <c r="BA297" s="1642"/>
      <c r="BB297" s="1642"/>
      <c r="BC297" s="1642"/>
      <c r="BD297" s="1642"/>
      <c r="BE297" s="1642"/>
      <c r="BF297" s="1642"/>
      <c r="BG297" s="1642"/>
      <c r="BH297" s="1642"/>
    </row>
    <row r="298" spans="1:60" ht="18.75" customHeight="1">
      <c r="A298" s="1667"/>
      <c r="B298" s="1642"/>
      <c r="C298" s="1669"/>
      <c r="D298" s="1642"/>
      <c r="E298" s="1642"/>
      <c r="F298" s="1642"/>
      <c r="G298" s="1642"/>
      <c r="H298" s="1642"/>
      <c r="I298" s="1642"/>
      <c r="J298" s="1642"/>
      <c r="K298" s="1642"/>
      <c r="L298" s="1642"/>
      <c r="M298" s="1642"/>
      <c r="N298" s="1642"/>
      <c r="O298" s="1646"/>
      <c r="P298" s="1642"/>
      <c r="Q298" s="1642"/>
      <c r="R298" s="1642"/>
      <c r="S298" s="1645"/>
      <c r="T298" s="1645"/>
      <c r="U298" s="9"/>
      <c r="V298" s="9"/>
      <c r="W298" s="9"/>
      <c r="X298" s="1646"/>
      <c r="Y298" s="1646"/>
      <c r="Z298" s="1646"/>
      <c r="AA298" s="1646"/>
      <c r="AB298" s="1646"/>
      <c r="AC298" s="1646"/>
      <c r="AD298" s="1646"/>
      <c r="AE298" s="1647"/>
      <c r="AF298" s="1646"/>
      <c r="AG298" s="1646"/>
      <c r="AH298" s="1648"/>
      <c r="AI298" s="1646"/>
      <c r="AJ298" s="1642"/>
      <c r="AK298" s="1642"/>
      <c r="AL298" s="1642"/>
      <c r="AM298" s="1642"/>
      <c r="AN298" s="1642"/>
      <c r="AO298" s="1642"/>
      <c r="AP298" s="1642"/>
      <c r="AQ298" s="1642"/>
      <c r="AR298" s="1642"/>
      <c r="AS298" s="1642"/>
      <c r="AT298" s="1642"/>
      <c r="AU298" s="1642"/>
      <c r="AV298" s="1642"/>
      <c r="AW298" s="1642"/>
      <c r="AX298" s="1642"/>
      <c r="AY298" s="1642"/>
      <c r="AZ298" s="1642"/>
      <c r="BA298" s="1642"/>
      <c r="BB298" s="1642"/>
      <c r="BC298" s="1642"/>
      <c r="BD298" s="1642"/>
      <c r="BE298" s="1642"/>
      <c r="BF298" s="1642"/>
      <c r="BG298" s="1642"/>
      <c r="BH298" s="1642"/>
    </row>
    <row r="299" spans="1:60" ht="18.75" customHeight="1">
      <c r="A299" s="1667"/>
      <c r="B299" s="1642"/>
      <c r="C299" s="1669"/>
      <c r="D299" s="1642"/>
      <c r="E299" s="1642"/>
      <c r="F299" s="1642"/>
      <c r="G299" s="1642"/>
      <c r="H299" s="1642"/>
      <c r="I299" s="1642"/>
      <c r="J299" s="1642"/>
      <c r="K299" s="1642"/>
      <c r="L299" s="1642"/>
      <c r="M299" s="1642"/>
      <c r="N299" s="1642"/>
      <c r="O299" s="1646"/>
      <c r="P299" s="1642"/>
      <c r="Q299" s="1642"/>
      <c r="R299" s="1642"/>
      <c r="S299" s="1645"/>
      <c r="T299" s="1645"/>
      <c r="U299" s="9"/>
      <c r="V299" s="9"/>
      <c r="W299" s="9"/>
      <c r="X299" s="1646"/>
      <c r="Y299" s="1646"/>
      <c r="Z299" s="1646"/>
      <c r="AA299" s="1646"/>
      <c r="AB299" s="1646"/>
      <c r="AC299" s="1646"/>
      <c r="AD299" s="1646"/>
      <c r="AE299" s="1647"/>
      <c r="AF299" s="1646"/>
      <c r="AG299" s="1646"/>
      <c r="AH299" s="1648"/>
      <c r="AI299" s="1646"/>
      <c r="AJ299" s="1642"/>
      <c r="AK299" s="1642"/>
      <c r="AL299" s="1642"/>
      <c r="AM299" s="1642"/>
      <c r="AN299" s="1642"/>
      <c r="AO299" s="1642"/>
      <c r="AP299" s="1642"/>
      <c r="AQ299" s="1642"/>
      <c r="AR299" s="1642"/>
      <c r="AS299" s="1642"/>
      <c r="AT299" s="1642"/>
      <c r="AU299" s="1642"/>
      <c r="AV299" s="1642"/>
      <c r="AW299" s="1642"/>
      <c r="AX299" s="1642"/>
      <c r="AY299" s="1642"/>
      <c r="AZ299" s="1642"/>
      <c r="BA299" s="1642"/>
      <c r="BB299" s="1642"/>
      <c r="BC299" s="1642"/>
      <c r="BD299" s="1642"/>
      <c r="BE299" s="1642"/>
      <c r="BF299" s="1642"/>
      <c r="BG299" s="1642"/>
      <c r="BH299" s="1642"/>
    </row>
    <row r="300" spans="1:60" ht="18.75" customHeight="1">
      <c r="A300" s="1667"/>
      <c r="B300" s="1642"/>
      <c r="C300" s="1669"/>
      <c r="D300" s="1642"/>
      <c r="E300" s="1642"/>
      <c r="F300" s="1642"/>
      <c r="G300" s="1642"/>
      <c r="H300" s="1642"/>
      <c r="I300" s="1642"/>
      <c r="J300" s="1642"/>
      <c r="K300" s="1642"/>
      <c r="L300" s="1642"/>
      <c r="M300" s="1642"/>
      <c r="N300" s="1642"/>
      <c r="O300" s="1646"/>
      <c r="P300" s="1642"/>
      <c r="Q300" s="1642"/>
      <c r="R300" s="1642"/>
      <c r="S300" s="1645"/>
      <c r="T300" s="1645"/>
      <c r="U300" s="9"/>
      <c r="V300" s="9"/>
      <c r="W300" s="9"/>
      <c r="X300" s="1646"/>
      <c r="Y300" s="1646"/>
      <c r="Z300" s="1646"/>
      <c r="AA300" s="1646"/>
      <c r="AB300" s="1646"/>
      <c r="AC300" s="1646"/>
      <c r="AD300" s="1646"/>
      <c r="AE300" s="1647"/>
      <c r="AF300" s="1646"/>
      <c r="AG300" s="1646"/>
      <c r="AH300" s="1648"/>
      <c r="AI300" s="1646"/>
      <c r="AJ300" s="1642"/>
      <c r="AK300" s="1642"/>
      <c r="AL300" s="1642"/>
      <c r="AM300" s="1642"/>
      <c r="AN300" s="1642"/>
      <c r="AO300" s="1642"/>
      <c r="AP300" s="1642"/>
      <c r="AQ300" s="1642"/>
      <c r="AR300" s="1642"/>
      <c r="AS300" s="1642"/>
      <c r="AT300" s="1642"/>
      <c r="AU300" s="1642"/>
      <c r="AV300" s="1642"/>
      <c r="AW300" s="1642"/>
      <c r="AX300" s="1642"/>
      <c r="AY300" s="1642"/>
      <c r="AZ300" s="1642"/>
      <c r="BA300" s="1642"/>
      <c r="BB300" s="1642"/>
      <c r="BC300" s="1642"/>
      <c r="BD300" s="1642"/>
      <c r="BE300" s="1642"/>
      <c r="BF300" s="1642"/>
      <c r="BG300" s="1642"/>
      <c r="BH300" s="1642"/>
    </row>
    <row r="301" spans="1:60" ht="18.75" customHeight="1">
      <c r="A301" s="1667"/>
      <c r="B301" s="1642"/>
      <c r="C301" s="1669"/>
      <c r="D301" s="1642"/>
      <c r="E301" s="1642"/>
      <c r="F301" s="1642"/>
      <c r="G301" s="1642"/>
      <c r="H301" s="1642"/>
      <c r="I301" s="1642"/>
      <c r="J301" s="1642"/>
      <c r="K301" s="1642"/>
      <c r="L301" s="1642"/>
      <c r="M301" s="1642"/>
      <c r="N301" s="1642"/>
      <c r="O301" s="1646"/>
      <c r="P301" s="1642"/>
      <c r="Q301" s="1642"/>
      <c r="R301" s="1642"/>
      <c r="S301" s="1645"/>
      <c r="T301" s="1645"/>
      <c r="U301" s="9"/>
      <c r="V301" s="9"/>
      <c r="W301" s="9"/>
      <c r="X301" s="1646"/>
      <c r="Y301" s="1646"/>
      <c r="Z301" s="1646"/>
      <c r="AA301" s="1646"/>
      <c r="AB301" s="1646"/>
      <c r="AC301" s="1646"/>
      <c r="AD301" s="1646"/>
      <c r="AE301" s="1647"/>
      <c r="AF301" s="1646"/>
      <c r="AG301" s="1646"/>
      <c r="AH301" s="1648"/>
      <c r="AI301" s="1646"/>
      <c r="AJ301" s="1642"/>
      <c r="AK301" s="1642"/>
      <c r="AL301" s="1642"/>
      <c r="AM301" s="1642"/>
      <c r="AN301" s="1642"/>
      <c r="AO301" s="1642"/>
      <c r="AP301" s="1642"/>
      <c r="AQ301" s="1642"/>
      <c r="AR301" s="1642"/>
      <c r="AS301" s="1642"/>
      <c r="AT301" s="1642"/>
      <c r="AU301" s="1642"/>
      <c r="AV301" s="1642"/>
      <c r="AW301" s="1642"/>
      <c r="AX301" s="1642"/>
      <c r="AY301" s="1642"/>
      <c r="AZ301" s="1642"/>
      <c r="BA301" s="1642"/>
      <c r="BB301" s="1642"/>
      <c r="BC301" s="1642"/>
      <c r="BD301" s="1642"/>
      <c r="BE301" s="1642"/>
      <c r="BF301" s="1642"/>
      <c r="BG301" s="1642"/>
      <c r="BH301" s="1642"/>
    </row>
    <row r="302" spans="1:60" ht="18.75" customHeight="1">
      <c r="A302" s="1667"/>
      <c r="B302" s="1642"/>
      <c r="C302" s="1669"/>
      <c r="D302" s="1642"/>
      <c r="E302" s="1642"/>
      <c r="F302" s="1642"/>
      <c r="G302" s="1642"/>
      <c r="H302" s="1642"/>
      <c r="I302" s="1642"/>
      <c r="J302" s="1642"/>
      <c r="K302" s="1642"/>
      <c r="L302" s="1642"/>
      <c r="M302" s="1642"/>
      <c r="N302" s="1642"/>
      <c r="O302" s="1646"/>
      <c r="P302" s="1642"/>
      <c r="Q302" s="1642"/>
      <c r="R302" s="1642"/>
      <c r="S302" s="1645"/>
      <c r="T302" s="1645"/>
      <c r="U302" s="9"/>
      <c r="V302" s="9"/>
      <c r="W302" s="9"/>
      <c r="X302" s="1646"/>
      <c r="Y302" s="1646"/>
      <c r="Z302" s="1646"/>
      <c r="AA302" s="1646"/>
      <c r="AB302" s="1646"/>
      <c r="AC302" s="1646"/>
      <c r="AD302" s="1646"/>
      <c r="AE302" s="1647"/>
      <c r="AF302" s="1646"/>
      <c r="AG302" s="1646"/>
      <c r="AH302" s="1648"/>
      <c r="AI302" s="1646"/>
      <c r="AJ302" s="1642"/>
      <c r="AK302" s="1642"/>
      <c r="AL302" s="1642"/>
      <c r="AM302" s="1642"/>
      <c r="AN302" s="1642"/>
      <c r="AO302" s="1642"/>
      <c r="AP302" s="1642"/>
      <c r="AQ302" s="1642"/>
      <c r="AR302" s="1642"/>
      <c r="AS302" s="1642"/>
      <c r="AT302" s="1642"/>
      <c r="AU302" s="1642"/>
      <c r="AV302" s="1642"/>
      <c r="AW302" s="1642"/>
      <c r="AX302" s="1642"/>
      <c r="AY302" s="1642"/>
      <c r="AZ302" s="1642"/>
      <c r="BA302" s="1642"/>
      <c r="BB302" s="1642"/>
      <c r="BC302" s="1642"/>
      <c r="BD302" s="1642"/>
      <c r="BE302" s="1642"/>
      <c r="BF302" s="1642"/>
      <c r="BG302" s="1642"/>
      <c r="BH302" s="1642"/>
    </row>
    <row r="303" spans="1:60" ht="18.75" customHeight="1">
      <c r="A303" s="1667"/>
      <c r="B303" s="1642"/>
      <c r="C303" s="1669"/>
      <c r="D303" s="1642"/>
      <c r="E303" s="1642"/>
      <c r="F303" s="1642"/>
      <c r="G303" s="1642"/>
      <c r="H303" s="1642"/>
      <c r="I303" s="1642"/>
      <c r="J303" s="1642"/>
      <c r="K303" s="1642"/>
      <c r="L303" s="1642"/>
      <c r="M303" s="1642"/>
      <c r="N303" s="1642"/>
      <c r="O303" s="1646"/>
      <c r="P303" s="1642"/>
      <c r="Q303" s="1642"/>
      <c r="R303" s="1642"/>
      <c r="S303" s="1645"/>
      <c r="T303" s="1645"/>
      <c r="U303" s="9"/>
      <c r="V303" s="9"/>
      <c r="W303" s="9"/>
      <c r="X303" s="1646"/>
      <c r="Y303" s="1646"/>
      <c r="Z303" s="1646"/>
      <c r="AA303" s="1646"/>
      <c r="AB303" s="1646"/>
      <c r="AC303" s="1646"/>
      <c r="AD303" s="1646"/>
      <c r="AE303" s="1647"/>
      <c r="AF303" s="1646"/>
      <c r="AG303" s="1646"/>
      <c r="AH303" s="1648"/>
      <c r="AI303" s="1646"/>
      <c r="AJ303" s="1642"/>
      <c r="AK303" s="1642"/>
      <c r="AL303" s="1642"/>
      <c r="AM303" s="1642"/>
      <c r="AN303" s="1642"/>
      <c r="AO303" s="1642"/>
      <c r="AP303" s="1642"/>
      <c r="AQ303" s="1642"/>
      <c r="AR303" s="1642"/>
      <c r="AS303" s="1642"/>
      <c r="AT303" s="1642"/>
      <c r="AU303" s="1642"/>
      <c r="AV303" s="1642"/>
      <c r="AW303" s="1642"/>
      <c r="AX303" s="1642"/>
      <c r="AY303" s="1642"/>
      <c r="AZ303" s="1642"/>
      <c r="BA303" s="1642"/>
      <c r="BB303" s="1642"/>
      <c r="BC303" s="1642"/>
      <c r="BD303" s="1642"/>
      <c r="BE303" s="1642"/>
      <c r="BF303" s="1642"/>
      <c r="BG303" s="1642"/>
      <c r="BH303" s="1642"/>
    </row>
    <row r="304" spans="1:60"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sheetData>
  <autoFilter ref="V4:BH92" xr:uid="{00000000-0009-0000-0000-000000000000}"/>
  <mergeCells count="80">
    <mergeCell ref="AE100:AF100"/>
    <mergeCell ref="AE101:AF101"/>
    <mergeCell ref="AE102:AF102"/>
    <mergeCell ref="AE103:AF103"/>
    <mergeCell ref="Y93:AA95"/>
    <mergeCell ref="Y101:AA103"/>
    <mergeCell ref="AE96:AF97"/>
    <mergeCell ref="AE98:AF98"/>
    <mergeCell ref="AD96:AD97"/>
    <mergeCell ref="AE99:AF99"/>
    <mergeCell ref="AD93:AF95"/>
    <mergeCell ref="A52:A53"/>
    <mergeCell ref="B52:B53"/>
    <mergeCell ref="C52:C53"/>
    <mergeCell ref="D52:D53"/>
    <mergeCell ref="F52:F53"/>
    <mergeCell ref="A48:A50"/>
    <mergeCell ref="B48:B50"/>
    <mergeCell ref="C48:C50"/>
    <mergeCell ref="D48:D50"/>
    <mergeCell ref="J48:J50"/>
    <mergeCell ref="A40:A43"/>
    <mergeCell ref="D40:D43"/>
    <mergeCell ref="J41:J42"/>
    <mergeCell ref="B40:B43"/>
    <mergeCell ref="C40:C43"/>
    <mergeCell ref="A18:A36"/>
    <mergeCell ref="B18:B36"/>
    <mergeCell ref="C18:C36"/>
    <mergeCell ref="D18:D36"/>
    <mergeCell ref="J18:J36"/>
    <mergeCell ref="L48:L50"/>
    <mergeCell ref="M48:M50"/>
    <mergeCell ref="F102:J102"/>
    <mergeCell ref="F103:J103"/>
    <mergeCell ref="M52:M53"/>
    <mergeCell ref="F96:J96"/>
    <mergeCell ref="F97:J97"/>
    <mergeCell ref="F98:J98"/>
    <mergeCell ref="F99:J99"/>
    <mergeCell ref="F100:J100"/>
    <mergeCell ref="F101:J101"/>
    <mergeCell ref="J52:J53"/>
    <mergeCell ref="L52:L53"/>
    <mergeCell ref="H6:I6"/>
    <mergeCell ref="J6:J7"/>
    <mergeCell ref="F18:F36"/>
    <mergeCell ref="F40:F43"/>
    <mergeCell ref="F48:F50"/>
    <mergeCell ref="A6:A7"/>
    <mergeCell ref="B6:B7"/>
    <mergeCell ref="C6:C7"/>
    <mergeCell ref="D6:D7"/>
    <mergeCell ref="G6:G7"/>
    <mergeCell ref="AT6:AX6"/>
    <mergeCell ref="AY6:BC6"/>
    <mergeCell ref="BD6:BH6"/>
    <mergeCell ref="K6:K7"/>
    <mergeCell ref="L6:M6"/>
    <mergeCell ref="N6:N7"/>
    <mergeCell ref="O6:O7"/>
    <mergeCell ref="P6:R7"/>
    <mergeCell ref="S6:S7"/>
    <mergeCell ref="T6:T7"/>
    <mergeCell ref="X6:Y6"/>
    <mergeCell ref="Z6:AD6"/>
    <mergeCell ref="AE6:AI6"/>
    <mergeCell ref="AJ6:AN6"/>
    <mergeCell ref="AO6:AS6"/>
    <mergeCell ref="A5:M5"/>
    <mergeCell ref="N5:O5"/>
    <mergeCell ref="S5:T5"/>
    <mergeCell ref="X5:AI5"/>
    <mergeCell ref="A1:C2"/>
    <mergeCell ref="D1:N2"/>
    <mergeCell ref="O1:P1"/>
    <mergeCell ref="O2:P2"/>
    <mergeCell ref="A3:C3"/>
    <mergeCell ref="D3:N3"/>
    <mergeCell ref="O3:P3"/>
  </mergeCells>
  <conditionalFormatting sqref="AF7:AI7">
    <cfRule type="cellIs" dxfId="41" priority="1" operator="equal">
      <formula>"EN PROCESO"</formula>
    </cfRule>
  </conditionalFormatting>
  <conditionalFormatting sqref="AF7:AI7">
    <cfRule type="cellIs" dxfId="40" priority="2" operator="equal">
      <formula>"CERRADO"</formula>
    </cfRule>
  </conditionalFormatting>
  <conditionalFormatting sqref="AF7:AI7">
    <cfRule type="cellIs" dxfId="39" priority="3" operator="equal">
      <formula>"SIN INICIAR"</formula>
    </cfRule>
  </conditionalFormatting>
  <conditionalFormatting sqref="AH8:AH66 AW9:AW66 AW83:AW91 AH83:AH91">
    <cfRule type="cellIs" dxfId="38" priority="7" operator="equal">
      <formula>"Cerrado"</formula>
    </cfRule>
  </conditionalFormatting>
  <conditionalFormatting sqref="AH8:AH66 AW9:AW66 AW83:AW91 AH83:AH91">
    <cfRule type="cellIs" dxfId="37" priority="8" operator="equal">
      <formula>"CA"</formula>
    </cfRule>
  </conditionalFormatting>
  <conditionalFormatting sqref="AH8:AH66 AW9:AW66 AW83:AW91 AH83:AH91">
    <cfRule type="cellIs" dxfId="36" priority="9" operator="equal">
      <formula>"CM"</formula>
    </cfRule>
  </conditionalFormatting>
  <conditionalFormatting sqref="AD99:AD100 AA98:AA99">
    <cfRule type="cellIs" dxfId="35" priority="10" operator="equal">
      <formula>"Cerrado"</formula>
    </cfRule>
  </conditionalFormatting>
  <conditionalFormatting sqref="AD99:AD100 AA98:AA99">
    <cfRule type="cellIs" dxfId="34" priority="11" operator="equal">
      <formula>"CA"</formula>
    </cfRule>
  </conditionalFormatting>
  <conditionalFormatting sqref="AD99:AD100 AA98:AA99">
    <cfRule type="cellIs" dxfId="33" priority="12" operator="equal">
      <formula>"CM"</formula>
    </cfRule>
  </conditionalFormatting>
  <conditionalFormatting sqref="AU7:AX7">
    <cfRule type="cellIs" dxfId="32" priority="25" operator="equal">
      <formula>"EN PROCESO"</formula>
    </cfRule>
  </conditionalFormatting>
  <conditionalFormatting sqref="AU7:AX7">
    <cfRule type="cellIs" dxfId="31" priority="26" operator="equal">
      <formula>"CERRADO"</formula>
    </cfRule>
  </conditionalFormatting>
  <conditionalFormatting sqref="AU7:AX7">
    <cfRule type="cellIs" dxfId="30" priority="27" operator="equal">
      <formula>"SIN INICIAR"</formula>
    </cfRule>
  </conditionalFormatting>
  <conditionalFormatting sqref="AW8">
    <cfRule type="cellIs" dxfId="29" priority="31" operator="equal">
      <formula>"Cerrado"</formula>
    </cfRule>
  </conditionalFormatting>
  <conditionalFormatting sqref="AW8">
    <cfRule type="cellIs" dxfId="28" priority="32" operator="equal">
      <formula>"CA"</formula>
    </cfRule>
  </conditionalFormatting>
  <conditionalFormatting sqref="AW8">
    <cfRule type="cellIs" dxfId="27" priority="33" operator="equal">
      <formula>"CM"</formula>
    </cfRule>
  </conditionalFormatting>
  <pageMargins left="0.7" right="0.7" top="0.75" bottom="0.75" header="0" footer="0"/>
  <pageSetup orientation="landscape"/>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H1014"/>
  <sheetViews>
    <sheetView showGridLines="0" zoomScale="80" zoomScaleNormal="80" zoomScalePageLayoutView="80" workbookViewId="0">
      <pane xSplit="7" ySplit="7" topLeftCell="H8" activePane="bottomRight" state="frozen"/>
      <selection pane="bottomRight" activeCell="D8" sqref="D8"/>
      <selection pane="bottomLeft" activeCell="A8" sqref="A8"/>
      <selection pane="topRight" activeCell="H1" sqref="H1"/>
    </sheetView>
  </sheetViews>
  <sheetFormatPr defaultColWidth="14.42578125" defaultRowHeight="15" customHeight="1"/>
  <cols>
    <col min="1" max="1" width="21" customWidth="1"/>
    <col min="2" max="2" width="13.85546875" customWidth="1"/>
    <col min="3" max="3" width="8.140625" customWidth="1"/>
    <col min="4" max="4" width="42.7109375" customWidth="1"/>
    <col min="5" max="5" width="24.7109375" hidden="1" customWidth="1"/>
    <col min="6" max="6" width="22.85546875" customWidth="1"/>
    <col min="7" max="7" width="38.85546875" customWidth="1"/>
    <col min="8" max="8" width="14.140625" customWidth="1"/>
    <col min="9" max="9" width="16.85546875" customWidth="1"/>
    <col min="10" max="10" width="23.42578125" customWidth="1"/>
    <col min="11" max="11" width="15" customWidth="1"/>
    <col min="12" max="12" width="14" customWidth="1"/>
    <col min="13" max="13" width="18.28515625" customWidth="1"/>
    <col min="14" max="14" width="13.42578125" customWidth="1"/>
    <col min="15" max="15" width="14.42578125" customWidth="1"/>
    <col min="16" max="16" width="45.7109375" customWidth="1"/>
    <col min="17" max="17" width="16.28515625" customWidth="1"/>
    <col min="18" max="18" width="16.140625" customWidth="1"/>
    <col min="19" max="19" width="22.28515625" customWidth="1"/>
    <col min="20" max="20" width="16.28515625" customWidth="1"/>
    <col min="21" max="21" width="16.140625" customWidth="1"/>
    <col min="22" max="26" width="9.7109375" customWidth="1"/>
  </cols>
  <sheetData>
    <row r="1" spans="1:26" ht="21" customHeight="1">
      <c r="A1" s="1670" t="s">
        <v>0</v>
      </c>
      <c r="B1" s="1549"/>
      <c r="C1" s="1550"/>
      <c r="D1" s="1670" t="s">
        <v>1</v>
      </c>
      <c r="E1" s="1549"/>
      <c r="F1" s="1549"/>
      <c r="G1" s="1549"/>
      <c r="H1" s="1549"/>
      <c r="I1" s="1549"/>
      <c r="J1" s="1549"/>
      <c r="K1" s="1549"/>
      <c r="L1" s="1549"/>
      <c r="M1" s="1549"/>
      <c r="N1" s="1550"/>
      <c r="O1" s="1671"/>
      <c r="P1" s="1552"/>
      <c r="Q1" s="5"/>
      <c r="R1" s="5"/>
      <c r="S1" s="6"/>
      <c r="T1" s="5"/>
      <c r="U1" s="5"/>
      <c r="V1" s="8"/>
      <c r="W1" s="8"/>
      <c r="X1" s="8"/>
      <c r="Y1" s="8"/>
      <c r="Z1" s="8"/>
    </row>
    <row r="2" spans="1:26" ht="21" customHeight="1">
      <c r="A2" s="1554"/>
      <c r="B2" s="1555"/>
      <c r="C2" s="1556"/>
      <c r="D2" s="1554"/>
      <c r="E2" s="1555"/>
      <c r="F2" s="1555"/>
      <c r="G2" s="1555"/>
      <c r="H2" s="1555"/>
      <c r="I2" s="1555"/>
      <c r="J2" s="1555"/>
      <c r="K2" s="1555"/>
      <c r="L2" s="1555"/>
      <c r="M2" s="1555"/>
      <c r="N2" s="1556"/>
      <c r="O2" s="1672" t="s">
        <v>2</v>
      </c>
      <c r="P2" s="1552"/>
      <c r="Q2" s="5"/>
      <c r="R2" s="5"/>
      <c r="S2" s="6"/>
      <c r="T2" s="5"/>
      <c r="U2" s="5"/>
      <c r="V2" s="8"/>
      <c r="W2" s="8"/>
      <c r="X2" s="8"/>
      <c r="Y2" s="8"/>
      <c r="Z2" s="8"/>
    </row>
    <row r="3" spans="1:26" ht="21" customHeight="1">
      <c r="A3" s="1672" t="s">
        <v>3</v>
      </c>
      <c r="B3" s="1559"/>
      <c r="C3" s="1552"/>
      <c r="D3" s="1672" t="s">
        <v>4</v>
      </c>
      <c r="E3" s="1559"/>
      <c r="F3" s="1559"/>
      <c r="G3" s="1559"/>
      <c r="H3" s="1559"/>
      <c r="I3" s="1559"/>
      <c r="J3" s="1559"/>
      <c r="K3" s="1559"/>
      <c r="L3" s="1559"/>
      <c r="M3" s="1559"/>
      <c r="N3" s="1552"/>
      <c r="O3" s="1673"/>
      <c r="P3" s="1552"/>
      <c r="Q3" s="1674"/>
      <c r="R3" s="1674"/>
      <c r="S3" s="1675"/>
      <c r="T3" s="1674"/>
      <c r="U3" s="1674"/>
      <c r="V3" s="1676"/>
      <c r="W3" s="1676"/>
      <c r="X3" s="1676"/>
      <c r="Y3" s="1676"/>
      <c r="Z3" s="1676"/>
    </row>
    <row r="4" spans="1:26" ht="21" customHeight="1">
      <c r="A4" s="20"/>
      <c r="B4" s="22"/>
      <c r="C4" s="24"/>
      <c r="D4" s="26"/>
      <c r="E4" s="26"/>
      <c r="F4" s="26"/>
      <c r="G4" s="26"/>
      <c r="H4" s="26"/>
      <c r="I4" s="26"/>
      <c r="J4" s="26"/>
      <c r="K4" s="26"/>
      <c r="L4" s="26"/>
      <c r="M4" s="26"/>
      <c r="N4" s="26"/>
      <c r="O4" s="28"/>
      <c r="P4" s="28"/>
      <c r="Q4" s="1674"/>
      <c r="R4" s="1674"/>
      <c r="S4" s="1675"/>
      <c r="T4" s="1674"/>
      <c r="U4" s="1674"/>
      <c r="V4" s="1676"/>
      <c r="W4" s="1676"/>
      <c r="X4" s="1676"/>
      <c r="Y4" s="1676"/>
      <c r="Z4" s="1676"/>
    </row>
    <row r="5" spans="1:26" ht="40.5" customHeight="1">
      <c r="A5" s="31" t="s">
        <v>5</v>
      </c>
      <c r="B5" s="31"/>
      <c r="C5" s="31"/>
      <c r="D5" s="31"/>
      <c r="E5" s="31"/>
      <c r="F5" s="31"/>
      <c r="G5" s="31"/>
      <c r="H5" s="31"/>
      <c r="I5" s="31"/>
      <c r="J5" s="31"/>
      <c r="K5" s="31"/>
      <c r="L5" s="31"/>
      <c r="M5" s="31"/>
      <c r="N5" s="1568" t="s">
        <v>6</v>
      </c>
      <c r="O5" s="1552"/>
      <c r="P5" s="33"/>
      <c r="Q5" s="1569" t="s">
        <v>7</v>
      </c>
      <c r="R5" s="1552"/>
      <c r="S5" s="1675"/>
      <c r="T5" s="1569" t="s">
        <v>486</v>
      </c>
      <c r="U5" s="1552"/>
      <c r="V5" s="1677"/>
      <c r="W5" s="1677"/>
      <c r="X5" s="1677"/>
      <c r="Y5" s="1677"/>
      <c r="Z5" s="1677"/>
    </row>
    <row r="6" spans="1:26" ht="21" customHeight="1">
      <c r="A6" s="33" t="s">
        <v>9</v>
      </c>
      <c r="B6" s="33" t="s">
        <v>10</v>
      </c>
      <c r="C6" s="1155" t="s">
        <v>11</v>
      </c>
      <c r="D6" s="33" t="s">
        <v>12</v>
      </c>
      <c r="E6" s="33" t="s">
        <v>13</v>
      </c>
      <c r="F6" s="33" t="s">
        <v>14</v>
      </c>
      <c r="G6" s="1155" t="s">
        <v>15</v>
      </c>
      <c r="H6" s="1568" t="s">
        <v>16</v>
      </c>
      <c r="I6" s="1552"/>
      <c r="J6" s="33" t="s">
        <v>17</v>
      </c>
      <c r="K6" s="33" t="s">
        <v>18</v>
      </c>
      <c r="L6" s="1568" t="s">
        <v>19</v>
      </c>
      <c r="M6" s="1552"/>
      <c r="N6" s="33" t="s">
        <v>20</v>
      </c>
      <c r="O6" s="33" t="s">
        <v>21</v>
      </c>
      <c r="P6" s="36" t="s">
        <v>487</v>
      </c>
      <c r="Q6" s="38" t="s">
        <v>20</v>
      </c>
      <c r="R6" s="38" t="s">
        <v>21</v>
      </c>
      <c r="S6" s="1675"/>
      <c r="T6" s="38" t="s">
        <v>20</v>
      </c>
      <c r="U6" s="38" t="s">
        <v>21</v>
      </c>
      <c r="V6" s="1677"/>
      <c r="W6" s="1677"/>
      <c r="X6" s="1677"/>
      <c r="Y6" s="1677"/>
      <c r="Z6" s="1677"/>
    </row>
    <row r="7" spans="1:26" ht="21" customHeight="1">
      <c r="A7" s="33"/>
      <c r="B7" s="33"/>
      <c r="C7" s="42"/>
      <c r="D7" s="33"/>
      <c r="E7" s="1155"/>
      <c r="F7" s="1155" t="s">
        <v>31</v>
      </c>
      <c r="G7" s="42"/>
      <c r="H7" s="44" t="s">
        <v>32</v>
      </c>
      <c r="I7" s="44" t="s">
        <v>33</v>
      </c>
      <c r="J7" s="33"/>
      <c r="K7" s="33"/>
      <c r="L7" s="1155" t="s">
        <v>34</v>
      </c>
      <c r="M7" s="1155" t="s">
        <v>35</v>
      </c>
      <c r="N7" s="33"/>
      <c r="O7" s="33"/>
      <c r="P7" s="46"/>
      <c r="Q7" s="38"/>
      <c r="R7" s="38"/>
      <c r="S7" s="33" t="s">
        <v>19</v>
      </c>
      <c r="T7" s="38"/>
      <c r="U7" s="38"/>
      <c r="V7" s="1677"/>
      <c r="W7" s="1677"/>
      <c r="X7" s="1677"/>
      <c r="Y7" s="1677"/>
      <c r="Z7" s="1677"/>
    </row>
    <row r="8" spans="1:26" ht="280.5" customHeight="1">
      <c r="A8" s="1678" t="s">
        <v>72</v>
      </c>
      <c r="B8" s="1679" t="s">
        <v>62</v>
      </c>
      <c r="C8" s="1680">
        <v>1</v>
      </c>
      <c r="D8" s="51" t="s">
        <v>488</v>
      </c>
      <c r="E8" s="1681"/>
      <c r="F8" s="1679" t="s">
        <v>64</v>
      </c>
      <c r="G8" s="1682" t="s">
        <v>489</v>
      </c>
      <c r="H8" s="1683">
        <v>42490</v>
      </c>
      <c r="I8" s="1683" t="s">
        <v>490</v>
      </c>
      <c r="J8" s="1682" t="s">
        <v>66</v>
      </c>
      <c r="K8" s="1683" t="s">
        <v>490</v>
      </c>
      <c r="L8" s="1682" t="s">
        <v>491</v>
      </c>
      <c r="M8" s="1682" t="s">
        <v>68</v>
      </c>
      <c r="N8" s="1684"/>
      <c r="O8" s="1684"/>
      <c r="P8" s="58" t="s">
        <v>492</v>
      </c>
      <c r="Q8" s="1685">
        <v>0.68</v>
      </c>
      <c r="R8" s="1685">
        <v>0.68</v>
      </c>
      <c r="S8" s="59" t="s">
        <v>80</v>
      </c>
      <c r="T8" s="1685"/>
      <c r="U8" s="1685"/>
      <c r="V8" s="8"/>
      <c r="W8" s="8"/>
      <c r="X8" s="8"/>
      <c r="Y8" s="8"/>
      <c r="Z8" s="8"/>
    </row>
    <row r="9" spans="1:26" ht="58.5" customHeight="1">
      <c r="A9" s="1686"/>
      <c r="B9" s="1687"/>
      <c r="C9" s="1688"/>
      <c r="D9" s="1686"/>
      <c r="E9" s="1620"/>
      <c r="F9" s="1689"/>
      <c r="G9" s="1620" t="s">
        <v>493</v>
      </c>
      <c r="H9" s="61">
        <v>42640</v>
      </c>
      <c r="I9" s="62">
        <v>42916</v>
      </c>
      <c r="J9" s="1686"/>
      <c r="K9" s="61">
        <v>42916</v>
      </c>
      <c r="L9" s="1689"/>
      <c r="M9" s="1689"/>
      <c r="N9" s="63">
        <v>0.5</v>
      </c>
      <c r="O9" s="63">
        <v>0.5</v>
      </c>
      <c r="P9" s="1690"/>
      <c r="Q9" s="63"/>
      <c r="R9" s="63"/>
      <c r="S9" s="59" t="s">
        <v>91</v>
      </c>
      <c r="T9" s="63"/>
      <c r="U9" s="63"/>
      <c r="V9" s="8"/>
      <c r="W9" s="8"/>
      <c r="X9" s="8"/>
      <c r="Y9" s="8"/>
      <c r="Z9" s="8"/>
    </row>
    <row r="10" spans="1:26" ht="238.5" customHeight="1">
      <c r="A10" s="65" t="s">
        <v>83</v>
      </c>
      <c r="B10" s="66">
        <v>42640</v>
      </c>
      <c r="C10" s="67">
        <v>11</v>
      </c>
      <c r="D10" s="68" t="s">
        <v>494</v>
      </c>
      <c r="E10" s="68"/>
      <c r="F10" s="69" t="s">
        <v>110</v>
      </c>
      <c r="G10" s="70" t="s">
        <v>111</v>
      </c>
      <c r="H10" s="66">
        <v>42640</v>
      </c>
      <c r="I10" s="71">
        <v>43281</v>
      </c>
      <c r="J10" s="66" t="s">
        <v>104</v>
      </c>
      <c r="K10" s="66">
        <v>43281</v>
      </c>
      <c r="L10" s="69" t="s">
        <v>105</v>
      </c>
      <c r="M10" s="70" t="s">
        <v>106</v>
      </c>
      <c r="N10" s="73">
        <v>0.5</v>
      </c>
      <c r="O10" s="73">
        <v>0.5</v>
      </c>
      <c r="P10" s="76" t="s">
        <v>495</v>
      </c>
      <c r="Q10" s="73"/>
      <c r="R10" s="73"/>
      <c r="S10" s="78" t="s">
        <v>91</v>
      </c>
      <c r="T10" s="73">
        <v>1</v>
      </c>
      <c r="U10" s="73">
        <v>1</v>
      </c>
      <c r="V10" s="80"/>
      <c r="W10" s="8"/>
      <c r="X10" s="8"/>
      <c r="Y10" s="8"/>
      <c r="Z10" s="8"/>
    </row>
    <row r="11" spans="1:26" ht="258.75" customHeight="1">
      <c r="A11" s="83" t="s">
        <v>496</v>
      </c>
      <c r="B11" s="85" t="s">
        <v>114</v>
      </c>
      <c r="C11" s="87">
        <v>4</v>
      </c>
      <c r="D11" s="89" t="s">
        <v>129</v>
      </c>
      <c r="E11" s="89"/>
      <c r="F11" s="91" t="s">
        <v>64</v>
      </c>
      <c r="G11" s="92" t="s">
        <v>130</v>
      </c>
      <c r="H11" s="92" t="s">
        <v>131</v>
      </c>
      <c r="I11" s="1683">
        <v>43465</v>
      </c>
      <c r="J11" s="92" t="s">
        <v>133</v>
      </c>
      <c r="K11" s="1683">
        <v>43465</v>
      </c>
      <c r="L11" s="91" t="s">
        <v>118</v>
      </c>
      <c r="M11" s="95" t="s">
        <v>134</v>
      </c>
      <c r="N11" s="95" t="s">
        <v>120</v>
      </c>
      <c r="O11" s="95" t="s">
        <v>127</v>
      </c>
      <c r="P11" s="58" t="s">
        <v>497</v>
      </c>
      <c r="Q11" s="95"/>
      <c r="R11" s="95"/>
      <c r="S11" s="59" t="s">
        <v>80</v>
      </c>
      <c r="T11" s="95"/>
      <c r="U11" s="95"/>
      <c r="V11" s="80"/>
      <c r="W11" s="8"/>
      <c r="X11" s="8"/>
      <c r="Y11" s="8"/>
      <c r="Z11" s="8"/>
    </row>
    <row r="12" spans="1:26" ht="175.5" customHeight="1">
      <c r="A12" s="99" t="s">
        <v>140</v>
      </c>
      <c r="B12" s="101">
        <v>43048</v>
      </c>
      <c r="C12" s="102">
        <v>1</v>
      </c>
      <c r="D12" s="104" t="s">
        <v>498</v>
      </c>
      <c r="E12" s="1691"/>
      <c r="F12" s="105" t="s">
        <v>142</v>
      </c>
      <c r="G12" s="106" t="s">
        <v>499</v>
      </c>
      <c r="H12" s="107">
        <v>43099</v>
      </c>
      <c r="I12" s="107">
        <v>44012</v>
      </c>
      <c r="J12" s="1691"/>
      <c r="K12" s="107">
        <v>43160</v>
      </c>
      <c r="L12" s="109" t="s">
        <v>160</v>
      </c>
      <c r="M12" s="110" t="s">
        <v>169</v>
      </c>
      <c r="N12" s="111"/>
      <c r="O12" s="23"/>
      <c r="P12" s="58"/>
      <c r="Q12" s="63"/>
      <c r="R12" s="63"/>
      <c r="S12" s="59" t="s">
        <v>148</v>
      </c>
      <c r="T12" s="63"/>
      <c r="U12" s="63"/>
      <c r="V12" s="8"/>
      <c r="W12" s="8"/>
      <c r="X12" s="8"/>
      <c r="Y12" s="8"/>
      <c r="Z12" s="8"/>
    </row>
    <row r="13" spans="1:26" ht="143.25" customHeight="1">
      <c r="A13" s="1692"/>
      <c r="B13" s="1693"/>
      <c r="C13" s="1692"/>
      <c r="D13" s="1694"/>
      <c r="E13" s="1691"/>
      <c r="F13" s="1695"/>
      <c r="G13" s="112" t="s">
        <v>500</v>
      </c>
      <c r="H13" s="107">
        <v>43101</v>
      </c>
      <c r="I13" s="107">
        <v>44012</v>
      </c>
      <c r="J13" s="1691"/>
      <c r="K13" s="107">
        <v>43189</v>
      </c>
      <c r="L13" s="109" t="s">
        <v>174</v>
      </c>
      <c r="M13" s="110" t="s">
        <v>175</v>
      </c>
      <c r="N13" s="111"/>
      <c r="O13" s="23"/>
      <c r="P13" s="58"/>
      <c r="Q13" s="63"/>
      <c r="R13" s="63"/>
      <c r="S13" s="59" t="s">
        <v>148</v>
      </c>
      <c r="T13" s="63"/>
      <c r="U13" s="63"/>
      <c r="V13" s="8"/>
      <c r="W13" s="8"/>
      <c r="X13" s="8"/>
      <c r="Y13" s="8"/>
      <c r="Z13" s="8"/>
    </row>
    <row r="14" spans="1:26" ht="102.75" customHeight="1">
      <c r="A14" s="1692"/>
      <c r="B14" s="1693"/>
      <c r="C14" s="1692"/>
      <c r="D14" s="1694"/>
      <c r="E14" s="1691"/>
      <c r="F14" s="1695"/>
      <c r="G14" s="116" t="s">
        <v>187</v>
      </c>
      <c r="H14" s="61">
        <v>43159</v>
      </c>
      <c r="I14" s="61">
        <v>43829</v>
      </c>
      <c r="J14" s="1691"/>
      <c r="K14" s="61">
        <v>43829</v>
      </c>
      <c r="L14" s="119" t="s">
        <v>188</v>
      </c>
      <c r="M14" s="121" t="s">
        <v>189</v>
      </c>
      <c r="N14" s="122"/>
      <c r="O14" s="59"/>
      <c r="P14" s="58" t="s">
        <v>501</v>
      </c>
      <c r="Q14" s="63"/>
      <c r="R14" s="63"/>
      <c r="S14" s="59" t="s">
        <v>148</v>
      </c>
      <c r="T14" s="63"/>
      <c r="U14" s="63"/>
      <c r="V14" s="8"/>
      <c r="W14" s="8"/>
      <c r="X14" s="8"/>
      <c r="Y14" s="8"/>
      <c r="Z14" s="8"/>
    </row>
    <row r="15" spans="1:26" ht="80.25" customHeight="1">
      <c r="A15" s="1686"/>
      <c r="B15" s="1687"/>
      <c r="C15" s="1686"/>
      <c r="D15" s="1696"/>
      <c r="E15" s="1697"/>
      <c r="F15" s="1689"/>
      <c r="G15" s="116" t="s">
        <v>249</v>
      </c>
      <c r="H15" s="61">
        <v>43130</v>
      </c>
      <c r="I15" s="61">
        <v>43829</v>
      </c>
      <c r="J15" s="1697"/>
      <c r="K15" s="61">
        <v>43829</v>
      </c>
      <c r="L15" s="119" t="s">
        <v>250</v>
      </c>
      <c r="M15" s="121" t="s">
        <v>251</v>
      </c>
      <c r="N15" s="122"/>
      <c r="O15" s="59"/>
      <c r="P15" s="1698" t="s">
        <v>502</v>
      </c>
      <c r="Q15" s="63"/>
      <c r="R15" s="63"/>
      <c r="S15" s="59" t="s">
        <v>148</v>
      </c>
      <c r="T15" s="63"/>
      <c r="U15" s="63"/>
      <c r="V15" s="8"/>
      <c r="W15" s="8"/>
      <c r="X15" s="8"/>
      <c r="Y15" s="8"/>
      <c r="Z15" s="8"/>
    </row>
    <row r="16" spans="1:26" ht="306" customHeight="1">
      <c r="A16" s="1686" t="s">
        <v>140</v>
      </c>
      <c r="B16" s="61">
        <v>43048</v>
      </c>
      <c r="C16" s="1688">
        <v>3</v>
      </c>
      <c r="D16" s="1620" t="s">
        <v>503</v>
      </c>
      <c r="E16" s="1620"/>
      <c r="F16" s="1689" t="s">
        <v>266</v>
      </c>
      <c r="G16" s="1699" t="s">
        <v>504</v>
      </c>
      <c r="H16" s="61">
        <v>43070</v>
      </c>
      <c r="I16" s="61">
        <v>43464</v>
      </c>
      <c r="J16" s="59" t="s">
        <v>268</v>
      </c>
      <c r="K16" s="61">
        <v>43464</v>
      </c>
      <c r="L16" s="1689" t="s">
        <v>269</v>
      </c>
      <c r="M16" s="1689" t="s">
        <v>270</v>
      </c>
      <c r="N16" s="122"/>
      <c r="O16" s="59"/>
      <c r="P16" s="58" t="s">
        <v>505</v>
      </c>
      <c r="Q16" s="63"/>
      <c r="R16" s="63"/>
      <c r="S16" s="59" t="s">
        <v>91</v>
      </c>
      <c r="T16" s="63"/>
      <c r="U16" s="63"/>
      <c r="V16" s="8"/>
      <c r="W16" s="8"/>
      <c r="X16" s="8"/>
      <c r="Y16" s="8"/>
      <c r="Z16" s="8"/>
    </row>
    <row r="17" spans="1:26" ht="220.5" customHeight="1">
      <c r="A17" s="51" t="s">
        <v>140</v>
      </c>
      <c r="B17" s="101">
        <v>43048</v>
      </c>
      <c r="C17" s="102">
        <v>5</v>
      </c>
      <c r="D17" s="137" t="s">
        <v>506</v>
      </c>
      <c r="E17" s="138"/>
      <c r="F17" s="105" t="s">
        <v>64</v>
      </c>
      <c r="G17" s="1620" t="s">
        <v>288</v>
      </c>
      <c r="H17" s="61">
        <v>43070</v>
      </c>
      <c r="I17" s="61">
        <v>43830</v>
      </c>
      <c r="J17" s="139" t="s">
        <v>289</v>
      </c>
      <c r="K17" s="61">
        <v>43830</v>
      </c>
      <c r="L17" s="1689" t="s">
        <v>279</v>
      </c>
      <c r="M17" s="1689" t="s">
        <v>290</v>
      </c>
      <c r="N17" s="122"/>
      <c r="O17" s="59"/>
      <c r="P17" s="58" t="s">
        <v>507</v>
      </c>
      <c r="Q17" s="140"/>
      <c r="R17" s="63"/>
      <c r="S17" s="59" t="s">
        <v>108</v>
      </c>
      <c r="T17" s="140"/>
      <c r="U17" s="63"/>
      <c r="V17" s="8"/>
      <c r="W17" s="8"/>
      <c r="X17" s="8"/>
      <c r="Y17" s="8"/>
      <c r="Z17" s="8"/>
    </row>
    <row r="18" spans="1:26" ht="168" customHeight="1">
      <c r="A18" s="1692"/>
      <c r="B18" s="1693"/>
      <c r="C18" s="1680"/>
      <c r="D18" s="1694"/>
      <c r="E18" s="1691"/>
      <c r="F18" s="1695"/>
      <c r="G18" s="1620" t="s">
        <v>296</v>
      </c>
      <c r="H18" s="61">
        <v>43070</v>
      </c>
      <c r="I18" s="61">
        <v>43465</v>
      </c>
      <c r="J18" s="1620"/>
      <c r="K18" s="61">
        <v>43465</v>
      </c>
      <c r="L18" s="1689" t="s">
        <v>279</v>
      </c>
      <c r="M18" s="1689" t="s">
        <v>290</v>
      </c>
      <c r="N18" s="122"/>
      <c r="O18" s="59"/>
      <c r="P18" s="58" t="s">
        <v>508</v>
      </c>
      <c r="Q18" s="140"/>
      <c r="R18" s="63"/>
      <c r="S18" s="59" t="s">
        <v>108</v>
      </c>
      <c r="T18" s="140"/>
      <c r="U18" s="63"/>
      <c r="V18" s="8"/>
      <c r="W18" s="8"/>
      <c r="X18" s="8"/>
      <c r="Y18" s="8"/>
      <c r="Z18" s="8"/>
    </row>
    <row r="19" spans="1:26" ht="210.75" customHeight="1">
      <c r="A19" s="1686"/>
      <c r="B19" s="1687"/>
      <c r="C19" s="1688"/>
      <c r="D19" s="1696"/>
      <c r="E19" s="1697"/>
      <c r="F19" s="1689"/>
      <c r="G19" s="1620" t="s">
        <v>509</v>
      </c>
      <c r="H19" s="61">
        <v>43070</v>
      </c>
      <c r="I19" s="61">
        <v>43465</v>
      </c>
      <c r="J19" s="1700" t="s">
        <v>300</v>
      </c>
      <c r="K19" s="61">
        <v>43465</v>
      </c>
      <c r="L19" s="1689" t="s">
        <v>301</v>
      </c>
      <c r="M19" s="1689" t="s">
        <v>302</v>
      </c>
      <c r="N19" s="122"/>
      <c r="O19" s="59"/>
      <c r="P19" s="58" t="s">
        <v>510</v>
      </c>
      <c r="Q19" s="140"/>
      <c r="R19" s="63"/>
      <c r="S19" s="59" t="s">
        <v>108</v>
      </c>
      <c r="T19" s="140"/>
      <c r="U19" s="63"/>
      <c r="V19" s="8"/>
      <c r="W19" s="8"/>
      <c r="X19" s="8"/>
      <c r="Y19" s="8"/>
      <c r="Z19" s="8"/>
    </row>
    <row r="20" spans="1:26" ht="207" customHeight="1">
      <c r="A20" s="1686" t="s">
        <v>140</v>
      </c>
      <c r="B20" s="61">
        <v>43048</v>
      </c>
      <c r="C20" s="1688">
        <v>6</v>
      </c>
      <c r="D20" s="1620" t="s">
        <v>305</v>
      </c>
      <c r="E20" s="1620"/>
      <c r="F20" s="1689" t="s">
        <v>64</v>
      </c>
      <c r="G20" s="1620" t="s">
        <v>511</v>
      </c>
      <c r="H20" s="61">
        <v>43070</v>
      </c>
      <c r="I20" s="61">
        <v>43464</v>
      </c>
      <c r="J20" s="1700" t="s">
        <v>307</v>
      </c>
      <c r="K20" s="61">
        <v>43464</v>
      </c>
      <c r="L20" s="1701" t="s">
        <v>308</v>
      </c>
      <c r="M20" s="1689" t="s">
        <v>309</v>
      </c>
      <c r="N20" s="122"/>
      <c r="O20" s="59"/>
      <c r="P20" s="58" t="s">
        <v>512</v>
      </c>
      <c r="Q20" s="63"/>
      <c r="R20" s="63"/>
      <c r="S20" s="59" t="s">
        <v>108</v>
      </c>
      <c r="T20" s="63"/>
      <c r="U20" s="63"/>
      <c r="V20" s="8"/>
      <c r="W20" s="8"/>
      <c r="X20" s="8"/>
      <c r="Y20" s="8"/>
      <c r="Z20" s="8"/>
    </row>
    <row r="21" spans="1:26" ht="153" customHeight="1">
      <c r="A21" s="1686" t="s">
        <v>140</v>
      </c>
      <c r="B21" s="61">
        <v>43048</v>
      </c>
      <c r="C21" s="1688">
        <v>7</v>
      </c>
      <c r="D21" s="1620" t="s">
        <v>316</v>
      </c>
      <c r="E21" s="1620"/>
      <c r="F21" s="1689" t="s">
        <v>64</v>
      </c>
      <c r="G21" s="1620" t="s">
        <v>317</v>
      </c>
      <c r="H21" s="61">
        <v>42830</v>
      </c>
      <c r="I21" s="61">
        <v>43465</v>
      </c>
      <c r="J21" s="1700" t="s">
        <v>318</v>
      </c>
      <c r="K21" s="61">
        <v>43465</v>
      </c>
      <c r="L21" s="1689" t="s">
        <v>262</v>
      </c>
      <c r="M21" s="1689" t="s">
        <v>263</v>
      </c>
      <c r="N21" s="122"/>
      <c r="O21" s="59"/>
      <c r="P21" s="58" t="s">
        <v>513</v>
      </c>
      <c r="Q21" s="63"/>
      <c r="R21" s="63"/>
      <c r="S21" s="59" t="s">
        <v>91</v>
      </c>
      <c r="T21" s="63"/>
      <c r="U21" s="63"/>
      <c r="V21" s="8"/>
      <c r="W21" s="8"/>
      <c r="X21" s="8"/>
      <c r="Y21" s="8"/>
      <c r="Z21" s="8"/>
    </row>
    <row r="22" spans="1:26" ht="130.5" customHeight="1">
      <c r="A22" s="1686" t="s">
        <v>140</v>
      </c>
      <c r="B22" s="61">
        <v>43048</v>
      </c>
      <c r="C22" s="1688">
        <v>8</v>
      </c>
      <c r="D22" s="1620" t="s">
        <v>514</v>
      </c>
      <c r="E22" s="1620"/>
      <c r="F22" s="1689" t="s">
        <v>325</v>
      </c>
      <c r="G22" s="1620" t="s">
        <v>326</v>
      </c>
      <c r="H22" s="61">
        <v>42829</v>
      </c>
      <c r="I22" s="61">
        <v>43646</v>
      </c>
      <c r="J22" s="1620" t="s">
        <v>327</v>
      </c>
      <c r="K22" s="61">
        <v>43646</v>
      </c>
      <c r="L22" s="1689" t="s">
        <v>328</v>
      </c>
      <c r="M22" s="1689" t="s">
        <v>329</v>
      </c>
      <c r="N22" s="122"/>
      <c r="O22" s="59"/>
      <c r="P22" s="58" t="s">
        <v>515</v>
      </c>
      <c r="Q22" s="63"/>
      <c r="R22" s="63"/>
      <c r="S22" s="59" t="s">
        <v>108</v>
      </c>
      <c r="T22" s="63"/>
      <c r="U22" s="63"/>
      <c r="V22" s="8"/>
      <c r="W22" s="8"/>
      <c r="X22" s="8"/>
      <c r="Y22" s="8"/>
      <c r="Z22" s="8"/>
    </row>
    <row r="23" spans="1:26" ht="133.5" customHeight="1">
      <c r="A23" s="1686" t="s">
        <v>140</v>
      </c>
      <c r="B23" s="61">
        <v>43048</v>
      </c>
      <c r="C23" s="1688">
        <v>9</v>
      </c>
      <c r="D23" s="1620" t="s">
        <v>332</v>
      </c>
      <c r="E23" s="1620"/>
      <c r="F23" s="1689" t="s">
        <v>325</v>
      </c>
      <c r="G23" s="1620" t="s">
        <v>333</v>
      </c>
      <c r="H23" s="61">
        <v>42829</v>
      </c>
      <c r="I23" s="61">
        <v>43646</v>
      </c>
      <c r="J23" s="1620" t="s">
        <v>334</v>
      </c>
      <c r="K23" s="61">
        <v>43646</v>
      </c>
      <c r="L23" s="1689" t="s">
        <v>328</v>
      </c>
      <c r="M23" s="1689" t="s">
        <v>329</v>
      </c>
      <c r="N23" s="122"/>
      <c r="O23" s="59"/>
      <c r="P23" s="58" t="s">
        <v>516</v>
      </c>
      <c r="Q23" s="63"/>
      <c r="R23" s="63"/>
      <c r="S23" s="59" t="s">
        <v>108</v>
      </c>
      <c r="T23" s="63"/>
      <c r="U23" s="63"/>
      <c r="V23" s="8"/>
      <c r="W23" s="8"/>
      <c r="X23" s="8"/>
      <c r="Y23" s="8"/>
      <c r="Z23" s="8"/>
    </row>
    <row r="24" spans="1:26" ht="90" customHeight="1">
      <c r="A24" s="152" t="s">
        <v>140</v>
      </c>
      <c r="B24" s="101">
        <v>43048</v>
      </c>
      <c r="C24" s="102">
        <v>10</v>
      </c>
      <c r="D24" s="51" t="s">
        <v>336</v>
      </c>
      <c r="E24" s="139"/>
      <c r="F24" s="105" t="s">
        <v>64</v>
      </c>
      <c r="G24" s="1620" t="s">
        <v>337</v>
      </c>
      <c r="H24" s="61">
        <v>43080</v>
      </c>
      <c r="I24" s="61">
        <v>43465</v>
      </c>
      <c r="J24" s="139" t="s">
        <v>338</v>
      </c>
      <c r="K24" s="61">
        <v>43465</v>
      </c>
      <c r="L24" s="105" t="s">
        <v>179</v>
      </c>
      <c r="M24" s="105" t="s">
        <v>339</v>
      </c>
      <c r="N24" s="122"/>
      <c r="O24" s="59"/>
      <c r="P24" s="58" t="s">
        <v>517</v>
      </c>
      <c r="Q24" s="63"/>
      <c r="R24" s="63"/>
      <c r="S24" s="59" t="s">
        <v>80</v>
      </c>
      <c r="T24" s="63"/>
      <c r="U24" s="63"/>
      <c r="V24" s="8"/>
      <c r="W24" s="8"/>
      <c r="X24" s="8"/>
      <c r="Y24" s="8"/>
      <c r="Z24" s="8"/>
    </row>
    <row r="25" spans="1:26" ht="111" customHeight="1">
      <c r="A25" s="1692"/>
      <c r="B25" s="1693"/>
      <c r="C25" s="1680"/>
      <c r="D25" s="1692"/>
      <c r="E25" s="1681"/>
      <c r="F25" s="1695"/>
      <c r="G25" s="1700" t="s">
        <v>346</v>
      </c>
      <c r="H25" s="61">
        <v>43160</v>
      </c>
      <c r="I25" s="61">
        <v>43465</v>
      </c>
      <c r="J25" s="1681"/>
      <c r="K25" s="61">
        <v>43830</v>
      </c>
      <c r="L25" s="1695"/>
      <c r="M25" s="1695"/>
      <c r="N25" s="122"/>
      <c r="O25" s="59"/>
      <c r="P25" s="58" t="s">
        <v>518</v>
      </c>
      <c r="Q25" s="63"/>
      <c r="R25" s="63"/>
      <c r="S25" s="59" t="s">
        <v>80</v>
      </c>
      <c r="T25" s="63"/>
      <c r="U25" s="63"/>
      <c r="V25" s="8"/>
      <c r="W25" s="8"/>
      <c r="X25" s="8"/>
      <c r="Y25" s="8"/>
      <c r="Z25" s="8"/>
    </row>
    <row r="26" spans="1:26" ht="132.75" customHeight="1">
      <c r="A26" s="1686"/>
      <c r="B26" s="1687"/>
      <c r="C26" s="1688"/>
      <c r="D26" s="1686"/>
      <c r="E26" s="1620"/>
      <c r="F26" s="1689"/>
      <c r="G26" s="1702" t="s">
        <v>519</v>
      </c>
      <c r="H26" s="61">
        <v>43101</v>
      </c>
      <c r="I26" s="61" t="s">
        <v>520</v>
      </c>
      <c r="J26" s="1620"/>
      <c r="K26" s="61" t="s">
        <v>520</v>
      </c>
      <c r="L26" s="1689"/>
      <c r="M26" s="1689"/>
      <c r="N26" s="122"/>
      <c r="O26" s="59"/>
      <c r="P26" s="58" t="s">
        <v>521</v>
      </c>
      <c r="Q26" s="63"/>
      <c r="R26" s="63"/>
      <c r="S26" s="59" t="s">
        <v>80</v>
      </c>
      <c r="T26" s="63"/>
      <c r="U26" s="63"/>
      <c r="V26" s="8"/>
      <c r="W26" s="8"/>
      <c r="X26" s="8"/>
      <c r="Y26" s="8"/>
      <c r="Z26" s="8"/>
    </row>
    <row r="27" spans="1:26" ht="184.5" customHeight="1">
      <c r="A27" s="1686" t="s">
        <v>140</v>
      </c>
      <c r="B27" s="61">
        <v>43048</v>
      </c>
      <c r="C27" s="1688">
        <v>11</v>
      </c>
      <c r="D27" s="1620" t="s">
        <v>360</v>
      </c>
      <c r="E27" s="1620"/>
      <c r="F27" s="1689" t="s">
        <v>64</v>
      </c>
      <c r="G27" s="1700" t="s">
        <v>361</v>
      </c>
      <c r="H27" s="61">
        <v>43080</v>
      </c>
      <c r="I27" s="61" t="s">
        <v>520</v>
      </c>
      <c r="J27" s="1620" t="s">
        <v>362</v>
      </c>
      <c r="K27" s="61" t="s">
        <v>520</v>
      </c>
      <c r="L27" s="1689" t="s">
        <v>363</v>
      </c>
      <c r="M27" s="1689" t="s">
        <v>364</v>
      </c>
      <c r="N27" s="122"/>
      <c r="O27" s="59"/>
      <c r="P27" s="58" t="s">
        <v>522</v>
      </c>
      <c r="Q27" s="63"/>
      <c r="R27" s="63"/>
      <c r="S27" s="59" t="s">
        <v>80</v>
      </c>
      <c r="T27" s="63"/>
      <c r="U27" s="63"/>
      <c r="V27" s="8"/>
      <c r="W27" s="8"/>
      <c r="X27" s="8"/>
      <c r="Y27" s="8"/>
      <c r="Z27" s="8"/>
    </row>
    <row r="28" spans="1:26" ht="348.75" customHeight="1">
      <c r="A28" s="51" t="s">
        <v>140</v>
      </c>
      <c r="B28" s="101">
        <v>43048</v>
      </c>
      <c r="C28" s="102">
        <v>12</v>
      </c>
      <c r="D28" s="51" t="s">
        <v>523</v>
      </c>
      <c r="E28" s="139"/>
      <c r="F28" s="116" t="s">
        <v>64</v>
      </c>
      <c r="G28" s="116" t="s">
        <v>372</v>
      </c>
      <c r="H28" s="159">
        <v>43007</v>
      </c>
      <c r="I28" s="159">
        <v>43465</v>
      </c>
      <c r="J28" s="116" t="s">
        <v>373</v>
      </c>
      <c r="K28" s="61">
        <v>43465</v>
      </c>
      <c r="L28" s="121" t="s">
        <v>179</v>
      </c>
      <c r="M28" s="121" t="s">
        <v>374</v>
      </c>
      <c r="N28" s="122"/>
      <c r="O28" s="59"/>
      <c r="P28" s="402" t="s">
        <v>524</v>
      </c>
      <c r="Q28" s="162"/>
      <c r="R28" s="162"/>
      <c r="S28" s="51" t="s">
        <v>80</v>
      </c>
      <c r="T28" s="162"/>
      <c r="U28" s="162"/>
      <c r="V28" s="8"/>
      <c r="W28" s="8"/>
      <c r="X28" s="8"/>
      <c r="Y28" s="8"/>
      <c r="Z28" s="8"/>
    </row>
    <row r="29" spans="1:26" ht="48.75" customHeight="1">
      <c r="A29" s="1686"/>
      <c r="B29" s="1687"/>
      <c r="C29" s="1688"/>
      <c r="D29" s="1686"/>
      <c r="E29" s="89"/>
      <c r="F29" s="1620"/>
      <c r="G29" s="1627" t="s">
        <v>381</v>
      </c>
      <c r="H29" s="1703">
        <v>43107</v>
      </c>
      <c r="I29" s="1703">
        <v>43465</v>
      </c>
      <c r="J29" s="1620"/>
      <c r="K29" s="1703">
        <v>43465</v>
      </c>
      <c r="L29" s="1689"/>
      <c r="M29" s="1689"/>
      <c r="N29" s="1704"/>
      <c r="O29" s="1625"/>
      <c r="P29" s="1705"/>
      <c r="Q29" s="95"/>
      <c r="R29" s="95"/>
      <c r="S29" s="1706" t="s">
        <v>80</v>
      </c>
      <c r="T29" s="95"/>
      <c r="U29" s="95"/>
      <c r="V29" s="80"/>
      <c r="W29" s="8"/>
      <c r="X29" s="8"/>
      <c r="Y29" s="8"/>
      <c r="Z29" s="8"/>
    </row>
    <row r="30" spans="1:26" ht="112.5">
      <c r="A30" s="1707" t="s">
        <v>525</v>
      </c>
      <c r="B30" s="1687">
        <v>43454</v>
      </c>
      <c r="C30" s="1708">
        <v>1</v>
      </c>
      <c r="D30" s="1620" t="s">
        <v>526</v>
      </c>
      <c r="E30" s="1689" t="s">
        <v>64</v>
      </c>
      <c r="F30" s="1689" t="s">
        <v>64</v>
      </c>
      <c r="G30" s="1620" t="s">
        <v>405</v>
      </c>
      <c r="H30" s="1687">
        <v>43480</v>
      </c>
      <c r="I30" s="1687" t="s">
        <v>527</v>
      </c>
      <c r="J30" s="1620" t="s">
        <v>406</v>
      </c>
      <c r="K30" s="1687" t="s">
        <v>527</v>
      </c>
      <c r="L30" s="1686" t="s">
        <v>407</v>
      </c>
      <c r="M30" s="1620" t="s">
        <v>408</v>
      </c>
      <c r="N30" s="1709"/>
      <c r="O30" s="1709"/>
      <c r="P30" s="58" t="s">
        <v>528</v>
      </c>
      <c r="Q30" s="1709"/>
      <c r="R30" s="1709"/>
      <c r="S30" s="59" t="s">
        <v>108</v>
      </c>
      <c r="T30" s="1709"/>
      <c r="U30" s="1709"/>
      <c r="V30" s="8"/>
      <c r="W30" s="8"/>
      <c r="X30" s="8"/>
      <c r="Y30" s="8"/>
      <c r="Z30" s="8"/>
    </row>
    <row r="31" spans="1:26" ht="264" customHeight="1">
      <c r="A31" s="59" t="s">
        <v>403</v>
      </c>
      <c r="B31" s="61">
        <v>43454</v>
      </c>
      <c r="C31" s="175">
        <v>2</v>
      </c>
      <c r="D31" s="116" t="s">
        <v>529</v>
      </c>
      <c r="E31" s="121" t="s">
        <v>64</v>
      </c>
      <c r="F31" s="121" t="s">
        <v>64</v>
      </c>
      <c r="G31" s="116" t="s">
        <v>416</v>
      </c>
      <c r="H31" s="1710">
        <v>43480</v>
      </c>
      <c r="I31" s="61">
        <v>43812</v>
      </c>
      <c r="J31" s="1620" t="s">
        <v>417</v>
      </c>
      <c r="K31" s="61">
        <v>43812</v>
      </c>
      <c r="L31" s="1686" t="s">
        <v>418</v>
      </c>
      <c r="M31" s="1620" t="s">
        <v>419</v>
      </c>
      <c r="N31" s="63"/>
      <c r="O31" s="63"/>
      <c r="P31" s="58" t="s">
        <v>530</v>
      </c>
      <c r="Q31" s="63"/>
      <c r="R31" s="63"/>
      <c r="S31" s="59" t="s">
        <v>108</v>
      </c>
      <c r="T31" s="63"/>
      <c r="U31" s="63"/>
      <c r="V31" s="8"/>
      <c r="W31" s="8"/>
      <c r="X31" s="8"/>
      <c r="Y31" s="8"/>
      <c r="Z31" s="8"/>
    </row>
    <row r="32" spans="1:26" ht="192" customHeight="1">
      <c r="A32" s="59" t="s">
        <v>403</v>
      </c>
      <c r="B32" s="61">
        <v>43454</v>
      </c>
      <c r="C32" s="175">
        <v>3</v>
      </c>
      <c r="D32" s="116" t="s">
        <v>531</v>
      </c>
      <c r="E32" s="121" t="s">
        <v>64</v>
      </c>
      <c r="F32" s="121" t="s">
        <v>64</v>
      </c>
      <c r="G32" s="116" t="s">
        <v>422</v>
      </c>
      <c r="H32" s="1710">
        <v>43480</v>
      </c>
      <c r="I32" s="61">
        <v>43812</v>
      </c>
      <c r="J32" s="1620" t="s">
        <v>423</v>
      </c>
      <c r="K32" s="61">
        <v>43812</v>
      </c>
      <c r="L32" s="1686" t="s">
        <v>418</v>
      </c>
      <c r="M32" s="1620" t="s">
        <v>424</v>
      </c>
      <c r="N32" s="63"/>
      <c r="O32" s="63"/>
      <c r="P32" s="58" t="s">
        <v>532</v>
      </c>
      <c r="Q32" s="63"/>
      <c r="R32" s="63"/>
      <c r="S32" s="59" t="s">
        <v>108</v>
      </c>
      <c r="T32" s="63"/>
      <c r="U32" s="63"/>
      <c r="V32" s="8"/>
      <c r="W32" s="8"/>
      <c r="X32" s="8"/>
      <c r="Y32" s="8"/>
      <c r="Z32" s="8"/>
    </row>
    <row r="33" spans="1:26" ht="142.5" customHeight="1">
      <c r="A33" s="59" t="s">
        <v>403</v>
      </c>
      <c r="B33" s="61">
        <v>43454</v>
      </c>
      <c r="C33" s="175">
        <v>4</v>
      </c>
      <c r="D33" s="116" t="s">
        <v>533</v>
      </c>
      <c r="E33" s="121" t="s">
        <v>64</v>
      </c>
      <c r="F33" s="121" t="s">
        <v>64</v>
      </c>
      <c r="G33" s="116" t="s">
        <v>427</v>
      </c>
      <c r="H33" s="1710">
        <v>43480</v>
      </c>
      <c r="I33" s="61">
        <v>43812</v>
      </c>
      <c r="J33" s="1620" t="s">
        <v>428</v>
      </c>
      <c r="K33" s="61">
        <v>43812</v>
      </c>
      <c r="L33" s="1686" t="s">
        <v>262</v>
      </c>
      <c r="M33" s="1620" t="s">
        <v>429</v>
      </c>
      <c r="N33" s="63"/>
      <c r="O33" s="63"/>
      <c r="P33" s="58" t="s">
        <v>534</v>
      </c>
      <c r="Q33" s="63"/>
      <c r="R33" s="63"/>
      <c r="S33" s="59" t="s">
        <v>91</v>
      </c>
      <c r="T33" s="63"/>
      <c r="U33" s="63"/>
      <c r="V33" s="8"/>
      <c r="W33" s="8"/>
      <c r="X33" s="8"/>
      <c r="Y33" s="8"/>
      <c r="Z33" s="8"/>
    </row>
    <row r="34" spans="1:26" ht="128.25" customHeight="1">
      <c r="A34" s="59" t="s">
        <v>403</v>
      </c>
      <c r="B34" s="61">
        <v>43454</v>
      </c>
      <c r="C34" s="175">
        <v>5</v>
      </c>
      <c r="D34" s="116" t="s">
        <v>535</v>
      </c>
      <c r="E34" s="121" t="s">
        <v>431</v>
      </c>
      <c r="F34" s="121" t="s">
        <v>431</v>
      </c>
      <c r="G34" s="116" t="s">
        <v>536</v>
      </c>
      <c r="H34" s="1710">
        <v>43480</v>
      </c>
      <c r="I34" s="61">
        <v>43812</v>
      </c>
      <c r="J34" s="1620" t="s">
        <v>433</v>
      </c>
      <c r="K34" s="61">
        <v>43812</v>
      </c>
      <c r="L34" s="1686" t="s">
        <v>434</v>
      </c>
      <c r="M34" s="1620" t="s">
        <v>435</v>
      </c>
      <c r="N34" s="63"/>
      <c r="O34" s="63"/>
      <c r="P34" s="58" t="s">
        <v>537</v>
      </c>
      <c r="Q34" s="63"/>
      <c r="R34" s="63"/>
      <c r="S34" s="59" t="s">
        <v>91</v>
      </c>
      <c r="T34" s="63"/>
      <c r="U34" s="63"/>
      <c r="V34" s="8"/>
      <c r="W34" s="8"/>
      <c r="X34" s="8"/>
      <c r="Y34" s="8"/>
      <c r="Z34" s="8"/>
    </row>
    <row r="35" spans="1:26" ht="126.75" customHeight="1">
      <c r="A35" s="59" t="s">
        <v>403</v>
      </c>
      <c r="B35" s="61">
        <v>43454</v>
      </c>
      <c r="C35" s="175">
        <v>6</v>
      </c>
      <c r="D35" s="116" t="s">
        <v>538</v>
      </c>
      <c r="E35" s="121" t="s">
        <v>431</v>
      </c>
      <c r="F35" s="121" t="s">
        <v>431</v>
      </c>
      <c r="G35" s="116" t="s">
        <v>539</v>
      </c>
      <c r="H35" s="1710">
        <v>43480</v>
      </c>
      <c r="I35" s="61">
        <v>43812</v>
      </c>
      <c r="J35" s="1620" t="s">
        <v>433</v>
      </c>
      <c r="K35" s="61">
        <v>43812</v>
      </c>
      <c r="L35" s="1686" t="s">
        <v>434</v>
      </c>
      <c r="M35" s="1620" t="s">
        <v>435</v>
      </c>
      <c r="N35" s="63"/>
      <c r="O35" s="63"/>
      <c r="P35" s="58" t="s">
        <v>540</v>
      </c>
      <c r="Q35" s="63"/>
      <c r="R35" s="63"/>
      <c r="S35" s="59" t="s">
        <v>91</v>
      </c>
      <c r="T35" s="63"/>
      <c r="U35" s="63"/>
      <c r="V35" s="8"/>
      <c r="W35" s="8"/>
      <c r="X35" s="8"/>
      <c r="Y35" s="8"/>
      <c r="Z35" s="8"/>
    </row>
    <row r="36" spans="1:26" ht="156" customHeight="1">
      <c r="A36" s="59" t="s">
        <v>403</v>
      </c>
      <c r="B36" s="61">
        <v>43454</v>
      </c>
      <c r="C36" s="175">
        <v>7</v>
      </c>
      <c r="D36" s="116" t="s">
        <v>541</v>
      </c>
      <c r="E36" s="121" t="s">
        <v>431</v>
      </c>
      <c r="F36" s="121" t="s">
        <v>431</v>
      </c>
      <c r="G36" s="116" t="s">
        <v>440</v>
      </c>
      <c r="H36" s="1710">
        <v>43480</v>
      </c>
      <c r="I36" s="61">
        <v>43812</v>
      </c>
      <c r="J36" s="1620" t="s">
        <v>441</v>
      </c>
      <c r="K36" s="61">
        <v>43812</v>
      </c>
      <c r="L36" s="1686" t="s">
        <v>442</v>
      </c>
      <c r="M36" s="1620" t="s">
        <v>443</v>
      </c>
      <c r="N36" s="63"/>
      <c r="O36" s="63"/>
      <c r="P36" s="58" t="s">
        <v>542</v>
      </c>
      <c r="Q36" s="63"/>
      <c r="R36" s="63"/>
      <c r="S36" s="59" t="s">
        <v>543</v>
      </c>
      <c r="T36" s="63"/>
      <c r="U36" s="63"/>
      <c r="V36" s="8"/>
      <c r="W36" s="8"/>
      <c r="X36" s="8"/>
      <c r="Y36" s="8"/>
      <c r="Z36" s="8"/>
    </row>
    <row r="37" spans="1:26" ht="168" customHeight="1">
      <c r="A37" s="59" t="s">
        <v>403</v>
      </c>
      <c r="B37" s="61">
        <v>43454</v>
      </c>
      <c r="C37" s="175">
        <v>8</v>
      </c>
      <c r="D37" s="116" t="s">
        <v>544</v>
      </c>
      <c r="E37" s="121" t="s">
        <v>64</v>
      </c>
      <c r="F37" s="121" t="s">
        <v>64</v>
      </c>
      <c r="G37" s="116" t="s">
        <v>446</v>
      </c>
      <c r="H37" s="1710">
        <v>43480</v>
      </c>
      <c r="I37" s="61">
        <v>43812</v>
      </c>
      <c r="J37" s="1620" t="s">
        <v>447</v>
      </c>
      <c r="K37" s="61">
        <v>43812</v>
      </c>
      <c r="L37" s="1686" t="s">
        <v>448</v>
      </c>
      <c r="M37" s="1620" t="s">
        <v>449</v>
      </c>
      <c r="N37" s="63"/>
      <c r="O37" s="63"/>
      <c r="P37" s="58" t="s">
        <v>545</v>
      </c>
      <c r="Q37" s="63"/>
      <c r="R37" s="63"/>
      <c r="S37" s="59" t="s">
        <v>91</v>
      </c>
      <c r="T37" s="63"/>
      <c r="U37" s="63"/>
      <c r="V37" s="8"/>
      <c r="W37" s="8"/>
      <c r="X37" s="8"/>
      <c r="Y37" s="8"/>
      <c r="Z37" s="8"/>
    </row>
    <row r="38" spans="1:26" ht="116.25" customHeight="1">
      <c r="A38" s="59" t="s">
        <v>403</v>
      </c>
      <c r="B38" s="61">
        <v>43454</v>
      </c>
      <c r="C38" s="175">
        <v>9</v>
      </c>
      <c r="D38" s="116" t="s">
        <v>546</v>
      </c>
      <c r="E38" s="121" t="s">
        <v>64</v>
      </c>
      <c r="F38" s="121" t="s">
        <v>64</v>
      </c>
      <c r="G38" s="116" t="s">
        <v>453</v>
      </c>
      <c r="H38" s="1710">
        <v>43480</v>
      </c>
      <c r="I38" s="61">
        <v>43812</v>
      </c>
      <c r="J38" s="1620" t="s">
        <v>454</v>
      </c>
      <c r="K38" s="61">
        <v>43812</v>
      </c>
      <c r="L38" s="1686" t="s">
        <v>455</v>
      </c>
      <c r="M38" s="1620" t="s">
        <v>456</v>
      </c>
      <c r="N38" s="63"/>
      <c r="O38" s="63"/>
      <c r="P38" s="58" t="s">
        <v>547</v>
      </c>
      <c r="Q38" s="63"/>
      <c r="R38" s="63"/>
      <c r="S38" s="59" t="s">
        <v>455</v>
      </c>
      <c r="T38" s="63"/>
      <c r="U38" s="63"/>
      <c r="V38" s="8"/>
      <c r="W38" s="8"/>
      <c r="X38" s="8"/>
      <c r="Y38" s="8"/>
      <c r="Z38" s="8"/>
    </row>
    <row r="39" spans="1:26" ht="123" customHeight="1">
      <c r="A39" s="59" t="s">
        <v>403</v>
      </c>
      <c r="B39" s="61">
        <v>43454</v>
      </c>
      <c r="C39" s="175">
        <v>10</v>
      </c>
      <c r="D39" s="116" t="s">
        <v>548</v>
      </c>
      <c r="E39" s="121" t="s">
        <v>64</v>
      </c>
      <c r="F39" s="121" t="s">
        <v>64</v>
      </c>
      <c r="G39" s="116" t="s">
        <v>458</v>
      </c>
      <c r="H39" s="1710">
        <v>43480</v>
      </c>
      <c r="I39" s="61">
        <v>43812</v>
      </c>
      <c r="J39" s="1620" t="s">
        <v>459</v>
      </c>
      <c r="K39" s="61">
        <v>43812</v>
      </c>
      <c r="L39" s="1686" t="s">
        <v>455</v>
      </c>
      <c r="M39" s="1620" t="s">
        <v>456</v>
      </c>
      <c r="N39" s="63"/>
      <c r="O39" s="63"/>
      <c r="P39" s="58" t="s">
        <v>549</v>
      </c>
      <c r="Q39" s="63"/>
      <c r="R39" s="63"/>
      <c r="S39" s="59" t="s">
        <v>455</v>
      </c>
      <c r="T39" s="63"/>
      <c r="U39" s="63"/>
      <c r="V39" s="8"/>
      <c r="W39" s="8"/>
      <c r="X39" s="8"/>
      <c r="Y39" s="8"/>
      <c r="Z39" s="8"/>
    </row>
    <row r="40" spans="1:26" ht="81.75" customHeight="1">
      <c r="A40" s="59" t="s">
        <v>403</v>
      </c>
      <c r="B40" s="61">
        <v>43454</v>
      </c>
      <c r="C40" s="175">
        <v>11</v>
      </c>
      <c r="D40" s="116" t="s">
        <v>550</v>
      </c>
      <c r="E40" s="121" t="s">
        <v>64</v>
      </c>
      <c r="F40" s="105" t="s">
        <v>64</v>
      </c>
      <c r="G40" s="139" t="s">
        <v>464</v>
      </c>
      <c r="H40" s="205">
        <v>43480</v>
      </c>
      <c r="I40" s="101">
        <v>43812</v>
      </c>
      <c r="J40" s="1681" t="s">
        <v>459</v>
      </c>
      <c r="K40" s="101">
        <v>43812</v>
      </c>
      <c r="L40" s="1692" t="s">
        <v>455</v>
      </c>
      <c r="M40" s="1681" t="s">
        <v>456</v>
      </c>
      <c r="N40" s="162"/>
      <c r="O40" s="162"/>
      <c r="P40" s="58" t="s">
        <v>551</v>
      </c>
      <c r="Q40" s="162"/>
      <c r="R40" s="162"/>
      <c r="S40" s="59" t="s">
        <v>455</v>
      </c>
      <c r="T40" s="162"/>
      <c r="U40" s="162"/>
      <c r="V40" s="8"/>
      <c r="W40" s="8"/>
      <c r="X40" s="8"/>
      <c r="Y40" s="8"/>
      <c r="Z40" s="8"/>
    </row>
    <row r="41" spans="1:26" ht="405" customHeight="1">
      <c r="A41" s="207" t="s">
        <v>552</v>
      </c>
      <c r="B41" s="61">
        <v>43591</v>
      </c>
      <c r="C41" s="208">
        <v>1</v>
      </c>
      <c r="D41" s="116" t="s">
        <v>553</v>
      </c>
      <c r="E41" s="121" t="s">
        <v>64</v>
      </c>
      <c r="F41" s="121" t="s">
        <v>64</v>
      </c>
      <c r="G41" s="116" t="s">
        <v>554</v>
      </c>
      <c r="H41" s="61">
        <v>43617</v>
      </c>
      <c r="I41" s="1683" t="s">
        <v>555</v>
      </c>
      <c r="J41" s="116" t="s">
        <v>556</v>
      </c>
      <c r="K41" s="1683" t="s">
        <v>555</v>
      </c>
      <c r="L41" s="59" t="s">
        <v>557</v>
      </c>
      <c r="M41" s="116" t="s">
        <v>558</v>
      </c>
      <c r="N41" s="63"/>
      <c r="O41" s="116"/>
      <c r="P41" s="58" t="s">
        <v>559</v>
      </c>
      <c r="Q41" s="63"/>
      <c r="R41" s="63"/>
      <c r="S41" s="59" t="s">
        <v>80</v>
      </c>
      <c r="T41" s="63"/>
      <c r="U41" s="63"/>
      <c r="V41" s="8"/>
      <c r="W41" s="8"/>
      <c r="X41" s="8"/>
      <c r="Y41" s="8"/>
      <c r="Z41" s="8"/>
    </row>
    <row r="42" spans="1:26" ht="292.5" customHeight="1">
      <c r="A42" s="59" t="s">
        <v>560</v>
      </c>
      <c r="B42" s="61">
        <v>43591</v>
      </c>
      <c r="C42" s="208">
        <v>2</v>
      </c>
      <c r="D42" s="116" t="s">
        <v>561</v>
      </c>
      <c r="E42" s="121" t="s">
        <v>64</v>
      </c>
      <c r="F42" s="59" t="s">
        <v>64</v>
      </c>
      <c r="G42" s="116" t="s">
        <v>562</v>
      </c>
      <c r="H42" s="61">
        <v>43617</v>
      </c>
      <c r="I42" s="61">
        <v>43830</v>
      </c>
      <c r="J42" s="116" t="s">
        <v>563</v>
      </c>
      <c r="K42" s="61">
        <v>43830</v>
      </c>
      <c r="L42" s="59" t="s">
        <v>564</v>
      </c>
      <c r="M42" s="116" t="s">
        <v>565</v>
      </c>
      <c r="N42" s="63"/>
      <c r="O42" s="116"/>
      <c r="P42" s="58" t="s">
        <v>566</v>
      </c>
      <c r="Q42" s="63"/>
      <c r="R42" s="63"/>
      <c r="S42" s="59" t="s">
        <v>80</v>
      </c>
      <c r="T42" s="63"/>
      <c r="U42" s="63"/>
      <c r="V42" s="8"/>
      <c r="W42" s="8"/>
      <c r="X42" s="8"/>
      <c r="Y42" s="8"/>
      <c r="Z42" s="8"/>
    </row>
    <row r="43" spans="1:26" ht="191.25" customHeight="1">
      <c r="A43" s="59" t="s">
        <v>560</v>
      </c>
      <c r="B43" s="61">
        <v>43591</v>
      </c>
      <c r="C43" s="208">
        <v>3</v>
      </c>
      <c r="D43" s="213" t="s">
        <v>567</v>
      </c>
      <c r="E43" s="121" t="s">
        <v>64</v>
      </c>
      <c r="F43" s="59" t="s">
        <v>64</v>
      </c>
      <c r="G43" s="116" t="s">
        <v>568</v>
      </c>
      <c r="H43" s="61">
        <v>43617</v>
      </c>
      <c r="I43" s="61">
        <v>43830</v>
      </c>
      <c r="J43" s="116" t="s">
        <v>569</v>
      </c>
      <c r="K43" s="61">
        <v>43830</v>
      </c>
      <c r="L43" s="59" t="s">
        <v>570</v>
      </c>
      <c r="M43" s="116" t="s">
        <v>571</v>
      </c>
      <c r="N43" s="63"/>
      <c r="O43" s="116"/>
      <c r="P43" s="58" t="s">
        <v>572</v>
      </c>
      <c r="Q43" s="63"/>
      <c r="R43" s="63"/>
      <c r="S43" s="59" t="s">
        <v>80</v>
      </c>
      <c r="T43" s="63"/>
      <c r="U43" s="63"/>
      <c r="V43" s="8"/>
      <c r="W43" s="8"/>
      <c r="X43" s="8"/>
      <c r="Y43" s="8"/>
      <c r="Z43" s="8"/>
    </row>
    <row r="44" spans="1:26" ht="409.5" customHeight="1">
      <c r="A44" s="59" t="s">
        <v>560</v>
      </c>
      <c r="B44" s="61">
        <v>43591</v>
      </c>
      <c r="C44" s="208">
        <v>4</v>
      </c>
      <c r="D44" s="213" t="s">
        <v>573</v>
      </c>
      <c r="E44" s="121" t="s">
        <v>64</v>
      </c>
      <c r="F44" s="59" t="s">
        <v>64</v>
      </c>
      <c r="G44" s="116" t="s">
        <v>574</v>
      </c>
      <c r="H44" s="61">
        <v>43617</v>
      </c>
      <c r="I44" s="61">
        <v>43830</v>
      </c>
      <c r="J44" s="116" t="s">
        <v>575</v>
      </c>
      <c r="K44" s="61">
        <v>43830</v>
      </c>
      <c r="L44" s="59" t="s">
        <v>576</v>
      </c>
      <c r="M44" s="116" t="s">
        <v>577</v>
      </c>
      <c r="N44" s="63"/>
      <c r="O44" s="116"/>
      <c r="P44" s="58" t="s">
        <v>578</v>
      </c>
      <c r="Q44" s="63"/>
      <c r="R44" s="63"/>
      <c r="S44" s="59" t="s">
        <v>80</v>
      </c>
      <c r="T44" s="63"/>
      <c r="U44" s="63"/>
      <c r="V44" s="8"/>
      <c r="W44" s="8"/>
      <c r="X44" s="8"/>
      <c r="Y44" s="8"/>
      <c r="Z44" s="8"/>
    </row>
    <row r="45" spans="1:26" ht="225" customHeight="1">
      <c r="A45" s="59" t="s">
        <v>560</v>
      </c>
      <c r="B45" s="61">
        <v>43591</v>
      </c>
      <c r="C45" s="208">
        <v>5</v>
      </c>
      <c r="D45" s="116" t="s">
        <v>579</v>
      </c>
      <c r="E45" s="121" t="s">
        <v>64</v>
      </c>
      <c r="F45" s="59" t="s">
        <v>64</v>
      </c>
      <c r="G45" s="116" t="s">
        <v>580</v>
      </c>
      <c r="H45" s="61">
        <v>43617</v>
      </c>
      <c r="I45" s="61">
        <v>43830</v>
      </c>
      <c r="J45" s="116" t="s">
        <v>581</v>
      </c>
      <c r="K45" s="61">
        <v>43830</v>
      </c>
      <c r="L45" s="59" t="s">
        <v>582</v>
      </c>
      <c r="M45" s="116" t="s">
        <v>583</v>
      </c>
      <c r="N45" s="63"/>
      <c r="O45" s="116"/>
      <c r="P45" s="58" t="s">
        <v>584</v>
      </c>
      <c r="Q45" s="63"/>
      <c r="R45" s="63"/>
      <c r="S45" s="59" t="s">
        <v>80</v>
      </c>
      <c r="T45" s="63"/>
      <c r="U45" s="63"/>
      <c r="V45" s="8"/>
      <c r="W45" s="8"/>
      <c r="X45" s="8"/>
      <c r="Y45" s="8"/>
      <c r="Z45" s="8"/>
    </row>
    <row r="46" spans="1:26" ht="177.75" customHeight="1">
      <c r="A46" s="59" t="s">
        <v>560</v>
      </c>
      <c r="B46" s="61">
        <v>43591</v>
      </c>
      <c r="C46" s="208">
        <v>6</v>
      </c>
      <c r="D46" s="116" t="s">
        <v>585</v>
      </c>
      <c r="E46" s="121" t="s">
        <v>64</v>
      </c>
      <c r="F46" s="59" t="s">
        <v>64</v>
      </c>
      <c r="G46" s="116" t="s">
        <v>586</v>
      </c>
      <c r="H46" s="61">
        <v>43617</v>
      </c>
      <c r="I46" s="61">
        <v>43830</v>
      </c>
      <c r="J46" s="116" t="s">
        <v>587</v>
      </c>
      <c r="K46" s="61">
        <v>43830</v>
      </c>
      <c r="L46" s="59" t="s">
        <v>588</v>
      </c>
      <c r="M46" s="116" t="s">
        <v>589</v>
      </c>
      <c r="N46" s="63"/>
      <c r="O46" s="116"/>
      <c r="P46" s="58" t="s">
        <v>590</v>
      </c>
      <c r="Q46" s="63"/>
      <c r="R46" s="63"/>
      <c r="S46" s="59" t="s">
        <v>80</v>
      </c>
      <c r="T46" s="63"/>
      <c r="U46" s="63"/>
      <c r="V46" s="8"/>
      <c r="W46" s="8"/>
      <c r="X46" s="8"/>
      <c r="Y46" s="8"/>
      <c r="Z46" s="8"/>
    </row>
    <row r="47" spans="1:26" ht="168.75">
      <c r="A47" s="59" t="s">
        <v>591</v>
      </c>
      <c r="B47" s="61" t="s">
        <v>592</v>
      </c>
      <c r="C47" s="208">
        <v>1</v>
      </c>
      <c r="D47" s="222" t="s">
        <v>593</v>
      </c>
      <c r="E47" s="1689"/>
      <c r="F47" s="59" t="s">
        <v>64</v>
      </c>
      <c r="G47" s="116" t="s">
        <v>594</v>
      </c>
      <c r="H47" s="61">
        <v>43739</v>
      </c>
      <c r="I47" s="61" t="s">
        <v>595</v>
      </c>
      <c r="J47" s="116" t="s">
        <v>596</v>
      </c>
      <c r="K47" s="61" t="s">
        <v>597</v>
      </c>
      <c r="L47" s="59" t="s">
        <v>598</v>
      </c>
      <c r="M47" s="116" t="s">
        <v>599</v>
      </c>
      <c r="N47" s="63"/>
      <c r="O47" s="116"/>
      <c r="P47" s="116" t="s">
        <v>600</v>
      </c>
      <c r="Q47" s="61"/>
      <c r="R47" s="61"/>
      <c r="S47" s="59" t="s">
        <v>108</v>
      </c>
      <c r="T47" s="61"/>
      <c r="U47" s="61"/>
      <c r="V47" s="8"/>
      <c r="W47" s="8"/>
      <c r="X47" s="8"/>
      <c r="Y47" s="8"/>
      <c r="Z47" s="8"/>
    </row>
    <row r="48" spans="1:26" ht="270">
      <c r="A48" s="59" t="s">
        <v>591</v>
      </c>
      <c r="B48" s="61" t="s">
        <v>592</v>
      </c>
      <c r="C48" s="208">
        <v>2</v>
      </c>
      <c r="D48" s="116" t="s">
        <v>601</v>
      </c>
      <c r="E48" s="1689"/>
      <c r="F48" s="59" t="s">
        <v>64</v>
      </c>
      <c r="G48" s="116" t="s">
        <v>602</v>
      </c>
      <c r="H48" s="61">
        <v>43770</v>
      </c>
      <c r="I48" s="61">
        <v>43922</v>
      </c>
      <c r="J48" s="116" t="s">
        <v>603</v>
      </c>
      <c r="K48" s="61" t="s">
        <v>604</v>
      </c>
      <c r="L48" s="59" t="s">
        <v>598</v>
      </c>
      <c r="M48" s="116" t="s">
        <v>605</v>
      </c>
      <c r="N48" s="63"/>
      <c r="O48" s="116"/>
      <c r="P48" s="116"/>
      <c r="Q48" s="61"/>
      <c r="R48" s="61"/>
      <c r="S48" s="59" t="s">
        <v>108</v>
      </c>
      <c r="T48" s="61"/>
      <c r="U48" s="61"/>
      <c r="V48" s="8"/>
      <c r="W48" s="8"/>
      <c r="X48" s="8"/>
      <c r="Y48" s="8"/>
      <c r="Z48" s="8"/>
    </row>
    <row r="49" spans="1:60" ht="213.75">
      <c r="A49" s="59" t="s">
        <v>591</v>
      </c>
      <c r="B49" s="61" t="s">
        <v>592</v>
      </c>
      <c r="C49" s="208">
        <v>3</v>
      </c>
      <c r="D49" s="116" t="s">
        <v>606</v>
      </c>
      <c r="E49" s="1689"/>
      <c r="F49" s="59" t="s">
        <v>64</v>
      </c>
      <c r="G49" s="116" t="s">
        <v>607</v>
      </c>
      <c r="H49" s="61">
        <v>43715</v>
      </c>
      <c r="I49" s="61">
        <v>44196</v>
      </c>
      <c r="J49" s="116" t="s">
        <v>608</v>
      </c>
      <c r="K49" s="61">
        <v>44196</v>
      </c>
      <c r="L49" s="59" t="s">
        <v>609</v>
      </c>
      <c r="M49" s="116" t="s">
        <v>610</v>
      </c>
      <c r="N49" s="63"/>
      <c r="O49" s="116"/>
      <c r="P49" s="116"/>
      <c r="Q49" s="61"/>
      <c r="R49" s="61"/>
      <c r="S49" s="59" t="s">
        <v>108</v>
      </c>
      <c r="T49" s="61"/>
      <c r="U49" s="61"/>
      <c r="V49" s="8"/>
      <c r="W49" s="8"/>
      <c r="X49" s="8"/>
      <c r="Y49" s="8"/>
      <c r="Z49" s="8"/>
    </row>
    <row r="50" spans="1:60" ht="123.75">
      <c r="A50" s="59" t="s">
        <v>591</v>
      </c>
      <c r="B50" s="61" t="s">
        <v>592</v>
      </c>
      <c r="C50" s="208">
        <v>4</v>
      </c>
      <c r="D50" s="116" t="s">
        <v>611</v>
      </c>
      <c r="E50" s="1689"/>
      <c r="F50" s="59" t="s">
        <v>64</v>
      </c>
      <c r="G50" s="116" t="s">
        <v>612</v>
      </c>
      <c r="H50" s="61">
        <v>43715</v>
      </c>
      <c r="I50" s="61">
        <v>44196</v>
      </c>
      <c r="J50" s="116" t="s">
        <v>613</v>
      </c>
      <c r="K50" s="61">
        <v>44196</v>
      </c>
      <c r="L50" s="59" t="s">
        <v>609</v>
      </c>
      <c r="M50" s="116" t="s">
        <v>610</v>
      </c>
      <c r="N50" s="63"/>
      <c r="O50" s="116"/>
      <c r="P50" s="116"/>
      <c r="Q50" s="61"/>
      <c r="R50" s="61"/>
      <c r="S50" s="59" t="s">
        <v>108</v>
      </c>
      <c r="T50" s="61"/>
      <c r="U50" s="61"/>
      <c r="V50" s="8"/>
      <c r="W50" s="8"/>
      <c r="X50" s="8"/>
      <c r="Y50" s="8"/>
      <c r="Z50" s="8"/>
    </row>
    <row r="51" spans="1:60" ht="67.5">
      <c r="A51" s="59" t="s">
        <v>591</v>
      </c>
      <c r="B51" s="61" t="s">
        <v>592</v>
      </c>
      <c r="C51" s="208">
        <v>5</v>
      </c>
      <c r="D51" s="116" t="s">
        <v>614</v>
      </c>
      <c r="E51" s="1689"/>
      <c r="F51" s="59" t="s">
        <v>64</v>
      </c>
      <c r="G51" s="116" t="s">
        <v>615</v>
      </c>
      <c r="H51" s="61">
        <v>43715</v>
      </c>
      <c r="I51" s="61">
        <v>44196</v>
      </c>
      <c r="J51" s="116" t="s">
        <v>616</v>
      </c>
      <c r="K51" s="61">
        <v>44196</v>
      </c>
      <c r="L51" s="59" t="s">
        <v>609</v>
      </c>
      <c r="M51" s="116" t="s">
        <v>610</v>
      </c>
      <c r="N51" s="63"/>
      <c r="O51" s="116"/>
      <c r="P51" s="116"/>
      <c r="Q51" s="61"/>
      <c r="R51" s="61"/>
      <c r="S51" s="59" t="s">
        <v>108</v>
      </c>
      <c r="T51" s="61"/>
      <c r="U51" s="61"/>
      <c r="V51" s="8"/>
      <c r="W51" s="8"/>
      <c r="X51" s="8"/>
      <c r="Y51" s="8"/>
      <c r="Z51" s="8"/>
    </row>
    <row r="52" spans="1:60" ht="326.25">
      <c r="A52" s="59" t="s">
        <v>591</v>
      </c>
      <c r="B52" s="61" t="s">
        <v>592</v>
      </c>
      <c r="C52" s="208">
        <v>6</v>
      </c>
      <c r="D52" s="116" t="s">
        <v>617</v>
      </c>
      <c r="E52" s="1689"/>
      <c r="F52" s="59" t="s">
        <v>64</v>
      </c>
      <c r="G52" s="116" t="s">
        <v>618</v>
      </c>
      <c r="H52" s="61">
        <v>43739</v>
      </c>
      <c r="I52" s="61">
        <v>44287</v>
      </c>
      <c r="J52" s="116" t="s">
        <v>619</v>
      </c>
      <c r="K52" s="61">
        <v>44287</v>
      </c>
      <c r="L52" s="59" t="s">
        <v>620</v>
      </c>
      <c r="M52" s="116" t="s">
        <v>621</v>
      </c>
      <c r="N52" s="63"/>
      <c r="O52" s="116"/>
      <c r="P52" s="116"/>
      <c r="Q52" s="61"/>
      <c r="R52" s="61"/>
      <c r="S52" s="59" t="s">
        <v>108</v>
      </c>
      <c r="T52" s="61"/>
      <c r="U52" s="61"/>
      <c r="V52" s="8"/>
      <c r="W52" s="8"/>
      <c r="X52" s="8"/>
      <c r="Y52" s="8"/>
      <c r="Z52" s="8"/>
    </row>
    <row r="53" spans="1:60" ht="180">
      <c r="A53" s="59" t="s">
        <v>591</v>
      </c>
      <c r="B53" s="61" t="s">
        <v>592</v>
      </c>
      <c r="C53" s="208">
        <v>7</v>
      </c>
      <c r="D53" s="222" t="s">
        <v>622</v>
      </c>
      <c r="E53" s="1689"/>
      <c r="F53" s="59" t="s">
        <v>64</v>
      </c>
      <c r="G53" s="116" t="s">
        <v>618</v>
      </c>
      <c r="H53" s="61">
        <v>43739</v>
      </c>
      <c r="I53" s="61">
        <v>44287</v>
      </c>
      <c r="J53" s="116" t="s">
        <v>619</v>
      </c>
      <c r="K53" s="61">
        <v>44287</v>
      </c>
      <c r="L53" s="59" t="s">
        <v>620</v>
      </c>
      <c r="M53" s="116" t="s">
        <v>621</v>
      </c>
      <c r="N53" s="63"/>
      <c r="O53" s="116"/>
      <c r="P53" s="116"/>
      <c r="Q53" s="61"/>
      <c r="R53" s="61"/>
      <c r="S53" s="59" t="s">
        <v>108</v>
      </c>
      <c r="T53" s="61"/>
      <c r="U53" s="61"/>
      <c r="V53" s="8"/>
      <c r="W53" s="8"/>
      <c r="X53" s="8"/>
      <c r="Y53" s="8"/>
      <c r="Z53" s="8"/>
    </row>
    <row r="54" spans="1:60" ht="337.5">
      <c r="A54" s="59" t="s">
        <v>591</v>
      </c>
      <c r="B54" s="61" t="s">
        <v>592</v>
      </c>
      <c r="C54" s="208">
        <v>8</v>
      </c>
      <c r="D54" s="222" t="s">
        <v>623</v>
      </c>
      <c r="E54" s="1689"/>
      <c r="F54" s="59" t="s">
        <v>64</v>
      </c>
      <c r="G54" s="116" t="s">
        <v>624</v>
      </c>
      <c r="H54" s="61">
        <v>43715</v>
      </c>
      <c r="I54" s="61">
        <v>44196</v>
      </c>
      <c r="J54" s="116" t="s">
        <v>625</v>
      </c>
      <c r="K54" s="61">
        <v>44196</v>
      </c>
      <c r="L54" s="59" t="s">
        <v>620</v>
      </c>
      <c r="M54" s="116" t="s">
        <v>626</v>
      </c>
      <c r="N54" s="63"/>
      <c r="O54" s="116"/>
      <c r="P54" s="116"/>
      <c r="Q54" s="61"/>
      <c r="R54" s="61"/>
      <c r="S54" s="59" t="s">
        <v>108</v>
      </c>
      <c r="T54" s="61"/>
      <c r="U54" s="61"/>
      <c r="V54" s="8"/>
      <c r="W54" s="8"/>
      <c r="X54" s="8"/>
      <c r="Y54" s="8"/>
      <c r="Z54" s="8"/>
    </row>
    <row r="55" spans="1:60" ht="225">
      <c r="A55" s="59" t="s">
        <v>591</v>
      </c>
      <c r="B55" s="61" t="s">
        <v>592</v>
      </c>
      <c r="C55" s="208">
        <v>9</v>
      </c>
      <c r="D55" s="116" t="s">
        <v>627</v>
      </c>
      <c r="E55" s="1689"/>
      <c r="F55" s="59" t="s">
        <v>64</v>
      </c>
      <c r="G55" s="116" t="s">
        <v>628</v>
      </c>
      <c r="H55" s="61">
        <v>43715</v>
      </c>
      <c r="I55" s="61">
        <v>44196</v>
      </c>
      <c r="J55" s="116" t="s">
        <v>629</v>
      </c>
      <c r="K55" s="61">
        <v>44196</v>
      </c>
      <c r="L55" s="59" t="s">
        <v>630</v>
      </c>
      <c r="M55" s="116" t="s">
        <v>631</v>
      </c>
      <c r="N55" s="63"/>
      <c r="O55" s="116"/>
      <c r="P55" s="116"/>
      <c r="Q55" s="61"/>
      <c r="R55" s="61"/>
      <c r="S55" s="59" t="s">
        <v>108</v>
      </c>
      <c r="T55" s="61"/>
      <c r="U55" s="61"/>
      <c r="V55" s="8"/>
      <c r="W55" s="8"/>
      <c r="X55" s="8"/>
      <c r="Y55" s="8"/>
      <c r="Z55" s="8"/>
    </row>
    <row r="56" spans="1:60" ht="202.5">
      <c r="A56" s="152" t="s">
        <v>591</v>
      </c>
      <c r="B56" s="101" t="s">
        <v>592</v>
      </c>
      <c r="C56" s="229">
        <v>10</v>
      </c>
      <c r="D56" s="139" t="s">
        <v>632</v>
      </c>
      <c r="E56" s="1689"/>
      <c r="F56" s="59" t="s">
        <v>64</v>
      </c>
      <c r="G56" s="116" t="s">
        <v>633</v>
      </c>
      <c r="H56" s="61">
        <v>43715</v>
      </c>
      <c r="I56" s="61">
        <v>44196</v>
      </c>
      <c r="J56" s="116" t="s">
        <v>634</v>
      </c>
      <c r="K56" s="61">
        <v>44196</v>
      </c>
      <c r="L56" s="59" t="s">
        <v>609</v>
      </c>
      <c r="M56" s="116" t="s">
        <v>610</v>
      </c>
      <c r="N56" s="63"/>
      <c r="O56" s="116"/>
      <c r="P56" s="116"/>
      <c r="Q56" s="61"/>
      <c r="R56" s="61"/>
      <c r="S56" s="59" t="s">
        <v>108</v>
      </c>
      <c r="T56" s="61"/>
      <c r="U56" s="61"/>
      <c r="V56" s="8"/>
      <c r="W56" s="8"/>
      <c r="X56" s="8"/>
      <c r="Y56" s="8"/>
      <c r="Z56" s="8"/>
    </row>
    <row r="57" spans="1:60" ht="173.25" customHeight="1">
      <c r="A57" s="206" t="s">
        <v>635</v>
      </c>
      <c r="B57" s="153" t="s">
        <v>636</v>
      </c>
      <c r="C57" s="230">
        <v>1</v>
      </c>
      <c r="D57" s="206" t="s">
        <v>637</v>
      </c>
      <c r="E57" s="116"/>
      <c r="F57" s="210" t="s">
        <v>64</v>
      </c>
      <c r="G57" s="231" t="s">
        <v>638</v>
      </c>
      <c r="H57" s="232">
        <v>43845</v>
      </c>
      <c r="I57" s="232" t="s">
        <v>639</v>
      </c>
      <c r="J57" s="32" t="s">
        <v>640</v>
      </c>
      <c r="K57" s="232" t="s">
        <v>639</v>
      </c>
      <c r="L57" s="18" t="s">
        <v>455</v>
      </c>
      <c r="M57" s="233" t="s">
        <v>641</v>
      </c>
      <c r="N57" s="141"/>
      <c r="O57" s="141"/>
      <c r="P57" s="112"/>
      <c r="Q57" s="112"/>
      <c r="R57" s="112"/>
      <c r="S57" s="143" t="s">
        <v>148</v>
      </c>
      <c r="T57" s="112"/>
      <c r="U57" s="112"/>
      <c r="V57" s="9"/>
      <c r="W57" s="9"/>
      <c r="X57" s="234"/>
      <c r="Y57" s="235"/>
      <c r="Z57" s="11"/>
      <c r="AA57" s="11"/>
      <c r="AB57" s="11"/>
      <c r="AC57" s="11"/>
      <c r="AD57" s="9"/>
      <c r="AE57" s="13"/>
      <c r="AF57" s="9"/>
      <c r="AG57" s="9"/>
      <c r="AH57" s="237" t="str">
        <f>IF($AG57="","",IF($AG57=100%,"Cerrado",IF($AG57&lt;=39%,"CB",IF($AG57&lt;=79%,"CM",IF($AG57&lt;=99%,"CA","")))))</f>
        <v/>
      </c>
      <c r="AI57" s="11"/>
      <c r="AJ57" s="11"/>
      <c r="AK57" s="11"/>
      <c r="AL57" s="11"/>
      <c r="AM57" s="11"/>
      <c r="AN57" s="9"/>
      <c r="AO57" s="11"/>
      <c r="AP57" s="11"/>
      <c r="AQ57" s="11"/>
      <c r="AR57" s="11"/>
      <c r="AS57" s="9"/>
      <c r="AT57" s="11"/>
      <c r="AU57" s="9"/>
      <c r="AV57" s="9"/>
      <c r="AW57" s="237" t="str">
        <f>IF($AV57="","",IF($AV57=100%,"Cerrado",IF($AV57&lt;=39%,"CB",IF($AV57&lt;=79%,"CM",IF($AV57&lt;=99%,"CA","")))))</f>
        <v/>
      </c>
      <c r="AX57" s="11"/>
      <c r="AY57" s="11"/>
      <c r="AZ57" s="11"/>
      <c r="BA57" s="11"/>
      <c r="BB57" s="11"/>
      <c r="BC57" s="9"/>
      <c r="BD57" s="11"/>
      <c r="BE57" s="11"/>
      <c r="BF57" s="11"/>
      <c r="BG57" s="11"/>
      <c r="BH57" s="9"/>
    </row>
    <row r="58" spans="1:60" ht="37.5" customHeight="1">
      <c r="A58" s="1610"/>
      <c r="B58" s="1711"/>
      <c r="C58" s="1712"/>
      <c r="D58" s="1610"/>
      <c r="E58" s="116"/>
      <c r="F58" s="1713"/>
      <c r="G58" s="231" t="s">
        <v>642</v>
      </c>
      <c r="H58" s="232">
        <v>43845</v>
      </c>
      <c r="I58" s="232">
        <v>45291</v>
      </c>
      <c r="J58" s="1714"/>
      <c r="K58" s="232">
        <v>45291</v>
      </c>
      <c r="L58" s="18" t="s">
        <v>455</v>
      </c>
      <c r="M58" s="233" t="s">
        <v>641</v>
      </c>
      <c r="N58" s="141"/>
      <c r="O58" s="141"/>
      <c r="P58" s="112"/>
      <c r="Q58" s="112"/>
      <c r="R58" s="112"/>
      <c r="S58" s="143" t="s">
        <v>148</v>
      </c>
      <c r="T58" s="112"/>
      <c r="U58" s="112"/>
      <c r="V58" s="9"/>
      <c r="W58" s="9"/>
      <c r="X58" s="234"/>
      <c r="Y58" s="235"/>
      <c r="Z58" s="11"/>
      <c r="AA58" s="11"/>
      <c r="AB58" s="11"/>
      <c r="AC58" s="11"/>
      <c r="AD58" s="9"/>
      <c r="AE58" s="13"/>
      <c r="AF58" s="9"/>
      <c r="AG58" s="9"/>
      <c r="AH58" s="237"/>
      <c r="AI58" s="11"/>
      <c r="AJ58" s="11"/>
      <c r="AK58" s="11"/>
      <c r="AL58" s="11"/>
      <c r="AM58" s="11"/>
      <c r="AN58" s="9"/>
      <c r="AO58" s="11"/>
      <c r="AP58" s="11"/>
      <c r="AQ58" s="11"/>
      <c r="AR58" s="11"/>
      <c r="AS58" s="9"/>
      <c r="AT58" s="11"/>
      <c r="AU58" s="9"/>
      <c r="AV58" s="9"/>
      <c r="AW58" s="237"/>
      <c r="AX58" s="11"/>
      <c r="AY58" s="11"/>
      <c r="AZ58" s="11"/>
      <c r="BA58" s="11"/>
      <c r="BB58" s="11"/>
      <c r="BC58" s="9"/>
      <c r="BD58" s="11"/>
      <c r="BE58" s="11"/>
      <c r="BF58" s="11"/>
      <c r="BG58" s="11"/>
      <c r="BH58" s="9"/>
    </row>
    <row r="59" spans="1:60" ht="37.5" customHeight="1">
      <c r="A59" s="1593"/>
      <c r="B59" s="1608"/>
      <c r="C59" s="1715"/>
      <c r="D59" s="1593"/>
      <c r="E59" s="116"/>
      <c r="F59" s="1594"/>
      <c r="G59" s="241" t="s">
        <v>643</v>
      </c>
      <c r="H59" s="232">
        <v>43845</v>
      </c>
      <c r="I59" s="232">
        <v>45291</v>
      </c>
      <c r="J59" s="458"/>
      <c r="K59" s="232">
        <v>45291</v>
      </c>
      <c r="L59" s="18" t="s">
        <v>455</v>
      </c>
      <c r="M59" s="233" t="s">
        <v>641</v>
      </c>
      <c r="N59" s="141"/>
      <c r="O59" s="141"/>
      <c r="P59" s="112"/>
      <c r="Q59" s="112"/>
      <c r="R59" s="112"/>
      <c r="S59" s="143" t="s">
        <v>148</v>
      </c>
      <c r="T59" s="112"/>
      <c r="U59" s="112"/>
      <c r="V59" s="9"/>
      <c r="W59" s="9"/>
      <c r="X59" s="234"/>
      <c r="Y59" s="235"/>
      <c r="Z59" s="11"/>
      <c r="AA59" s="11"/>
      <c r="AB59" s="11"/>
      <c r="AC59" s="11"/>
      <c r="AD59" s="9"/>
      <c r="AE59" s="13"/>
      <c r="AF59" s="9"/>
      <c r="AG59" s="9"/>
      <c r="AH59" s="237"/>
      <c r="AI59" s="11"/>
      <c r="AJ59" s="11"/>
      <c r="AK59" s="11"/>
      <c r="AL59" s="11"/>
      <c r="AM59" s="11"/>
      <c r="AN59" s="9"/>
      <c r="AO59" s="11"/>
      <c r="AP59" s="11"/>
      <c r="AQ59" s="11"/>
      <c r="AR59" s="11"/>
      <c r="AS59" s="9"/>
      <c r="AT59" s="11"/>
      <c r="AU59" s="9"/>
      <c r="AV59" s="9"/>
      <c r="AW59" s="237"/>
      <c r="AX59" s="11"/>
      <c r="AY59" s="11"/>
      <c r="AZ59" s="11"/>
      <c r="BA59" s="11"/>
      <c r="BB59" s="11"/>
      <c r="BC59" s="9"/>
      <c r="BD59" s="11"/>
      <c r="BE59" s="11"/>
      <c r="BF59" s="11"/>
      <c r="BG59" s="11"/>
      <c r="BH59" s="9"/>
    </row>
    <row r="60" spans="1:60" ht="130.5" customHeight="1">
      <c r="A60" s="246" t="s">
        <v>635</v>
      </c>
      <c r="B60" s="107" t="s">
        <v>636</v>
      </c>
      <c r="C60" s="248">
        <v>2</v>
      </c>
      <c r="D60" s="112" t="s">
        <v>644</v>
      </c>
      <c r="E60" s="116"/>
      <c r="F60" s="1594" t="s">
        <v>64</v>
      </c>
      <c r="G60" s="231" t="s">
        <v>645</v>
      </c>
      <c r="H60" s="232">
        <v>43922</v>
      </c>
      <c r="I60" s="232">
        <v>45291</v>
      </c>
      <c r="J60" s="192" t="s">
        <v>646</v>
      </c>
      <c r="K60" s="232">
        <v>45291</v>
      </c>
      <c r="L60" s="18" t="s">
        <v>455</v>
      </c>
      <c r="M60" s="233" t="s">
        <v>641</v>
      </c>
      <c r="N60" s="141"/>
      <c r="O60" s="141"/>
      <c r="P60" s="112"/>
      <c r="Q60" s="112"/>
      <c r="R60" s="112"/>
      <c r="S60" s="143" t="s">
        <v>148</v>
      </c>
      <c r="T60" s="112"/>
      <c r="U60" s="112"/>
      <c r="V60" s="9"/>
      <c r="W60" s="9"/>
      <c r="X60" s="234"/>
      <c r="Y60" s="235"/>
      <c r="Z60" s="11"/>
      <c r="AA60" s="11"/>
      <c r="AB60" s="11"/>
      <c r="AC60" s="11"/>
      <c r="AD60" s="9"/>
      <c r="AE60" s="13"/>
      <c r="AF60" s="9"/>
      <c r="AG60" s="9"/>
      <c r="AH60" s="237"/>
      <c r="AI60" s="11"/>
      <c r="AJ60" s="11"/>
      <c r="AK60" s="11"/>
      <c r="AL60" s="11"/>
      <c r="AM60" s="11"/>
      <c r="AN60" s="9"/>
      <c r="AO60" s="11"/>
      <c r="AP60" s="11"/>
      <c r="AQ60" s="11"/>
      <c r="AR60" s="11"/>
      <c r="AS60" s="9"/>
      <c r="AT60" s="11"/>
      <c r="AU60" s="9"/>
      <c r="AV60" s="9"/>
      <c r="AW60" s="237"/>
      <c r="AX60" s="11"/>
      <c r="AY60" s="11"/>
      <c r="AZ60" s="11"/>
      <c r="BA60" s="11"/>
      <c r="BB60" s="11"/>
      <c r="BC60" s="9"/>
      <c r="BD60" s="11"/>
      <c r="BE60" s="11"/>
      <c r="BF60" s="11"/>
      <c r="BG60" s="11"/>
      <c r="BH60" s="9"/>
    </row>
    <row r="61" spans="1:60" ht="173.25" customHeight="1">
      <c r="A61" s="246" t="s">
        <v>647</v>
      </c>
      <c r="B61" s="107">
        <v>43832</v>
      </c>
      <c r="C61" s="248">
        <v>1</v>
      </c>
      <c r="D61" s="112" t="s">
        <v>648</v>
      </c>
      <c r="E61" s="116"/>
      <c r="F61" s="1594" t="s">
        <v>649</v>
      </c>
      <c r="G61" s="1716" t="s">
        <v>650</v>
      </c>
      <c r="H61" s="107">
        <v>43891</v>
      </c>
      <c r="I61" s="107">
        <v>44196</v>
      </c>
      <c r="J61" s="1716" t="s">
        <v>651</v>
      </c>
      <c r="K61" s="107">
        <v>44196</v>
      </c>
      <c r="L61" s="1717" t="s">
        <v>652</v>
      </c>
      <c r="M61" s="1716" t="s">
        <v>653</v>
      </c>
      <c r="N61" s="1718"/>
      <c r="O61" s="1718"/>
      <c r="P61" s="1595"/>
      <c r="Q61" s="112"/>
      <c r="R61" s="112"/>
      <c r="S61" s="143" t="s">
        <v>91</v>
      </c>
      <c r="T61" s="112"/>
      <c r="U61" s="112"/>
      <c r="V61" s="9"/>
      <c r="W61" s="9"/>
      <c r="X61" s="234"/>
      <c r="Y61" s="235"/>
      <c r="Z61" s="11"/>
      <c r="AA61" s="11"/>
      <c r="AB61" s="11"/>
      <c r="AC61" s="11"/>
      <c r="AD61" s="9"/>
      <c r="AE61" s="13"/>
      <c r="AF61" s="9"/>
      <c r="AG61" s="9"/>
      <c r="AH61" s="237"/>
      <c r="AI61" s="11"/>
      <c r="AJ61" s="11"/>
      <c r="AK61" s="11"/>
      <c r="AL61" s="11"/>
      <c r="AM61" s="11"/>
      <c r="AN61" s="9"/>
      <c r="AO61" s="11"/>
      <c r="AP61" s="11"/>
      <c r="AQ61" s="11"/>
      <c r="AR61" s="11"/>
      <c r="AS61" s="9"/>
      <c r="AT61" s="11"/>
      <c r="AU61" s="9"/>
      <c r="AV61" s="9"/>
      <c r="AW61" s="237"/>
      <c r="AX61" s="11"/>
      <c r="AY61" s="11"/>
      <c r="AZ61" s="11"/>
      <c r="BA61" s="11"/>
      <c r="BB61" s="11"/>
      <c r="BC61" s="9"/>
      <c r="BD61" s="11"/>
      <c r="BE61" s="11"/>
      <c r="BF61" s="11"/>
      <c r="BG61" s="11"/>
      <c r="BH61" s="9"/>
    </row>
    <row r="62" spans="1:60" ht="102">
      <c r="A62" s="206" t="s">
        <v>647</v>
      </c>
      <c r="B62" s="153">
        <v>43832</v>
      </c>
      <c r="C62" s="230">
        <v>2</v>
      </c>
      <c r="D62" s="51" t="s">
        <v>654</v>
      </c>
      <c r="E62" s="116"/>
      <c r="F62" s="210" t="s">
        <v>649</v>
      </c>
      <c r="G62" s="1716" t="s">
        <v>655</v>
      </c>
      <c r="H62" s="107">
        <v>43891</v>
      </c>
      <c r="I62" s="107">
        <v>44196</v>
      </c>
      <c r="J62" s="249" t="s">
        <v>656</v>
      </c>
      <c r="K62" s="107">
        <v>44196</v>
      </c>
      <c r="L62" s="1717" t="s">
        <v>657</v>
      </c>
      <c r="M62" s="1716" t="s">
        <v>658</v>
      </c>
      <c r="N62" s="1718"/>
      <c r="O62" s="1718"/>
      <c r="P62" s="1595"/>
      <c r="Q62" s="112"/>
      <c r="R62" s="112"/>
      <c r="S62" s="143" t="s">
        <v>91</v>
      </c>
      <c r="T62" s="112"/>
      <c r="U62" s="112"/>
      <c r="V62" s="9"/>
      <c r="W62" s="9"/>
      <c r="X62" s="234"/>
      <c r="Y62" s="235"/>
      <c r="Z62" s="11"/>
      <c r="AA62" s="11"/>
      <c r="AB62" s="11"/>
      <c r="AC62" s="11"/>
      <c r="AD62" s="9"/>
      <c r="AE62" s="13"/>
      <c r="AF62" s="9"/>
      <c r="AG62" s="9"/>
      <c r="AH62" s="237"/>
      <c r="AI62" s="11"/>
      <c r="AJ62" s="11"/>
      <c r="AK62" s="11"/>
      <c r="AL62" s="11"/>
      <c r="AM62" s="11"/>
      <c r="AN62" s="9"/>
      <c r="AO62" s="11"/>
      <c r="AP62" s="11"/>
      <c r="AQ62" s="11"/>
      <c r="AR62" s="11"/>
      <c r="AS62" s="9"/>
      <c r="AT62" s="11"/>
      <c r="AU62" s="9"/>
      <c r="AV62" s="9"/>
      <c r="AW62" s="237"/>
      <c r="AX62" s="11"/>
      <c r="AY62" s="11"/>
      <c r="AZ62" s="11"/>
      <c r="BA62" s="11"/>
      <c r="BB62" s="11"/>
      <c r="BC62" s="9"/>
      <c r="BD62" s="11"/>
      <c r="BE62" s="11"/>
      <c r="BF62" s="11"/>
      <c r="BG62" s="11"/>
      <c r="BH62" s="9"/>
    </row>
    <row r="63" spans="1:60" ht="178.5">
      <c r="A63" s="1593"/>
      <c r="B63" s="1608"/>
      <c r="C63" s="1715"/>
      <c r="D63" s="1686"/>
      <c r="E63" s="116"/>
      <c r="F63" s="1594"/>
      <c r="G63" s="1716" t="s">
        <v>659</v>
      </c>
      <c r="H63" s="107">
        <v>43891</v>
      </c>
      <c r="I63" s="107">
        <v>44196</v>
      </c>
      <c r="J63" s="1717"/>
      <c r="K63" s="107">
        <v>44196</v>
      </c>
      <c r="L63" s="1717" t="s">
        <v>657</v>
      </c>
      <c r="M63" s="1716" t="s">
        <v>658</v>
      </c>
      <c r="N63" s="1718"/>
      <c r="O63" s="1718"/>
      <c r="P63" s="1595"/>
      <c r="Q63" s="112"/>
      <c r="R63" s="112"/>
      <c r="S63" s="143"/>
      <c r="T63" s="112"/>
      <c r="U63" s="112"/>
      <c r="V63" s="9"/>
      <c r="W63" s="9"/>
      <c r="X63" s="234"/>
      <c r="Y63" s="235"/>
      <c r="Z63" s="11"/>
      <c r="AA63" s="11"/>
      <c r="AB63" s="11"/>
      <c r="AC63" s="11"/>
      <c r="AD63" s="9"/>
      <c r="AE63" s="13"/>
      <c r="AF63" s="9"/>
      <c r="AG63" s="9"/>
      <c r="AH63" s="237"/>
      <c r="AI63" s="11"/>
      <c r="AJ63" s="11"/>
      <c r="AK63" s="11"/>
      <c r="AL63" s="11"/>
      <c r="AM63" s="11"/>
      <c r="AN63" s="9"/>
      <c r="AO63" s="11"/>
      <c r="AP63" s="11"/>
      <c r="AQ63" s="11"/>
      <c r="AR63" s="11"/>
      <c r="AS63" s="9"/>
      <c r="AT63" s="11"/>
      <c r="AU63" s="9"/>
      <c r="AV63" s="9"/>
      <c r="AW63" s="237"/>
      <c r="AX63" s="11"/>
      <c r="AY63" s="11"/>
      <c r="AZ63" s="11"/>
      <c r="BA63" s="11"/>
      <c r="BB63" s="11"/>
      <c r="BC63" s="9"/>
      <c r="BD63" s="11"/>
      <c r="BE63" s="11"/>
      <c r="BF63" s="11"/>
      <c r="BG63" s="11"/>
      <c r="BH63" s="9"/>
    </row>
    <row r="64" spans="1:60" ht="102" customHeight="1">
      <c r="A64" s="206" t="s">
        <v>647</v>
      </c>
      <c r="B64" s="153">
        <v>43832</v>
      </c>
      <c r="C64" s="230">
        <v>3</v>
      </c>
      <c r="D64" s="51" t="s">
        <v>660</v>
      </c>
      <c r="E64" s="116"/>
      <c r="F64" s="210" t="s">
        <v>64</v>
      </c>
      <c r="G64" s="1716" t="s">
        <v>661</v>
      </c>
      <c r="H64" s="107">
        <v>43845</v>
      </c>
      <c r="I64" s="107">
        <v>43845</v>
      </c>
      <c r="J64" s="249" t="s">
        <v>662</v>
      </c>
      <c r="K64" s="107">
        <v>43845</v>
      </c>
      <c r="L64" s="1717" t="s">
        <v>663</v>
      </c>
      <c r="M64" s="1716" t="s">
        <v>664</v>
      </c>
      <c r="N64" s="1718"/>
      <c r="O64" s="1718"/>
      <c r="P64" s="1595"/>
      <c r="Q64" s="112"/>
      <c r="R64" s="112"/>
      <c r="S64" s="143" t="s">
        <v>91</v>
      </c>
      <c r="T64" s="112"/>
      <c r="U64" s="112"/>
      <c r="V64" s="9"/>
      <c r="W64" s="9"/>
      <c r="X64" s="234"/>
      <c r="Y64" s="235"/>
      <c r="Z64" s="11"/>
      <c r="AA64" s="11"/>
      <c r="AB64" s="11"/>
      <c r="AC64" s="11"/>
      <c r="AD64" s="9"/>
      <c r="AE64" s="13"/>
      <c r="AF64" s="9"/>
      <c r="AG64" s="9"/>
      <c r="AH64" s="237"/>
      <c r="AI64" s="11"/>
      <c r="AJ64" s="11"/>
      <c r="AK64" s="11"/>
      <c r="AL64" s="11"/>
      <c r="AM64" s="11"/>
      <c r="AN64" s="9"/>
      <c r="AO64" s="11"/>
      <c r="AP64" s="11"/>
      <c r="AQ64" s="11"/>
      <c r="AR64" s="11"/>
      <c r="AS64" s="9"/>
      <c r="AT64" s="11"/>
      <c r="AU64" s="9"/>
      <c r="AV64" s="9"/>
      <c r="AW64" s="237"/>
      <c r="AX64" s="11"/>
      <c r="AY64" s="11"/>
      <c r="AZ64" s="11"/>
      <c r="BA64" s="11"/>
      <c r="BB64" s="11"/>
      <c r="BC64" s="9"/>
      <c r="BD64" s="11"/>
      <c r="BE64" s="11"/>
      <c r="BF64" s="11"/>
      <c r="BG64" s="11"/>
      <c r="BH64" s="9"/>
    </row>
    <row r="65" spans="1:60" ht="76.5">
      <c r="A65" s="1593"/>
      <c r="B65" s="1608"/>
      <c r="C65" s="1715"/>
      <c r="D65" s="1686"/>
      <c r="E65" s="116"/>
      <c r="F65" s="1594"/>
      <c r="G65" s="1716" t="s">
        <v>665</v>
      </c>
      <c r="H65" s="107">
        <v>43862</v>
      </c>
      <c r="I65" s="107">
        <v>44196</v>
      </c>
      <c r="J65" s="1717"/>
      <c r="K65" s="107">
        <v>44196</v>
      </c>
      <c r="L65" s="1717" t="s">
        <v>663</v>
      </c>
      <c r="M65" s="1716" t="s">
        <v>664</v>
      </c>
      <c r="N65" s="1718"/>
      <c r="O65" s="1718"/>
      <c r="P65" s="1595"/>
      <c r="Q65" s="112"/>
      <c r="R65" s="112"/>
      <c r="S65" s="143"/>
      <c r="T65" s="112"/>
      <c r="U65" s="112"/>
      <c r="V65" s="9"/>
      <c r="W65" s="9"/>
      <c r="X65" s="234"/>
      <c r="Y65" s="235"/>
      <c r="Z65" s="11"/>
      <c r="AA65" s="11"/>
      <c r="AB65" s="11"/>
      <c r="AC65" s="11"/>
      <c r="AD65" s="9"/>
      <c r="AE65" s="13"/>
      <c r="AF65" s="9"/>
      <c r="AG65" s="9"/>
      <c r="AH65" s="237"/>
      <c r="AI65" s="11"/>
      <c r="AJ65" s="11"/>
      <c r="AK65" s="11"/>
      <c r="AL65" s="11"/>
      <c r="AM65" s="11"/>
      <c r="AN65" s="9"/>
      <c r="AO65" s="11"/>
      <c r="AP65" s="11"/>
      <c r="AQ65" s="11"/>
      <c r="AR65" s="11"/>
      <c r="AS65" s="9"/>
      <c r="AT65" s="11"/>
      <c r="AU65" s="9"/>
      <c r="AV65" s="9"/>
      <c r="AW65" s="237"/>
      <c r="AX65" s="11"/>
      <c r="AY65" s="11"/>
      <c r="AZ65" s="11"/>
      <c r="BA65" s="11"/>
      <c r="BB65" s="11"/>
      <c r="BC65" s="9"/>
      <c r="BD65" s="11"/>
      <c r="BE65" s="11"/>
      <c r="BF65" s="11"/>
      <c r="BG65" s="11"/>
      <c r="BH65" s="9"/>
    </row>
    <row r="66" spans="1:60" ht="78.75">
      <c r="A66" s="206" t="s">
        <v>647</v>
      </c>
      <c r="B66" s="153">
        <v>43832</v>
      </c>
      <c r="C66" s="230">
        <v>4</v>
      </c>
      <c r="D66" s="51" t="s">
        <v>666</v>
      </c>
      <c r="E66" s="116"/>
      <c r="F66" s="210" t="s">
        <v>64</v>
      </c>
      <c r="G66" s="1716" t="s">
        <v>667</v>
      </c>
      <c r="H66" s="107">
        <v>43891</v>
      </c>
      <c r="I66" s="107">
        <v>44196</v>
      </c>
      <c r="J66" s="249" t="s">
        <v>668</v>
      </c>
      <c r="K66" s="107">
        <v>44196</v>
      </c>
      <c r="L66" s="1717" t="s">
        <v>669</v>
      </c>
      <c r="M66" s="1716" t="s">
        <v>670</v>
      </c>
      <c r="N66" s="1718"/>
      <c r="O66" s="1718"/>
      <c r="P66" s="1595"/>
      <c r="Q66" s="112"/>
      <c r="R66" s="112"/>
      <c r="S66" s="143" t="s">
        <v>91</v>
      </c>
      <c r="T66" s="112"/>
      <c r="U66" s="112"/>
      <c r="V66" s="9"/>
      <c r="W66" s="9"/>
      <c r="X66" s="234"/>
      <c r="Y66" s="235"/>
      <c r="Z66" s="11"/>
      <c r="AA66" s="11"/>
      <c r="AB66" s="11"/>
      <c r="AC66" s="11"/>
      <c r="AD66" s="9"/>
      <c r="AE66" s="13"/>
      <c r="AF66" s="9"/>
      <c r="AG66" s="9"/>
      <c r="AH66" s="237"/>
      <c r="AI66" s="11"/>
      <c r="AJ66" s="11"/>
      <c r="AK66" s="11"/>
      <c r="AL66" s="11"/>
      <c r="AM66" s="11"/>
      <c r="AN66" s="9"/>
      <c r="AO66" s="11"/>
      <c r="AP66" s="11"/>
      <c r="AQ66" s="11"/>
      <c r="AR66" s="11"/>
      <c r="AS66" s="9"/>
      <c r="AT66" s="11"/>
      <c r="AU66" s="9"/>
      <c r="AV66" s="9"/>
      <c r="AW66" s="237"/>
      <c r="AX66" s="11"/>
      <c r="AY66" s="11"/>
      <c r="AZ66" s="11"/>
      <c r="BA66" s="11"/>
      <c r="BB66" s="11"/>
      <c r="BC66" s="9"/>
      <c r="BD66" s="11"/>
      <c r="BE66" s="11"/>
      <c r="BF66" s="11"/>
      <c r="BG66" s="11"/>
      <c r="BH66" s="9"/>
    </row>
    <row r="67" spans="1:60" ht="76.5">
      <c r="A67" s="1593"/>
      <c r="B67" s="1608"/>
      <c r="C67" s="1715"/>
      <c r="D67" s="1686"/>
      <c r="E67" s="116"/>
      <c r="F67" s="1594"/>
      <c r="G67" s="1716" t="s">
        <v>671</v>
      </c>
      <c r="H67" s="107">
        <v>43891</v>
      </c>
      <c r="I67" s="107">
        <v>44196</v>
      </c>
      <c r="J67" s="1717"/>
      <c r="K67" s="107">
        <v>44196</v>
      </c>
      <c r="L67" s="1717" t="s">
        <v>669</v>
      </c>
      <c r="M67" s="1716" t="s">
        <v>670</v>
      </c>
      <c r="N67" s="1718"/>
      <c r="O67" s="1718"/>
      <c r="P67" s="1595"/>
      <c r="Q67" s="112"/>
      <c r="R67" s="112"/>
      <c r="S67" s="143"/>
      <c r="T67" s="112"/>
      <c r="U67" s="112"/>
      <c r="V67" s="9"/>
      <c r="W67" s="9"/>
      <c r="X67" s="234"/>
      <c r="Y67" s="235"/>
      <c r="Z67" s="11"/>
      <c r="AA67" s="11"/>
      <c r="AB67" s="11"/>
      <c r="AC67" s="11"/>
      <c r="AD67" s="9"/>
      <c r="AE67" s="13"/>
      <c r="AF67" s="9"/>
      <c r="AG67" s="9"/>
      <c r="AH67" s="237"/>
      <c r="AI67" s="11"/>
      <c r="AJ67" s="11"/>
      <c r="AK67" s="11"/>
      <c r="AL67" s="11"/>
      <c r="AM67" s="11"/>
      <c r="AN67" s="9"/>
      <c r="AO67" s="11"/>
      <c r="AP67" s="11"/>
      <c r="AQ67" s="11"/>
      <c r="AR67" s="11"/>
      <c r="AS67" s="9"/>
      <c r="AT67" s="11"/>
      <c r="AU67" s="9"/>
      <c r="AV67" s="9"/>
      <c r="AW67" s="237"/>
      <c r="AX67" s="11"/>
      <c r="AY67" s="11"/>
      <c r="AZ67" s="11"/>
      <c r="BA67" s="11"/>
      <c r="BB67" s="11"/>
      <c r="BC67" s="9"/>
      <c r="BD67" s="11"/>
      <c r="BE67" s="11"/>
      <c r="BF67" s="11"/>
      <c r="BG67" s="11"/>
      <c r="BH67" s="9"/>
    </row>
    <row r="68" spans="1:60" ht="78.75">
      <c r="A68" s="206" t="s">
        <v>647</v>
      </c>
      <c r="B68" s="153">
        <v>43832</v>
      </c>
      <c r="C68" s="230">
        <v>5</v>
      </c>
      <c r="D68" s="51" t="s">
        <v>672</v>
      </c>
      <c r="E68" s="116"/>
      <c r="F68" s="210" t="s">
        <v>64</v>
      </c>
      <c r="G68" s="1716" t="s">
        <v>673</v>
      </c>
      <c r="H68" s="107">
        <v>43867</v>
      </c>
      <c r="I68" s="107">
        <v>43896</v>
      </c>
      <c r="J68" s="249" t="s">
        <v>674</v>
      </c>
      <c r="K68" s="107">
        <v>43896</v>
      </c>
      <c r="L68" s="1717" t="s">
        <v>675</v>
      </c>
      <c r="M68" s="1716" t="s">
        <v>676</v>
      </c>
      <c r="N68" s="1718"/>
      <c r="O68" s="1718"/>
      <c r="P68" s="1595"/>
      <c r="Q68" s="112"/>
      <c r="R68" s="112"/>
      <c r="S68" s="143" t="s">
        <v>91</v>
      </c>
      <c r="T68" s="112"/>
      <c r="U68" s="112"/>
      <c r="V68" s="9"/>
      <c r="W68" s="9"/>
      <c r="X68" s="234"/>
      <c r="Y68" s="235"/>
      <c r="Z68" s="11"/>
      <c r="AA68" s="11"/>
      <c r="AB68" s="11"/>
      <c r="AC68" s="11"/>
      <c r="AD68" s="9"/>
      <c r="AE68" s="13"/>
      <c r="AF68" s="9"/>
      <c r="AG68" s="9"/>
      <c r="AH68" s="237"/>
      <c r="AI68" s="11"/>
      <c r="AJ68" s="11"/>
      <c r="AK68" s="11"/>
      <c r="AL68" s="11"/>
      <c r="AM68" s="11"/>
      <c r="AN68" s="9"/>
      <c r="AO68" s="11"/>
      <c r="AP68" s="11"/>
      <c r="AQ68" s="11"/>
      <c r="AR68" s="11"/>
      <c r="AS68" s="9"/>
      <c r="AT68" s="11"/>
      <c r="AU68" s="9"/>
      <c r="AV68" s="9"/>
      <c r="AW68" s="237"/>
      <c r="AX68" s="11"/>
      <c r="AY68" s="11"/>
      <c r="AZ68" s="11"/>
      <c r="BA68" s="11"/>
      <c r="BB68" s="11"/>
      <c r="BC68" s="9"/>
      <c r="BD68" s="11"/>
      <c r="BE68" s="11"/>
      <c r="BF68" s="11"/>
      <c r="BG68" s="11"/>
      <c r="BH68" s="9"/>
    </row>
    <row r="69" spans="1:60" ht="76.5">
      <c r="A69" s="1610"/>
      <c r="B69" s="1711"/>
      <c r="C69" s="1712"/>
      <c r="D69" s="1692"/>
      <c r="E69" s="116"/>
      <c r="F69" s="1713"/>
      <c r="G69" s="1716" t="s">
        <v>677</v>
      </c>
      <c r="H69" s="107">
        <v>43891</v>
      </c>
      <c r="I69" s="107">
        <v>44043</v>
      </c>
      <c r="J69" s="1719"/>
      <c r="K69" s="107">
        <v>44043</v>
      </c>
      <c r="L69" s="1717" t="s">
        <v>675</v>
      </c>
      <c r="M69" s="1716" t="s">
        <v>676</v>
      </c>
      <c r="N69" s="1718"/>
      <c r="O69" s="1718"/>
      <c r="P69" s="1595"/>
      <c r="Q69" s="112"/>
      <c r="R69" s="112"/>
      <c r="S69" s="143"/>
      <c r="T69" s="112"/>
      <c r="U69" s="112"/>
      <c r="V69" s="9"/>
      <c r="W69" s="9"/>
      <c r="X69" s="234"/>
      <c r="Y69" s="235"/>
      <c r="Z69" s="11"/>
      <c r="AA69" s="11"/>
      <c r="AB69" s="11"/>
      <c r="AC69" s="11"/>
      <c r="AD69" s="9"/>
      <c r="AE69" s="13"/>
      <c r="AF69" s="9"/>
      <c r="AG69" s="9"/>
      <c r="AH69" s="237"/>
      <c r="AI69" s="11"/>
      <c r="AJ69" s="11"/>
      <c r="AK69" s="11"/>
      <c r="AL69" s="11"/>
      <c r="AM69" s="11"/>
      <c r="AN69" s="9"/>
      <c r="AO69" s="11"/>
      <c r="AP69" s="11"/>
      <c r="AQ69" s="11"/>
      <c r="AR69" s="11"/>
      <c r="AS69" s="9"/>
      <c r="AT69" s="11"/>
      <c r="AU69" s="9"/>
      <c r="AV69" s="9"/>
      <c r="AW69" s="237"/>
      <c r="AX69" s="11"/>
      <c r="AY69" s="11"/>
      <c r="AZ69" s="11"/>
      <c r="BA69" s="11"/>
      <c r="BB69" s="11"/>
      <c r="BC69" s="9"/>
      <c r="BD69" s="11"/>
      <c r="BE69" s="11"/>
      <c r="BF69" s="11"/>
      <c r="BG69" s="11"/>
      <c r="BH69" s="9"/>
    </row>
    <row r="70" spans="1:60" ht="114.75">
      <c r="A70" s="1593"/>
      <c r="B70" s="1608"/>
      <c r="C70" s="1715"/>
      <c r="D70" s="1686"/>
      <c r="E70" s="116"/>
      <c r="F70" s="1594"/>
      <c r="G70" s="1716" t="s">
        <v>678</v>
      </c>
      <c r="H70" s="107">
        <v>43860</v>
      </c>
      <c r="I70" s="107">
        <v>44196</v>
      </c>
      <c r="J70" s="1717"/>
      <c r="K70" s="107">
        <v>44196</v>
      </c>
      <c r="L70" s="1717" t="s">
        <v>675</v>
      </c>
      <c r="M70" s="1716" t="s">
        <v>676</v>
      </c>
      <c r="N70" s="1718"/>
      <c r="O70" s="1718"/>
      <c r="P70" s="1595"/>
      <c r="Q70" s="112"/>
      <c r="R70" s="112"/>
      <c r="S70" s="143"/>
      <c r="T70" s="112"/>
      <c r="U70" s="112"/>
      <c r="V70" s="9"/>
      <c r="W70" s="9"/>
      <c r="X70" s="234"/>
      <c r="Y70" s="235"/>
      <c r="Z70" s="11"/>
      <c r="AA70" s="11"/>
      <c r="AB70" s="11"/>
      <c r="AC70" s="11"/>
      <c r="AD70" s="9"/>
      <c r="AE70" s="13"/>
      <c r="AF70" s="9"/>
      <c r="AG70" s="9"/>
      <c r="AH70" s="237"/>
      <c r="AI70" s="11"/>
      <c r="AJ70" s="11"/>
      <c r="AK70" s="11"/>
      <c r="AL70" s="11"/>
      <c r="AM70" s="11"/>
      <c r="AN70" s="9"/>
      <c r="AO70" s="11"/>
      <c r="AP70" s="11"/>
      <c r="AQ70" s="11"/>
      <c r="AR70" s="11"/>
      <c r="AS70" s="9"/>
      <c r="AT70" s="11"/>
      <c r="AU70" s="9"/>
      <c r="AV70" s="9"/>
      <c r="AW70" s="237"/>
      <c r="AX70" s="11"/>
      <c r="AY70" s="11"/>
      <c r="AZ70" s="11"/>
      <c r="BA70" s="11"/>
      <c r="BB70" s="11"/>
      <c r="BC70" s="9"/>
      <c r="BD70" s="11"/>
      <c r="BE70" s="11"/>
      <c r="BF70" s="11"/>
      <c r="BG70" s="11"/>
      <c r="BH70" s="9"/>
    </row>
    <row r="71" spans="1:60" ht="102" customHeight="1">
      <c r="A71" s="206" t="s">
        <v>647</v>
      </c>
      <c r="B71" s="153">
        <v>43832</v>
      </c>
      <c r="C71" s="230">
        <v>6</v>
      </c>
      <c r="D71" s="51" t="s">
        <v>679</v>
      </c>
      <c r="E71" s="116"/>
      <c r="F71" s="32" t="s">
        <v>649</v>
      </c>
      <c r="G71" s="1716" t="s">
        <v>680</v>
      </c>
      <c r="H71" s="107">
        <v>43891</v>
      </c>
      <c r="I71" s="107">
        <v>44196</v>
      </c>
      <c r="J71" s="249" t="s">
        <v>681</v>
      </c>
      <c r="K71" s="107">
        <v>44196</v>
      </c>
      <c r="L71" s="1717" t="s">
        <v>262</v>
      </c>
      <c r="M71" s="1716" t="s">
        <v>682</v>
      </c>
      <c r="N71" s="1718"/>
      <c r="O71" s="1718"/>
      <c r="P71" s="1595"/>
      <c r="Q71" s="112"/>
      <c r="R71" s="112"/>
      <c r="S71" s="143" t="s">
        <v>91</v>
      </c>
      <c r="T71" s="112"/>
      <c r="U71" s="112"/>
      <c r="V71" s="9"/>
      <c r="W71" s="9"/>
      <c r="X71" s="234"/>
      <c r="Y71" s="235"/>
      <c r="Z71" s="11"/>
      <c r="AA71" s="11"/>
      <c r="AB71" s="11"/>
      <c r="AC71" s="11"/>
      <c r="AD71" s="9"/>
      <c r="AE71" s="13"/>
      <c r="AF71" s="9"/>
      <c r="AG71" s="9"/>
      <c r="AH71" s="237"/>
      <c r="AI71" s="11"/>
      <c r="AJ71" s="11"/>
      <c r="AK71" s="11"/>
      <c r="AL71" s="11"/>
      <c r="AM71" s="11"/>
      <c r="AN71" s="9"/>
      <c r="AO71" s="11"/>
      <c r="AP71" s="11"/>
      <c r="AQ71" s="11"/>
      <c r="AR71" s="11"/>
      <c r="AS71" s="9"/>
      <c r="AT71" s="11"/>
      <c r="AU71" s="9"/>
      <c r="AV71" s="9"/>
      <c r="AW71" s="237"/>
      <c r="AX71" s="11"/>
      <c r="AY71" s="11"/>
      <c r="AZ71" s="11"/>
      <c r="BA71" s="11"/>
      <c r="BB71" s="11"/>
      <c r="BC71" s="9"/>
      <c r="BD71" s="11"/>
      <c r="BE71" s="11"/>
      <c r="BF71" s="11"/>
      <c r="BG71" s="11"/>
      <c r="BH71" s="9"/>
    </row>
    <row r="72" spans="1:60" ht="89.25">
      <c r="A72" s="1593"/>
      <c r="B72" s="1608"/>
      <c r="C72" s="1715"/>
      <c r="D72" s="1686"/>
      <c r="E72" s="116"/>
      <c r="F72" s="458"/>
      <c r="G72" s="1716" t="s">
        <v>683</v>
      </c>
      <c r="H72" s="107">
        <v>43862</v>
      </c>
      <c r="I72" s="107">
        <v>44196</v>
      </c>
      <c r="J72" s="1717"/>
      <c r="K72" s="107">
        <v>44196</v>
      </c>
      <c r="L72" s="1717" t="s">
        <v>262</v>
      </c>
      <c r="M72" s="1716" t="s">
        <v>682</v>
      </c>
      <c r="N72" s="1718"/>
      <c r="O72" s="1718"/>
      <c r="P72" s="1595"/>
      <c r="Q72" s="112"/>
      <c r="R72" s="112"/>
      <c r="S72" s="143"/>
      <c r="T72" s="112"/>
      <c r="U72" s="112"/>
      <c r="V72" s="9"/>
      <c r="W72" s="9"/>
      <c r="X72" s="234"/>
      <c r="Y72" s="235"/>
      <c r="Z72" s="11"/>
      <c r="AA72" s="11"/>
      <c r="AB72" s="11"/>
      <c r="AC72" s="11"/>
      <c r="AD72" s="9"/>
      <c r="AE72" s="13"/>
      <c r="AF72" s="9"/>
      <c r="AG72" s="9"/>
      <c r="AH72" s="237"/>
      <c r="AI72" s="11"/>
      <c r="AJ72" s="11"/>
      <c r="AK72" s="11"/>
      <c r="AL72" s="11"/>
      <c r="AM72" s="11"/>
      <c r="AN72" s="9"/>
      <c r="AO72" s="11"/>
      <c r="AP72" s="11"/>
      <c r="AQ72" s="11"/>
      <c r="AR72" s="11"/>
      <c r="AS72" s="9"/>
      <c r="AT72" s="11"/>
      <c r="AU72" s="9"/>
      <c r="AV72" s="9"/>
      <c r="AW72" s="237"/>
      <c r="AX72" s="11"/>
      <c r="AY72" s="11"/>
      <c r="AZ72" s="11"/>
      <c r="BA72" s="11"/>
      <c r="BB72" s="11"/>
      <c r="BC72" s="9"/>
      <c r="BD72" s="11"/>
      <c r="BE72" s="11"/>
      <c r="BF72" s="11"/>
      <c r="BG72" s="11"/>
      <c r="BH72" s="9"/>
    </row>
    <row r="73" spans="1:60" ht="102">
      <c r="A73" s="246" t="s">
        <v>647</v>
      </c>
      <c r="B73" s="107">
        <v>43832</v>
      </c>
      <c r="C73" s="248">
        <v>7</v>
      </c>
      <c r="D73" s="116" t="s">
        <v>684</v>
      </c>
      <c r="E73" s="116"/>
      <c r="F73" s="18" t="s">
        <v>649</v>
      </c>
      <c r="G73" s="1716" t="s">
        <v>685</v>
      </c>
      <c r="H73" s="107">
        <v>43862</v>
      </c>
      <c r="I73" s="107">
        <v>44196</v>
      </c>
      <c r="J73" s="1716" t="s">
        <v>686</v>
      </c>
      <c r="K73" s="107">
        <v>44196</v>
      </c>
      <c r="L73" s="1717" t="s">
        <v>687</v>
      </c>
      <c r="M73" s="1716" t="s">
        <v>676</v>
      </c>
      <c r="N73" s="1718"/>
      <c r="O73" s="1718"/>
      <c r="P73" s="1595"/>
      <c r="Q73" s="112"/>
      <c r="R73" s="112"/>
      <c r="S73" s="143" t="s">
        <v>91</v>
      </c>
      <c r="T73" s="112"/>
      <c r="U73" s="112"/>
      <c r="V73" s="9"/>
      <c r="W73" s="9"/>
      <c r="X73" s="234"/>
      <c r="Y73" s="235"/>
      <c r="Z73" s="11"/>
      <c r="AA73" s="11"/>
      <c r="AB73" s="11"/>
      <c r="AC73" s="11"/>
      <c r="AD73" s="9"/>
      <c r="AE73" s="13"/>
      <c r="AF73" s="9"/>
      <c r="AG73" s="9"/>
      <c r="AH73" s="237"/>
      <c r="AI73" s="11"/>
      <c r="AJ73" s="11"/>
      <c r="AK73" s="11"/>
      <c r="AL73" s="11"/>
      <c r="AM73" s="11"/>
      <c r="AN73" s="9"/>
      <c r="AO73" s="11"/>
      <c r="AP73" s="11"/>
      <c r="AQ73" s="11"/>
      <c r="AR73" s="11"/>
      <c r="AS73" s="9"/>
      <c r="AT73" s="11"/>
      <c r="AU73" s="9"/>
      <c r="AV73" s="9"/>
      <c r="AW73" s="237"/>
      <c r="AX73" s="11"/>
      <c r="AY73" s="11"/>
      <c r="AZ73" s="11"/>
      <c r="BA73" s="11"/>
      <c r="BB73" s="11"/>
      <c r="BC73" s="9"/>
      <c r="BD73" s="11"/>
      <c r="BE73" s="11"/>
      <c r="BF73" s="11"/>
      <c r="BG73" s="11"/>
      <c r="BH73" s="9"/>
    </row>
    <row r="74" spans="1:60" ht="114.75">
      <c r="A74" s="246" t="s">
        <v>647</v>
      </c>
      <c r="B74" s="107">
        <v>43832</v>
      </c>
      <c r="C74" s="248">
        <v>8</v>
      </c>
      <c r="D74" s="116" t="s">
        <v>688</v>
      </c>
      <c r="E74" s="116"/>
      <c r="F74" s="1594" t="s">
        <v>64</v>
      </c>
      <c r="G74" s="257" t="s">
        <v>689</v>
      </c>
      <c r="H74" s="107">
        <v>43862</v>
      </c>
      <c r="I74" s="107">
        <v>44042</v>
      </c>
      <c r="J74" s="1716" t="s">
        <v>690</v>
      </c>
      <c r="K74" s="107">
        <v>44042</v>
      </c>
      <c r="L74" s="1717" t="s">
        <v>691</v>
      </c>
      <c r="M74" s="1716" t="s">
        <v>692</v>
      </c>
      <c r="N74" s="1718"/>
      <c r="O74" s="1718"/>
      <c r="P74" s="1595"/>
      <c r="Q74" s="112"/>
      <c r="R74" s="112"/>
      <c r="S74" s="143" t="s">
        <v>91</v>
      </c>
      <c r="T74" s="112"/>
      <c r="U74" s="112"/>
      <c r="V74" s="9"/>
      <c r="W74" s="9"/>
      <c r="X74" s="234"/>
      <c r="Y74" s="235"/>
      <c r="Z74" s="11"/>
      <c r="AA74" s="11"/>
      <c r="AB74" s="11"/>
      <c r="AC74" s="11"/>
      <c r="AD74" s="9"/>
      <c r="AE74" s="13"/>
      <c r="AF74" s="9"/>
      <c r="AG74" s="9"/>
      <c r="AH74" s="237"/>
      <c r="AI74" s="11"/>
      <c r="AJ74" s="11"/>
      <c r="AK74" s="11"/>
      <c r="AL74" s="11"/>
      <c r="AM74" s="11"/>
      <c r="AN74" s="9"/>
      <c r="AO74" s="11"/>
      <c r="AP74" s="11"/>
      <c r="AQ74" s="11"/>
      <c r="AR74" s="11"/>
      <c r="AS74" s="9"/>
      <c r="AT74" s="11"/>
      <c r="AU74" s="9"/>
      <c r="AV74" s="9"/>
      <c r="AW74" s="237"/>
      <c r="AX74" s="11"/>
      <c r="AY74" s="11"/>
      <c r="AZ74" s="11"/>
      <c r="BA74" s="11"/>
      <c r="BB74" s="11"/>
      <c r="BC74" s="9"/>
      <c r="BD74" s="11"/>
      <c r="BE74" s="11"/>
      <c r="BF74" s="11"/>
      <c r="BG74" s="11"/>
      <c r="BH74" s="9"/>
    </row>
    <row r="75" spans="1:60" ht="132" customHeight="1">
      <c r="A75" s="1720" t="s">
        <v>647</v>
      </c>
      <c r="B75" s="1721">
        <v>43832</v>
      </c>
      <c r="C75" s="1722">
        <v>9</v>
      </c>
      <c r="D75" s="1723" t="s">
        <v>693</v>
      </c>
      <c r="E75" s="116"/>
      <c r="F75" s="1604" t="s">
        <v>694</v>
      </c>
      <c r="G75" s="258" t="s">
        <v>695</v>
      </c>
      <c r="H75" s="107">
        <v>43862</v>
      </c>
      <c r="I75" s="107">
        <v>43951</v>
      </c>
      <c r="J75" s="249" t="s">
        <v>696</v>
      </c>
      <c r="K75" s="107">
        <v>43951</v>
      </c>
      <c r="L75" s="1717" t="s">
        <v>697</v>
      </c>
      <c r="M75" s="1716" t="s">
        <v>698</v>
      </c>
      <c r="N75" s="1718"/>
      <c r="O75" s="1718"/>
      <c r="P75" s="1595"/>
      <c r="Q75" s="112"/>
      <c r="R75" s="112"/>
      <c r="S75" s="143" t="s">
        <v>91</v>
      </c>
      <c r="T75" s="112"/>
      <c r="U75" s="112"/>
      <c r="V75" s="9"/>
      <c r="W75" s="9"/>
      <c r="X75" s="234"/>
      <c r="Y75" s="235"/>
      <c r="Z75" s="11"/>
      <c r="AA75" s="11"/>
      <c r="AB75" s="11"/>
      <c r="AC75" s="11"/>
      <c r="AD75" s="9"/>
      <c r="AE75" s="13"/>
      <c r="AF75" s="9"/>
      <c r="AG75" s="9"/>
      <c r="AH75" s="237"/>
      <c r="AI75" s="11"/>
      <c r="AJ75" s="11"/>
      <c r="AK75" s="11"/>
      <c r="AL75" s="11"/>
      <c r="AM75" s="11"/>
      <c r="AN75" s="9"/>
      <c r="AO75" s="11"/>
      <c r="AP75" s="11"/>
      <c r="AQ75" s="11"/>
      <c r="AR75" s="11"/>
      <c r="AS75" s="9"/>
      <c r="AT75" s="11"/>
      <c r="AU75" s="9"/>
      <c r="AV75" s="9"/>
      <c r="AW75" s="237"/>
      <c r="AX75" s="11"/>
      <c r="AY75" s="11"/>
      <c r="AZ75" s="11"/>
      <c r="BA75" s="11"/>
      <c r="BB75" s="11"/>
      <c r="BC75" s="9"/>
      <c r="BD75" s="11"/>
      <c r="BE75" s="11"/>
      <c r="BF75" s="11"/>
      <c r="BG75" s="11"/>
      <c r="BH75" s="9"/>
    </row>
    <row r="76" spans="1:60" ht="89.25">
      <c r="A76" s="259"/>
      <c r="B76" s="260"/>
      <c r="C76" s="261"/>
      <c r="D76" s="262"/>
      <c r="E76" s="263"/>
      <c r="F76" s="264"/>
      <c r="G76" s="258" t="s">
        <v>699</v>
      </c>
      <c r="H76" s="107">
        <v>43862</v>
      </c>
      <c r="I76" s="107">
        <v>44196</v>
      </c>
      <c r="J76" s="1719"/>
      <c r="K76" s="107">
        <v>44196</v>
      </c>
      <c r="L76" s="1717" t="s">
        <v>697</v>
      </c>
      <c r="M76" s="1716" t="s">
        <v>698</v>
      </c>
      <c r="N76" s="1718"/>
      <c r="O76" s="1718"/>
      <c r="P76" s="1595"/>
      <c r="Q76" s="265"/>
      <c r="R76" s="265"/>
      <c r="S76" s="133"/>
      <c r="T76" s="265"/>
      <c r="U76" s="265"/>
      <c r="V76" s="9"/>
      <c r="W76" s="9"/>
      <c r="X76" s="1724"/>
      <c r="Y76" s="235"/>
      <c r="Z76" s="1646"/>
      <c r="AA76" s="1646"/>
      <c r="AB76" s="1646"/>
      <c r="AC76" s="1646"/>
      <c r="AD76" s="1645"/>
      <c r="AE76" s="1647"/>
      <c r="AF76" s="1645"/>
      <c r="AG76" s="1645"/>
      <c r="AH76" s="237"/>
      <c r="AI76" s="1646"/>
      <c r="AJ76" s="1646"/>
      <c r="AK76" s="1646"/>
      <c r="AL76" s="1646"/>
      <c r="AM76" s="1646"/>
      <c r="AN76" s="1645"/>
      <c r="AO76" s="1646"/>
      <c r="AP76" s="1646"/>
      <c r="AQ76" s="1646"/>
      <c r="AR76" s="1646"/>
      <c r="AS76" s="1645"/>
      <c r="AT76" s="1646"/>
      <c r="AU76" s="1645"/>
      <c r="AV76" s="1645"/>
      <c r="AW76" s="237"/>
      <c r="AX76" s="1646"/>
      <c r="AY76" s="1646"/>
      <c r="AZ76" s="1646"/>
      <c r="BA76" s="1646"/>
      <c r="BB76" s="1646"/>
      <c r="BC76" s="1645"/>
      <c r="BD76" s="1646"/>
      <c r="BE76" s="1646"/>
      <c r="BF76" s="1646"/>
      <c r="BG76" s="1646"/>
      <c r="BH76" s="1645"/>
    </row>
    <row r="77" spans="1:60" ht="89.25">
      <c r="A77" s="259"/>
      <c r="B77" s="260"/>
      <c r="C77" s="261"/>
      <c r="D77" s="262"/>
      <c r="E77" s="263"/>
      <c r="F77" s="264"/>
      <c r="G77" s="258" t="s">
        <v>700</v>
      </c>
      <c r="H77" s="107">
        <v>43862</v>
      </c>
      <c r="I77" s="107">
        <v>43921</v>
      </c>
      <c r="J77" s="1719"/>
      <c r="K77" s="107">
        <v>43921</v>
      </c>
      <c r="L77" s="1717" t="s">
        <v>697</v>
      </c>
      <c r="M77" s="1716" t="s">
        <v>698</v>
      </c>
      <c r="N77" s="1718"/>
      <c r="O77" s="1718"/>
      <c r="P77" s="1595"/>
      <c r="Q77" s="265"/>
      <c r="R77" s="265"/>
      <c r="S77" s="133"/>
      <c r="T77" s="265"/>
      <c r="U77" s="265"/>
      <c r="V77" s="9"/>
      <c r="W77" s="9"/>
      <c r="X77" s="1724"/>
      <c r="Y77" s="235"/>
      <c r="Z77" s="1646"/>
      <c r="AA77" s="1646"/>
      <c r="AB77" s="1646"/>
      <c r="AC77" s="1646"/>
      <c r="AD77" s="1645"/>
      <c r="AE77" s="1647"/>
      <c r="AF77" s="1645"/>
      <c r="AG77" s="1645"/>
      <c r="AH77" s="237"/>
      <c r="AI77" s="1646"/>
      <c r="AJ77" s="1646"/>
      <c r="AK77" s="1646"/>
      <c r="AL77" s="1646"/>
      <c r="AM77" s="1646"/>
      <c r="AN77" s="1645"/>
      <c r="AO77" s="1646"/>
      <c r="AP77" s="1646"/>
      <c r="AQ77" s="1646"/>
      <c r="AR77" s="1646"/>
      <c r="AS77" s="1645"/>
      <c r="AT77" s="1646"/>
      <c r="AU77" s="1645"/>
      <c r="AV77" s="1645"/>
      <c r="AW77" s="237"/>
      <c r="AX77" s="1646"/>
      <c r="AY77" s="1646"/>
      <c r="AZ77" s="1646"/>
      <c r="BA77" s="1646"/>
      <c r="BB77" s="1646"/>
      <c r="BC77" s="1645"/>
      <c r="BD77" s="1646"/>
      <c r="BE77" s="1646"/>
      <c r="BF77" s="1646"/>
      <c r="BG77" s="1646"/>
      <c r="BH77" s="1645"/>
    </row>
    <row r="78" spans="1:60" ht="89.25">
      <c r="A78" s="269"/>
      <c r="B78" s="270"/>
      <c r="C78" s="271"/>
      <c r="D78" s="272"/>
      <c r="E78" s="263"/>
      <c r="F78" s="118"/>
      <c r="G78" s="258" t="s">
        <v>701</v>
      </c>
      <c r="H78" s="107">
        <v>43862</v>
      </c>
      <c r="I78" s="107">
        <v>44196</v>
      </c>
      <c r="J78" s="1717"/>
      <c r="K78" s="107">
        <v>44196</v>
      </c>
      <c r="L78" s="1717" t="s">
        <v>697</v>
      </c>
      <c r="M78" s="1716" t="s">
        <v>698</v>
      </c>
      <c r="N78" s="1718"/>
      <c r="O78" s="1718"/>
      <c r="P78" s="1595"/>
      <c r="Q78" s="265"/>
      <c r="R78" s="265"/>
      <c r="S78" s="133"/>
      <c r="T78" s="265"/>
      <c r="U78" s="265"/>
      <c r="V78" s="9"/>
      <c r="W78" s="9"/>
      <c r="X78" s="1724"/>
      <c r="Y78" s="235"/>
      <c r="Z78" s="1646"/>
      <c r="AA78" s="1646"/>
      <c r="AB78" s="1646"/>
      <c r="AC78" s="1646"/>
      <c r="AD78" s="1645"/>
      <c r="AE78" s="1647"/>
      <c r="AF78" s="1645"/>
      <c r="AG78" s="1645"/>
      <c r="AH78" s="237"/>
      <c r="AI78" s="1646"/>
      <c r="AJ78" s="1646"/>
      <c r="AK78" s="1646"/>
      <c r="AL78" s="1646"/>
      <c r="AM78" s="1646"/>
      <c r="AN78" s="1645"/>
      <c r="AO78" s="1646"/>
      <c r="AP78" s="1646"/>
      <c r="AQ78" s="1646"/>
      <c r="AR78" s="1646"/>
      <c r="AS78" s="1645"/>
      <c r="AT78" s="1646"/>
      <c r="AU78" s="1645"/>
      <c r="AV78" s="1645"/>
      <c r="AW78" s="237"/>
      <c r="AX78" s="1646"/>
      <c r="AY78" s="1646"/>
      <c r="AZ78" s="1646"/>
      <c r="BA78" s="1646"/>
      <c r="BB78" s="1646"/>
      <c r="BC78" s="1645"/>
      <c r="BD78" s="1646"/>
      <c r="BE78" s="1646"/>
      <c r="BF78" s="1646"/>
      <c r="BG78" s="1646"/>
      <c r="BH78" s="1645"/>
    </row>
    <row r="79" spans="1:60" ht="165.75">
      <c r="A79" s="273" t="s">
        <v>647</v>
      </c>
      <c r="B79" s="274">
        <v>43832</v>
      </c>
      <c r="C79" s="275">
        <v>10</v>
      </c>
      <c r="D79" s="263" t="s">
        <v>702</v>
      </c>
      <c r="E79" s="263"/>
      <c r="F79" s="1594" t="s">
        <v>64</v>
      </c>
      <c r="G79" s="1725" t="s">
        <v>703</v>
      </c>
      <c r="H79" s="107">
        <v>43862</v>
      </c>
      <c r="I79" s="107">
        <v>44196</v>
      </c>
      <c r="J79" s="276" t="s">
        <v>704</v>
      </c>
      <c r="K79" s="107">
        <v>44196</v>
      </c>
      <c r="L79" s="1717" t="s">
        <v>705</v>
      </c>
      <c r="M79" s="1716" t="s">
        <v>706</v>
      </c>
      <c r="N79" s="1718"/>
      <c r="O79" s="1718"/>
      <c r="P79" s="1595"/>
      <c r="Q79" s="265"/>
      <c r="R79" s="265"/>
      <c r="S79" s="133" t="s">
        <v>91</v>
      </c>
      <c r="T79" s="265"/>
      <c r="U79" s="265"/>
      <c r="V79" s="9"/>
      <c r="W79" s="9"/>
      <c r="X79" s="1724"/>
      <c r="Y79" s="235"/>
      <c r="Z79" s="1646"/>
      <c r="AA79" s="1646"/>
      <c r="AB79" s="1646"/>
      <c r="AC79" s="1646"/>
      <c r="AD79" s="1645"/>
      <c r="AE79" s="1647"/>
      <c r="AF79" s="1645"/>
      <c r="AG79" s="1645"/>
      <c r="AH79" s="237"/>
      <c r="AI79" s="1646"/>
      <c r="AJ79" s="1646"/>
      <c r="AK79" s="1646"/>
      <c r="AL79" s="1646"/>
      <c r="AM79" s="1646"/>
      <c r="AN79" s="1645"/>
      <c r="AO79" s="1646"/>
      <c r="AP79" s="1646"/>
      <c r="AQ79" s="1646"/>
      <c r="AR79" s="1646"/>
      <c r="AS79" s="1645"/>
      <c r="AT79" s="1646"/>
      <c r="AU79" s="1645"/>
      <c r="AV79" s="1645"/>
      <c r="AW79" s="237"/>
      <c r="AX79" s="1646"/>
      <c r="AY79" s="1646"/>
      <c r="AZ79" s="1646"/>
      <c r="BA79" s="1646"/>
      <c r="BB79" s="1646"/>
      <c r="BC79" s="1645"/>
      <c r="BD79" s="1646"/>
      <c r="BE79" s="1646"/>
      <c r="BF79" s="1646"/>
      <c r="BG79" s="1646"/>
      <c r="BH79" s="1645"/>
    </row>
    <row r="80" spans="1:60" ht="140.25">
      <c r="A80" s="1720" t="s">
        <v>647</v>
      </c>
      <c r="B80" s="1721">
        <v>43832</v>
      </c>
      <c r="C80" s="1722">
        <v>11</v>
      </c>
      <c r="D80" s="1723" t="s">
        <v>707</v>
      </c>
      <c r="E80" s="263"/>
      <c r="F80" s="210" t="s">
        <v>64</v>
      </c>
      <c r="G80" s="277" t="s">
        <v>708</v>
      </c>
      <c r="H80" s="107">
        <v>43862</v>
      </c>
      <c r="I80" s="107">
        <v>43889</v>
      </c>
      <c r="J80" s="278" t="s">
        <v>709</v>
      </c>
      <c r="K80" s="107">
        <v>43889</v>
      </c>
      <c r="L80" s="1717" t="s">
        <v>179</v>
      </c>
      <c r="M80" s="1716" t="s">
        <v>710</v>
      </c>
      <c r="N80" s="1718"/>
      <c r="O80" s="1718"/>
      <c r="P80" s="1595"/>
      <c r="Q80" s="265"/>
      <c r="R80" s="265"/>
      <c r="S80" s="133" t="s">
        <v>91</v>
      </c>
      <c r="T80" s="265"/>
      <c r="U80" s="265"/>
      <c r="V80" s="9"/>
      <c r="W80" s="9"/>
      <c r="X80" s="1724"/>
      <c r="Y80" s="235"/>
      <c r="Z80" s="1646"/>
      <c r="AA80" s="1646"/>
      <c r="AB80" s="1646"/>
      <c r="AC80" s="1646"/>
      <c r="AD80" s="1645"/>
      <c r="AE80" s="1647"/>
      <c r="AF80" s="1645"/>
      <c r="AG80" s="1645"/>
      <c r="AH80" s="237"/>
      <c r="AI80" s="1646"/>
      <c r="AJ80" s="1646"/>
      <c r="AK80" s="1646"/>
      <c r="AL80" s="1646"/>
      <c r="AM80" s="1646"/>
      <c r="AN80" s="1645"/>
      <c r="AO80" s="1646"/>
      <c r="AP80" s="1646"/>
      <c r="AQ80" s="1646"/>
      <c r="AR80" s="1646"/>
      <c r="AS80" s="1645"/>
      <c r="AT80" s="1646"/>
      <c r="AU80" s="1645"/>
      <c r="AV80" s="1645"/>
      <c r="AW80" s="237"/>
      <c r="AX80" s="1646"/>
      <c r="AY80" s="1646"/>
      <c r="AZ80" s="1646"/>
      <c r="BA80" s="1646"/>
      <c r="BB80" s="1646"/>
      <c r="BC80" s="1645"/>
      <c r="BD80" s="1646"/>
      <c r="BE80" s="1646"/>
      <c r="BF80" s="1646"/>
      <c r="BG80" s="1646"/>
      <c r="BH80" s="1645"/>
    </row>
    <row r="81" spans="1:60" ht="114.75">
      <c r="A81" s="259"/>
      <c r="B81" s="260"/>
      <c r="C81" s="261"/>
      <c r="D81" s="262"/>
      <c r="E81" s="263"/>
      <c r="F81" s="1713"/>
      <c r="G81" s="277" t="s">
        <v>711</v>
      </c>
      <c r="H81" s="107">
        <v>43862</v>
      </c>
      <c r="I81" s="107">
        <v>44196</v>
      </c>
      <c r="J81" s="1726"/>
      <c r="K81" s="107">
        <v>44196</v>
      </c>
      <c r="L81" s="1717" t="s">
        <v>179</v>
      </c>
      <c r="M81" s="1716" t="s">
        <v>710</v>
      </c>
      <c r="N81" s="1718"/>
      <c r="O81" s="1718"/>
      <c r="P81" s="1595"/>
      <c r="Q81" s="265"/>
      <c r="R81" s="265"/>
      <c r="S81" s="133"/>
      <c r="T81" s="265"/>
      <c r="U81" s="265"/>
      <c r="V81" s="9"/>
      <c r="W81" s="9"/>
      <c r="X81" s="1724"/>
      <c r="Y81" s="235"/>
      <c r="Z81" s="1646"/>
      <c r="AA81" s="1646"/>
      <c r="AB81" s="1646"/>
      <c r="AC81" s="1646"/>
      <c r="AD81" s="1645"/>
      <c r="AE81" s="1647"/>
      <c r="AF81" s="1645"/>
      <c r="AG81" s="1645"/>
      <c r="AH81" s="237"/>
      <c r="AI81" s="1646"/>
      <c r="AJ81" s="1646"/>
      <c r="AK81" s="1646"/>
      <c r="AL81" s="1646"/>
      <c r="AM81" s="1646"/>
      <c r="AN81" s="1645"/>
      <c r="AO81" s="1646"/>
      <c r="AP81" s="1646"/>
      <c r="AQ81" s="1646"/>
      <c r="AR81" s="1646"/>
      <c r="AS81" s="1645"/>
      <c r="AT81" s="1646"/>
      <c r="AU81" s="1645"/>
      <c r="AV81" s="1645"/>
      <c r="AW81" s="237"/>
      <c r="AX81" s="1646"/>
      <c r="AY81" s="1646"/>
      <c r="AZ81" s="1646"/>
      <c r="BA81" s="1646"/>
      <c r="BB81" s="1646"/>
      <c r="BC81" s="1645"/>
      <c r="BD81" s="1646"/>
      <c r="BE81" s="1646"/>
      <c r="BF81" s="1646"/>
      <c r="BG81" s="1646"/>
      <c r="BH81" s="1645"/>
    </row>
    <row r="82" spans="1:60" ht="51">
      <c r="A82" s="259"/>
      <c r="B82" s="260"/>
      <c r="C82" s="261"/>
      <c r="D82" s="262"/>
      <c r="E82" s="263"/>
      <c r="F82" s="1713"/>
      <c r="G82" s="276" t="s">
        <v>712</v>
      </c>
      <c r="H82" s="153">
        <v>43862</v>
      </c>
      <c r="I82" s="153">
        <v>44012</v>
      </c>
      <c r="J82" s="1726"/>
      <c r="K82" s="153">
        <v>44012</v>
      </c>
      <c r="L82" s="1719" t="s">
        <v>179</v>
      </c>
      <c r="M82" s="1727" t="s">
        <v>710</v>
      </c>
      <c r="N82" s="1728"/>
      <c r="O82" s="1728"/>
      <c r="P82" s="1606"/>
      <c r="Q82" s="265"/>
      <c r="R82" s="265"/>
      <c r="S82" s="133"/>
      <c r="T82" s="265"/>
      <c r="U82" s="265"/>
      <c r="V82" s="9"/>
      <c r="W82" s="9"/>
      <c r="X82" s="1724"/>
      <c r="Y82" s="235"/>
      <c r="Z82" s="1646"/>
      <c r="AA82" s="1646"/>
      <c r="AB82" s="1646"/>
      <c r="AC82" s="1646"/>
      <c r="AD82" s="1645"/>
      <c r="AE82" s="1647"/>
      <c r="AF82" s="1645"/>
      <c r="AG82" s="1645"/>
      <c r="AH82" s="237"/>
      <c r="AI82" s="1646"/>
      <c r="AJ82" s="1646"/>
      <c r="AK82" s="1646"/>
      <c r="AL82" s="1646"/>
      <c r="AM82" s="1646"/>
      <c r="AN82" s="1645"/>
      <c r="AO82" s="1646"/>
      <c r="AP82" s="1646"/>
      <c r="AQ82" s="1646"/>
      <c r="AR82" s="1646"/>
      <c r="AS82" s="1645"/>
      <c r="AT82" s="1646"/>
      <c r="AU82" s="1645"/>
      <c r="AV82" s="1645"/>
      <c r="AW82" s="237"/>
      <c r="AX82" s="1646"/>
      <c r="AY82" s="1646"/>
      <c r="AZ82" s="1646"/>
      <c r="BA82" s="1646"/>
      <c r="BB82" s="1646"/>
      <c r="BC82" s="1645"/>
      <c r="BD82" s="1646"/>
      <c r="BE82" s="1646"/>
      <c r="BF82" s="1646"/>
      <c r="BG82" s="1646"/>
      <c r="BH82" s="1645"/>
    </row>
    <row r="83" spans="1:60" ht="63.75">
      <c r="A83" s="269"/>
      <c r="B83" s="270"/>
      <c r="C83" s="271"/>
      <c r="D83" s="272"/>
      <c r="E83" s="263"/>
      <c r="F83" s="1594"/>
      <c r="G83" s="277" t="s">
        <v>713</v>
      </c>
      <c r="H83" s="107">
        <v>43862</v>
      </c>
      <c r="I83" s="107">
        <v>43951</v>
      </c>
      <c r="J83" s="1729"/>
      <c r="K83" s="107">
        <v>43951</v>
      </c>
      <c r="L83" s="279"/>
      <c r="M83" s="258"/>
      <c r="N83" s="141"/>
      <c r="O83" s="141"/>
      <c r="P83" s="106"/>
      <c r="Q83" s="265"/>
      <c r="R83" s="265"/>
      <c r="S83" s="133"/>
      <c r="T83" s="265"/>
      <c r="U83" s="265"/>
      <c r="V83" s="9"/>
      <c r="W83" s="9"/>
      <c r="X83" s="1724"/>
      <c r="Y83" s="235"/>
      <c r="Z83" s="1646"/>
      <c r="AA83" s="1646"/>
      <c r="AB83" s="1646"/>
      <c r="AC83" s="1646"/>
      <c r="AD83" s="1645"/>
      <c r="AE83" s="1647"/>
      <c r="AF83" s="1645"/>
      <c r="AG83" s="1645"/>
      <c r="AH83" s="237"/>
      <c r="AI83" s="1646"/>
      <c r="AJ83" s="1646"/>
      <c r="AK83" s="1646"/>
      <c r="AL83" s="1646"/>
      <c r="AM83" s="1646"/>
      <c r="AN83" s="1645"/>
      <c r="AO83" s="1646"/>
      <c r="AP83" s="1646"/>
      <c r="AQ83" s="1646"/>
      <c r="AR83" s="1646"/>
      <c r="AS83" s="1645"/>
      <c r="AT83" s="1646"/>
      <c r="AU83" s="1645"/>
      <c r="AV83" s="1645"/>
      <c r="AW83" s="237"/>
      <c r="AX83" s="1646"/>
      <c r="AY83" s="1646"/>
      <c r="AZ83" s="1646"/>
      <c r="BA83" s="1646"/>
      <c r="BB83" s="1646"/>
      <c r="BC83" s="1645"/>
      <c r="BD83" s="1646"/>
      <c r="BE83" s="1646"/>
      <c r="BF83" s="1646"/>
      <c r="BG83" s="1646"/>
      <c r="BH83" s="1645"/>
    </row>
    <row r="84" spans="1:60" ht="165.75">
      <c r="A84" s="273" t="s">
        <v>647</v>
      </c>
      <c r="B84" s="274">
        <v>43832</v>
      </c>
      <c r="C84" s="275">
        <v>12</v>
      </c>
      <c r="D84" s="263" t="s">
        <v>714</v>
      </c>
      <c r="E84" s="263"/>
      <c r="F84" s="1594" t="s">
        <v>64</v>
      </c>
      <c r="G84" s="1725" t="s">
        <v>703</v>
      </c>
      <c r="H84" s="1608">
        <v>43862</v>
      </c>
      <c r="I84" s="1608">
        <v>44196</v>
      </c>
      <c r="J84" s="1716" t="s">
        <v>715</v>
      </c>
      <c r="K84" s="1608">
        <v>44196</v>
      </c>
      <c r="L84" s="1717" t="s">
        <v>705</v>
      </c>
      <c r="M84" s="1716" t="s">
        <v>706</v>
      </c>
      <c r="N84" s="1718"/>
      <c r="O84" s="1718"/>
      <c r="P84" s="1595"/>
      <c r="Q84" s="265"/>
      <c r="R84" s="265"/>
      <c r="S84" s="133" t="s">
        <v>91</v>
      </c>
      <c r="T84" s="265"/>
      <c r="U84" s="265"/>
      <c r="V84" s="9"/>
      <c r="W84" s="9"/>
      <c r="X84" s="1724"/>
      <c r="Y84" s="235"/>
      <c r="Z84" s="1646"/>
      <c r="AA84" s="1646"/>
      <c r="AB84" s="1646"/>
      <c r="AC84" s="1646"/>
      <c r="AD84" s="1645"/>
      <c r="AE84" s="1647"/>
      <c r="AF84" s="1645"/>
      <c r="AG84" s="1645"/>
      <c r="AH84" s="237"/>
      <c r="AI84" s="1646"/>
      <c r="AJ84" s="1646"/>
      <c r="AK84" s="1646"/>
      <c r="AL84" s="1646"/>
      <c r="AM84" s="1646"/>
      <c r="AN84" s="1645"/>
      <c r="AO84" s="1646"/>
      <c r="AP84" s="1646"/>
      <c r="AQ84" s="1646"/>
      <c r="AR84" s="1646"/>
      <c r="AS84" s="1645"/>
      <c r="AT84" s="1646"/>
      <c r="AU84" s="1645"/>
      <c r="AV84" s="1645"/>
      <c r="AW84" s="237"/>
      <c r="AX84" s="1646"/>
      <c r="AY84" s="1646"/>
      <c r="AZ84" s="1646"/>
      <c r="BA84" s="1646"/>
      <c r="BB84" s="1646"/>
      <c r="BC84" s="1645"/>
      <c r="BD84" s="1646"/>
      <c r="BE84" s="1646"/>
      <c r="BF84" s="1646"/>
      <c r="BG84" s="1646"/>
      <c r="BH84" s="1645"/>
    </row>
    <row r="85" spans="1:60" ht="165.75">
      <c r="A85" s="1720" t="s">
        <v>647</v>
      </c>
      <c r="B85" s="1721">
        <v>43832</v>
      </c>
      <c r="C85" s="1722">
        <v>13</v>
      </c>
      <c r="D85" s="1723" t="s">
        <v>716</v>
      </c>
      <c r="E85" s="263"/>
      <c r="F85" s="210" t="s">
        <v>64</v>
      </c>
      <c r="G85" s="280" t="s">
        <v>717</v>
      </c>
      <c r="H85" s="107">
        <v>43862</v>
      </c>
      <c r="I85" s="107">
        <v>43951</v>
      </c>
      <c r="J85" s="249" t="s">
        <v>718</v>
      </c>
      <c r="K85" s="107">
        <v>43951</v>
      </c>
      <c r="L85" s="1717" t="s">
        <v>705</v>
      </c>
      <c r="M85" s="1716" t="s">
        <v>706</v>
      </c>
      <c r="N85" s="1718"/>
      <c r="O85" s="1718"/>
      <c r="P85" s="1595"/>
      <c r="Q85" s="265"/>
      <c r="R85" s="265"/>
      <c r="S85" s="133" t="s">
        <v>91</v>
      </c>
      <c r="T85" s="265"/>
      <c r="U85" s="265"/>
      <c r="V85" s="9"/>
      <c r="W85" s="9"/>
      <c r="X85" s="1724"/>
      <c r="Y85" s="235"/>
      <c r="Z85" s="1646"/>
      <c r="AA85" s="1646"/>
      <c r="AB85" s="1646"/>
      <c r="AC85" s="1646"/>
      <c r="AD85" s="1645"/>
      <c r="AE85" s="1647"/>
      <c r="AF85" s="1645"/>
      <c r="AG85" s="1645"/>
      <c r="AH85" s="237"/>
      <c r="AI85" s="1646"/>
      <c r="AJ85" s="1646"/>
      <c r="AK85" s="1646"/>
      <c r="AL85" s="1646"/>
      <c r="AM85" s="1646"/>
      <c r="AN85" s="1645"/>
      <c r="AO85" s="1646"/>
      <c r="AP85" s="1646"/>
      <c r="AQ85" s="1646"/>
      <c r="AR85" s="1646"/>
      <c r="AS85" s="1645"/>
      <c r="AT85" s="1646"/>
      <c r="AU85" s="1645"/>
      <c r="AV85" s="1645"/>
      <c r="AW85" s="237"/>
      <c r="AX85" s="1646"/>
      <c r="AY85" s="1646"/>
      <c r="AZ85" s="1646"/>
      <c r="BA85" s="1646"/>
      <c r="BB85" s="1646"/>
      <c r="BC85" s="1645"/>
      <c r="BD85" s="1646"/>
      <c r="BE85" s="1646"/>
      <c r="BF85" s="1646"/>
      <c r="BG85" s="1646"/>
      <c r="BH85" s="1645"/>
    </row>
    <row r="86" spans="1:60" ht="165.75">
      <c r="A86" s="259"/>
      <c r="B86" s="260"/>
      <c r="C86" s="261"/>
      <c r="D86" s="262"/>
      <c r="E86" s="263"/>
      <c r="F86" s="1713"/>
      <c r="G86" s="280" t="s">
        <v>719</v>
      </c>
      <c r="H86" s="107">
        <v>43862</v>
      </c>
      <c r="I86" s="107">
        <v>44042</v>
      </c>
      <c r="J86" s="1719"/>
      <c r="K86" s="107">
        <v>44042</v>
      </c>
      <c r="L86" s="1717" t="s">
        <v>705</v>
      </c>
      <c r="M86" s="1716" t="s">
        <v>706</v>
      </c>
      <c r="N86" s="1718"/>
      <c r="O86" s="1718"/>
      <c r="P86" s="1595"/>
      <c r="Q86" s="265"/>
      <c r="R86" s="265"/>
      <c r="S86" s="133" t="s">
        <v>91</v>
      </c>
      <c r="T86" s="265"/>
      <c r="U86" s="265"/>
      <c r="V86" s="9"/>
      <c r="W86" s="9"/>
      <c r="X86" s="1724"/>
      <c r="Y86" s="235"/>
      <c r="Z86" s="1646"/>
      <c r="AA86" s="1646"/>
      <c r="AB86" s="1646"/>
      <c r="AC86" s="1646"/>
      <c r="AD86" s="1645"/>
      <c r="AE86" s="1647"/>
      <c r="AF86" s="1645"/>
      <c r="AG86" s="1645"/>
      <c r="AH86" s="237"/>
      <c r="AI86" s="1646"/>
      <c r="AJ86" s="1646"/>
      <c r="AK86" s="1646"/>
      <c r="AL86" s="1646"/>
      <c r="AM86" s="1646"/>
      <c r="AN86" s="1645"/>
      <c r="AO86" s="1646"/>
      <c r="AP86" s="1646"/>
      <c r="AQ86" s="1646"/>
      <c r="AR86" s="1646"/>
      <c r="AS86" s="1645"/>
      <c r="AT86" s="1646"/>
      <c r="AU86" s="1645"/>
      <c r="AV86" s="1645"/>
      <c r="AW86" s="237"/>
      <c r="AX86" s="1646"/>
      <c r="AY86" s="1646"/>
      <c r="AZ86" s="1646"/>
      <c r="BA86" s="1646"/>
      <c r="BB86" s="1646"/>
      <c r="BC86" s="1645"/>
      <c r="BD86" s="1646"/>
      <c r="BE86" s="1646"/>
      <c r="BF86" s="1646"/>
      <c r="BG86" s="1646"/>
      <c r="BH86" s="1645"/>
    </row>
    <row r="87" spans="1:60" ht="165.75">
      <c r="A87" s="269"/>
      <c r="B87" s="270"/>
      <c r="C87" s="271"/>
      <c r="D87" s="272"/>
      <c r="E87" s="263"/>
      <c r="F87" s="1594"/>
      <c r="G87" s="280" t="s">
        <v>720</v>
      </c>
      <c r="H87" s="107">
        <v>43862</v>
      </c>
      <c r="I87" s="107">
        <v>44196</v>
      </c>
      <c r="J87" s="1717"/>
      <c r="K87" s="107">
        <v>44196</v>
      </c>
      <c r="L87" s="1717" t="s">
        <v>705</v>
      </c>
      <c r="M87" s="1716" t="s">
        <v>706</v>
      </c>
      <c r="N87" s="1718"/>
      <c r="O87" s="1718"/>
      <c r="P87" s="1595"/>
      <c r="Q87" s="265"/>
      <c r="R87" s="265"/>
      <c r="S87" s="133" t="s">
        <v>91</v>
      </c>
      <c r="T87" s="265"/>
      <c r="U87" s="265"/>
      <c r="V87" s="9"/>
      <c r="W87" s="9"/>
      <c r="X87" s="1724"/>
      <c r="Y87" s="235"/>
      <c r="Z87" s="1646"/>
      <c r="AA87" s="1646"/>
      <c r="AB87" s="1646"/>
      <c r="AC87" s="1646"/>
      <c r="AD87" s="1645"/>
      <c r="AE87" s="1647"/>
      <c r="AF87" s="1645"/>
      <c r="AG87" s="1645"/>
      <c r="AH87" s="237"/>
      <c r="AI87" s="1646"/>
      <c r="AJ87" s="1646"/>
      <c r="AK87" s="1646"/>
      <c r="AL87" s="1646"/>
      <c r="AM87" s="1646"/>
      <c r="AN87" s="1645"/>
      <c r="AO87" s="1646"/>
      <c r="AP87" s="1646"/>
      <c r="AQ87" s="1646"/>
      <c r="AR87" s="1646"/>
      <c r="AS87" s="1645"/>
      <c r="AT87" s="1646"/>
      <c r="AU87" s="1645"/>
      <c r="AV87" s="1645"/>
      <c r="AW87" s="237"/>
      <c r="AX87" s="1646"/>
      <c r="AY87" s="1646"/>
      <c r="AZ87" s="1646"/>
      <c r="BA87" s="1646"/>
      <c r="BB87" s="1646"/>
      <c r="BC87" s="1645"/>
      <c r="BD87" s="1646"/>
      <c r="BE87" s="1646"/>
      <c r="BF87" s="1646"/>
      <c r="BG87" s="1646"/>
      <c r="BH87" s="1645"/>
    </row>
    <row r="88" spans="1:60" ht="165.75">
      <c r="A88" s="1720" t="s">
        <v>647</v>
      </c>
      <c r="B88" s="1721">
        <v>43832</v>
      </c>
      <c r="C88" s="1722">
        <v>14</v>
      </c>
      <c r="D88" s="1723" t="s">
        <v>721</v>
      </c>
      <c r="E88" s="263"/>
      <c r="F88" s="210" t="s">
        <v>64</v>
      </c>
      <c r="G88" s="258" t="s">
        <v>722</v>
      </c>
      <c r="H88" s="107">
        <v>43862</v>
      </c>
      <c r="I88" s="107">
        <v>44196</v>
      </c>
      <c r="J88" s="249" t="s">
        <v>686</v>
      </c>
      <c r="K88" s="107">
        <v>44196</v>
      </c>
      <c r="L88" s="1717" t="s">
        <v>705</v>
      </c>
      <c r="M88" s="1716" t="s">
        <v>706</v>
      </c>
      <c r="N88" s="1718"/>
      <c r="O88" s="1718"/>
      <c r="P88" s="1595"/>
      <c r="Q88" s="265"/>
      <c r="R88" s="265"/>
      <c r="S88" s="133" t="s">
        <v>91</v>
      </c>
      <c r="T88" s="265"/>
      <c r="U88" s="265"/>
      <c r="V88" s="9"/>
      <c r="W88" s="9"/>
      <c r="X88" s="1724"/>
      <c r="Y88" s="235"/>
      <c r="Z88" s="1646"/>
      <c r="AA88" s="1646"/>
      <c r="AB88" s="1646"/>
      <c r="AC88" s="1646"/>
      <c r="AD88" s="1645"/>
      <c r="AE88" s="1647"/>
      <c r="AF88" s="1645"/>
      <c r="AG88" s="1645"/>
      <c r="AH88" s="237"/>
      <c r="AI88" s="1646"/>
      <c r="AJ88" s="1646"/>
      <c r="AK88" s="1646"/>
      <c r="AL88" s="1646"/>
      <c r="AM88" s="1646"/>
      <c r="AN88" s="1645"/>
      <c r="AO88" s="1646"/>
      <c r="AP88" s="1646"/>
      <c r="AQ88" s="1646"/>
      <c r="AR88" s="1646"/>
      <c r="AS88" s="1645"/>
      <c r="AT88" s="1646"/>
      <c r="AU88" s="1645"/>
      <c r="AV88" s="1645"/>
      <c r="AW88" s="237"/>
      <c r="AX88" s="1646"/>
      <c r="AY88" s="1646"/>
      <c r="AZ88" s="1646"/>
      <c r="BA88" s="1646"/>
      <c r="BB88" s="1646"/>
      <c r="BC88" s="1645"/>
      <c r="BD88" s="1646"/>
      <c r="BE88" s="1646"/>
      <c r="BF88" s="1646"/>
      <c r="BG88" s="1646"/>
      <c r="BH88" s="1645"/>
    </row>
    <row r="89" spans="1:60" ht="165.75">
      <c r="A89" s="269"/>
      <c r="B89" s="270"/>
      <c r="C89" s="271"/>
      <c r="D89" s="272"/>
      <c r="E89" s="263"/>
      <c r="F89" s="1594"/>
      <c r="G89" s="277" t="s">
        <v>723</v>
      </c>
      <c r="H89" s="107">
        <v>43862</v>
      </c>
      <c r="I89" s="107">
        <v>44196</v>
      </c>
      <c r="J89" s="1717"/>
      <c r="K89" s="107">
        <v>44196</v>
      </c>
      <c r="L89" s="1717" t="s">
        <v>705</v>
      </c>
      <c r="M89" s="1716" t="s">
        <v>706</v>
      </c>
      <c r="N89" s="1718"/>
      <c r="O89" s="1718"/>
      <c r="P89" s="1595"/>
      <c r="Q89" s="265"/>
      <c r="R89" s="265"/>
      <c r="S89" s="133" t="s">
        <v>91</v>
      </c>
      <c r="T89" s="265"/>
      <c r="U89" s="265"/>
      <c r="V89" s="9"/>
      <c r="W89" s="9"/>
      <c r="X89" s="1724"/>
      <c r="Y89" s="235"/>
      <c r="Z89" s="1646"/>
      <c r="AA89" s="1646"/>
      <c r="AB89" s="1646"/>
      <c r="AC89" s="1646"/>
      <c r="AD89" s="1645"/>
      <c r="AE89" s="1647"/>
      <c r="AF89" s="1645"/>
      <c r="AG89" s="1645"/>
      <c r="AH89" s="237"/>
      <c r="AI89" s="1646"/>
      <c r="AJ89" s="1646"/>
      <c r="AK89" s="1646"/>
      <c r="AL89" s="1646"/>
      <c r="AM89" s="1646"/>
      <c r="AN89" s="1645"/>
      <c r="AO89" s="1646"/>
      <c r="AP89" s="1646"/>
      <c r="AQ89" s="1646"/>
      <c r="AR89" s="1646"/>
      <c r="AS89" s="1645"/>
      <c r="AT89" s="1646"/>
      <c r="AU89" s="1645"/>
      <c r="AV89" s="1645"/>
      <c r="AW89" s="237"/>
      <c r="AX89" s="1646"/>
      <c r="AY89" s="1646"/>
      <c r="AZ89" s="1646"/>
      <c r="BA89" s="1646"/>
      <c r="BB89" s="1646"/>
      <c r="BC89" s="1645"/>
      <c r="BD89" s="1646"/>
      <c r="BE89" s="1646"/>
      <c r="BF89" s="1646"/>
      <c r="BG89" s="1646"/>
      <c r="BH89" s="1645"/>
    </row>
    <row r="90" spans="1:60" ht="63" customHeight="1">
      <c r="A90" s="1720" t="s">
        <v>724</v>
      </c>
      <c r="B90" s="1721" t="s">
        <v>725</v>
      </c>
      <c r="C90" s="1722">
        <v>1</v>
      </c>
      <c r="D90" s="1723" t="s">
        <v>726</v>
      </c>
      <c r="E90" s="263"/>
      <c r="F90" s="210" t="s">
        <v>64</v>
      </c>
      <c r="G90" s="1595" t="s">
        <v>727</v>
      </c>
      <c r="H90" s="284">
        <v>43830</v>
      </c>
      <c r="I90" s="284">
        <v>43861</v>
      </c>
      <c r="J90" s="1595" t="s">
        <v>728</v>
      </c>
      <c r="K90" s="284">
        <v>43861</v>
      </c>
      <c r="L90" s="1594" t="s">
        <v>543</v>
      </c>
      <c r="M90" s="1595" t="s">
        <v>729</v>
      </c>
      <c r="N90" s="285"/>
      <c r="O90" s="285"/>
      <c r="P90" s="265"/>
      <c r="Q90" s="265"/>
      <c r="R90" s="265"/>
      <c r="S90" s="133" t="s">
        <v>543</v>
      </c>
      <c r="T90" s="265"/>
      <c r="U90" s="265"/>
      <c r="V90" s="9"/>
      <c r="W90" s="9"/>
      <c r="X90" s="1724"/>
      <c r="Y90" s="235"/>
      <c r="Z90" s="1646"/>
      <c r="AA90" s="1646"/>
      <c r="AB90" s="1646"/>
      <c r="AC90" s="1646"/>
      <c r="AD90" s="1645"/>
      <c r="AE90" s="1647"/>
      <c r="AF90" s="1645"/>
      <c r="AG90" s="1645"/>
      <c r="AH90" s="237"/>
      <c r="AI90" s="1646"/>
      <c r="AJ90" s="1646"/>
      <c r="AK90" s="1646"/>
      <c r="AL90" s="1646"/>
      <c r="AM90" s="1646"/>
      <c r="AN90" s="1645"/>
      <c r="AO90" s="1646"/>
      <c r="AP90" s="1646"/>
      <c r="AQ90" s="1646"/>
      <c r="AR90" s="1646"/>
      <c r="AS90" s="1645"/>
      <c r="AT90" s="1646"/>
      <c r="AU90" s="1645"/>
      <c r="AV90" s="1645"/>
      <c r="AW90" s="237"/>
      <c r="AX90" s="1646"/>
      <c r="AY90" s="1646"/>
      <c r="AZ90" s="1646"/>
      <c r="BA90" s="1646"/>
      <c r="BB90" s="1646"/>
      <c r="BC90" s="1645"/>
      <c r="BD90" s="1646"/>
      <c r="BE90" s="1646"/>
      <c r="BF90" s="1646"/>
      <c r="BG90" s="1646"/>
      <c r="BH90" s="1645"/>
    </row>
    <row r="91" spans="1:60" ht="60" customHeight="1">
      <c r="A91" s="259"/>
      <c r="B91" s="260"/>
      <c r="C91" s="261"/>
      <c r="D91" s="262"/>
      <c r="E91" s="263"/>
      <c r="F91" s="1713"/>
      <c r="G91" s="1595" t="s">
        <v>730</v>
      </c>
      <c r="H91" s="284">
        <v>43861</v>
      </c>
      <c r="I91" s="284">
        <v>44012</v>
      </c>
      <c r="J91" s="1595" t="s">
        <v>731</v>
      </c>
      <c r="K91" s="284">
        <v>44012</v>
      </c>
      <c r="L91" s="1594" t="s">
        <v>543</v>
      </c>
      <c r="M91" s="1595" t="s">
        <v>732</v>
      </c>
      <c r="N91" s="285"/>
      <c r="O91" s="285"/>
      <c r="P91" s="265"/>
      <c r="Q91" s="265"/>
      <c r="R91" s="265"/>
      <c r="S91" s="133" t="s">
        <v>543</v>
      </c>
      <c r="T91" s="265"/>
      <c r="U91" s="265"/>
      <c r="V91" s="9"/>
      <c r="W91" s="9"/>
      <c r="X91" s="1724"/>
      <c r="Y91" s="235"/>
      <c r="Z91" s="1646"/>
      <c r="AA91" s="1646"/>
      <c r="AB91" s="1646"/>
      <c r="AC91" s="1646"/>
      <c r="AD91" s="1645"/>
      <c r="AE91" s="1647"/>
      <c r="AF91" s="1645"/>
      <c r="AG91" s="1645"/>
      <c r="AH91" s="237"/>
      <c r="AI91" s="1646"/>
      <c r="AJ91" s="1646"/>
      <c r="AK91" s="1646"/>
      <c r="AL91" s="1646"/>
      <c r="AM91" s="1646"/>
      <c r="AN91" s="1645"/>
      <c r="AO91" s="1646"/>
      <c r="AP91" s="1646"/>
      <c r="AQ91" s="1646"/>
      <c r="AR91" s="1646"/>
      <c r="AS91" s="1645"/>
      <c r="AT91" s="1646"/>
      <c r="AU91" s="1645"/>
      <c r="AV91" s="1645"/>
      <c r="AW91" s="237"/>
      <c r="AX91" s="1646"/>
      <c r="AY91" s="1646"/>
      <c r="AZ91" s="1646"/>
      <c r="BA91" s="1646"/>
      <c r="BB91" s="1646"/>
      <c r="BC91" s="1645"/>
      <c r="BD91" s="1646"/>
      <c r="BE91" s="1646"/>
      <c r="BF91" s="1646"/>
      <c r="BG91" s="1646"/>
      <c r="BH91" s="1645"/>
    </row>
    <row r="92" spans="1:60" ht="43.5" customHeight="1">
      <c r="A92" s="269"/>
      <c r="B92" s="270"/>
      <c r="C92" s="271"/>
      <c r="D92" s="272"/>
      <c r="E92" s="263"/>
      <c r="F92" s="1594"/>
      <c r="G92" s="1595" t="s">
        <v>733</v>
      </c>
      <c r="H92" s="284">
        <v>43890</v>
      </c>
      <c r="I92" s="284" t="s">
        <v>734</v>
      </c>
      <c r="J92" s="1595" t="s">
        <v>735</v>
      </c>
      <c r="K92" s="284">
        <v>44227</v>
      </c>
      <c r="L92" s="1594" t="s">
        <v>543</v>
      </c>
      <c r="M92" s="1595" t="s">
        <v>729</v>
      </c>
      <c r="N92" s="285"/>
      <c r="O92" s="285"/>
      <c r="P92" s="265"/>
      <c r="Q92" s="265"/>
      <c r="R92" s="265"/>
      <c r="S92" s="133" t="s">
        <v>543</v>
      </c>
      <c r="T92" s="265"/>
      <c r="U92" s="265"/>
      <c r="V92" s="9"/>
      <c r="W92" s="9"/>
      <c r="X92" s="1724"/>
      <c r="Y92" s="235"/>
      <c r="Z92" s="1646"/>
      <c r="AA92" s="1646"/>
      <c r="AB92" s="1646"/>
      <c r="AC92" s="1646"/>
      <c r="AD92" s="1645"/>
      <c r="AE92" s="1647"/>
      <c r="AF92" s="1645"/>
      <c r="AG92" s="1645"/>
      <c r="AH92" s="237"/>
      <c r="AI92" s="1646"/>
      <c r="AJ92" s="1646"/>
      <c r="AK92" s="1646"/>
      <c r="AL92" s="1646"/>
      <c r="AM92" s="1646"/>
      <c r="AN92" s="1645"/>
      <c r="AO92" s="1646"/>
      <c r="AP92" s="1646"/>
      <c r="AQ92" s="1646"/>
      <c r="AR92" s="1646"/>
      <c r="AS92" s="1645"/>
      <c r="AT92" s="1646"/>
      <c r="AU92" s="1645"/>
      <c r="AV92" s="1645"/>
      <c r="AW92" s="237"/>
      <c r="AX92" s="1646"/>
      <c r="AY92" s="1646"/>
      <c r="AZ92" s="1646"/>
      <c r="BA92" s="1646"/>
      <c r="BB92" s="1646"/>
      <c r="BC92" s="1645"/>
      <c r="BD92" s="1646"/>
      <c r="BE92" s="1646"/>
      <c r="BF92" s="1646"/>
      <c r="BG92" s="1646"/>
      <c r="BH92" s="1645"/>
    </row>
    <row r="93" spans="1:60" ht="17.25" customHeight="1">
      <c r="A93" s="272"/>
      <c r="B93" s="290"/>
      <c r="C93" s="291"/>
      <c r="D93" s="292"/>
      <c r="E93" s="263"/>
      <c r="F93" s="294"/>
      <c r="G93" s="294"/>
      <c r="H93" s="294"/>
      <c r="I93" s="294"/>
      <c r="J93" s="294"/>
      <c r="K93" s="294"/>
      <c r="L93" s="294"/>
      <c r="M93" s="296"/>
      <c r="N93" s="296"/>
      <c r="O93" s="296"/>
      <c r="P93" s="263"/>
      <c r="Q93" s="296"/>
      <c r="R93" s="296"/>
      <c r="S93" s="133" t="s">
        <v>543</v>
      </c>
      <c r="T93" s="296"/>
      <c r="U93" s="296"/>
      <c r="V93" s="1676"/>
      <c r="W93" s="1676"/>
      <c r="X93" s="1676"/>
      <c r="Y93" s="1676"/>
      <c r="Z93" s="1676"/>
    </row>
    <row r="94" spans="1:60" ht="15.75" customHeight="1">
      <c r="A94" s="1675"/>
      <c r="B94" s="1730"/>
      <c r="C94" s="1731"/>
      <c r="D94" s="1641"/>
      <c r="E94" s="1641"/>
      <c r="F94" s="1676"/>
      <c r="G94" s="1676"/>
      <c r="H94" s="1676"/>
      <c r="I94" s="1676"/>
      <c r="J94" s="1676"/>
      <c r="K94" s="1676"/>
      <c r="L94" s="1676"/>
      <c r="M94" s="1674"/>
      <c r="N94" s="1674"/>
      <c r="O94" s="1674"/>
      <c r="P94" s="1641"/>
      <c r="Q94" s="1674"/>
      <c r="R94" s="1674"/>
      <c r="S94" s="1675"/>
      <c r="T94" s="1674"/>
      <c r="U94" s="1674"/>
      <c r="V94" s="1676"/>
      <c r="W94" s="1676"/>
      <c r="X94" s="1676"/>
      <c r="Y94" s="1676"/>
      <c r="Z94" s="1676"/>
    </row>
    <row r="95" spans="1:60" ht="15.75" customHeight="1">
      <c r="A95" s="1675"/>
      <c r="B95" s="1730"/>
      <c r="C95" s="1731"/>
      <c r="D95" s="1641"/>
      <c r="E95" s="1641"/>
      <c r="F95" s="1676"/>
      <c r="G95" s="1676"/>
      <c r="H95" s="1676"/>
      <c r="I95" s="1676"/>
      <c r="J95" s="1676"/>
      <c r="K95" s="1676"/>
      <c r="L95" s="1676"/>
      <c r="M95" s="1674"/>
      <c r="N95" s="1674"/>
      <c r="O95" s="1674"/>
      <c r="P95" s="1641"/>
      <c r="Q95" s="1674"/>
      <c r="R95" s="1674"/>
      <c r="S95" s="1675"/>
      <c r="T95" s="1674"/>
      <c r="U95" s="1674"/>
      <c r="V95" s="1676"/>
      <c r="W95" s="1676"/>
      <c r="X95" s="1676"/>
      <c r="Y95" s="1676"/>
      <c r="Z95" s="1676"/>
    </row>
    <row r="96" spans="1:60" ht="15.75" customHeight="1">
      <c r="A96" s="1675"/>
      <c r="B96" s="1730"/>
      <c r="C96" s="1731"/>
      <c r="D96" s="1641"/>
      <c r="E96" s="1641"/>
      <c r="F96" s="1676"/>
      <c r="G96" s="1676"/>
      <c r="H96" s="1676"/>
      <c r="I96" s="1676"/>
      <c r="J96" s="1676"/>
      <c r="K96" s="1676"/>
      <c r="L96" s="1676"/>
      <c r="M96" s="1674"/>
      <c r="N96" s="1674"/>
      <c r="O96" s="1674"/>
      <c r="P96" s="1641"/>
      <c r="Q96" s="1674"/>
      <c r="R96" s="1674"/>
      <c r="S96" s="1675"/>
      <c r="T96" s="1674"/>
      <c r="U96" s="1674"/>
      <c r="V96" s="1676"/>
      <c r="W96" s="1676"/>
      <c r="X96" s="1676"/>
      <c r="Y96" s="1676"/>
      <c r="Z96" s="1676"/>
    </row>
    <row r="97" spans="1:26" ht="15.75" customHeight="1">
      <c r="A97" s="1675"/>
      <c r="B97" s="1730"/>
      <c r="C97" s="1731"/>
      <c r="D97" s="1641"/>
      <c r="E97" s="1641"/>
      <c r="F97" s="1676"/>
      <c r="G97" s="1676"/>
      <c r="H97" s="1676"/>
      <c r="I97" s="1676"/>
      <c r="J97" s="1676"/>
      <c r="K97" s="1676"/>
      <c r="L97" s="1676"/>
      <c r="M97" s="1674"/>
      <c r="N97" s="1674"/>
      <c r="O97" s="1674"/>
      <c r="P97" s="1641"/>
      <c r="Q97" s="1674"/>
      <c r="R97" s="1674"/>
      <c r="S97" s="1675"/>
      <c r="T97" s="1674"/>
      <c r="U97" s="1674"/>
      <c r="V97" s="1676"/>
      <c r="W97" s="1676"/>
      <c r="X97" s="1676"/>
      <c r="Y97" s="1676"/>
      <c r="Z97" s="1676"/>
    </row>
    <row r="98" spans="1:26" ht="20.25" customHeight="1">
      <c r="A98" s="1732" t="s">
        <v>736</v>
      </c>
      <c r="B98" s="1730"/>
      <c r="C98" s="1731"/>
      <c r="D98" s="1641"/>
      <c r="E98" s="1641"/>
      <c r="F98" s="1676" t="s">
        <v>466</v>
      </c>
      <c r="G98" s="1676"/>
      <c r="H98" s="1676"/>
      <c r="I98" s="1676"/>
      <c r="J98" s="1676"/>
      <c r="K98" s="1676"/>
      <c r="L98" s="1676"/>
      <c r="M98" s="1674"/>
      <c r="N98" s="1674"/>
      <c r="O98" s="1674"/>
      <c r="P98" s="1641"/>
      <c r="Q98" s="1674"/>
      <c r="R98" s="1674"/>
      <c r="S98" s="1675"/>
      <c r="T98" s="1674"/>
      <c r="U98" s="1674"/>
      <c r="V98" s="1676"/>
      <c r="W98" s="1676"/>
      <c r="X98" s="1676"/>
      <c r="Y98" s="1676"/>
      <c r="Z98" s="1676"/>
    </row>
    <row r="99" spans="1:26" ht="30" customHeight="1">
      <c r="A99" s="1733"/>
      <c r="B99" s="1734"/>
      <c r="C99" s="1674"/>
      <c r="D99" s="1676"/>
      <c r="E99" s="1676"/>
      <c r="F99" s="1735" t="s">
        <v>467</v>
      </c>
      <c r="G99" s="1559"/>
      <c r="H99" s="1559"/>
      <c r="I99" s="1559"/>
      <c r="J99" s="1559"/>
      <c r="K99" s="1559"/>
      <c r="L99" s="1552"/>
      <c r="M99" s="1675"/>
      <c r="N99" s="1674"/>
      <c r="O99" s="1674"/>
      <c r="P99" s="1676"/>
      <c r="Q99" s="1674"/>
      <c r="R99" s="1674"/>
      <c r="S99" s="1675"/>
      <c r="T99" s="1674"/>
      <c r="U99" s="1674"/>
      <c r="V99" s="1676"/>
      <c r="W99" s="1676"/>
      <c r="X99" s="1676"/>
      <c r="Y99" s="1676"/>
      <c r="Z99" s="1676"/>
    </row>
    <row r="100" spans="1:26" ht="51.75" customHeight="1">
      <c r="A100" s="1733"/>
      <c r="B100" s="1734"/>
      <c r="C100" s="1674"/>
      <c r="D100" s="1676"/>
      <c r="E100" s="1676"/>
      <c r="F100" s="1735" t="s">
        <v>471</v>
      </c>
      <c r="G100" s="1559"/>
      <c r="H100" s="1559"/>
      <c r="I100" s="1559"/>
      <c r="J100" s="1552"/>
      <c r="K100" s="317" t="s">
        <v>737</v>
      </c>
      <c r="L100" s="317" t="s">
        <v>738</v>
      </c>
      <c r="M100" s="318" t="s">
        <v>739</v>
      </c>
      <c r="N100" s="1674"/>
      <c r="O100" s="1674"/>
      <c r="P100" s="1676"/>
      <c r="Q100" s="1674"/>
      <c r="R100" s="1674"/>
      <c r="S100" s="1675"/>
      <c r="T100" s="1674"/>
      <c r="U100" s="1674"/>
      <c r="V100" s="1676"/>
      <c r="W100" s="1676"/>
      <c r="X100" s="1676"/>
      <c r="Y100" s="1676"/>
      <c r="Z100" s="1676"/>
    </row>
    <row r="101" spans="1:26" ht="14.25" customHeight="1">
      <c r="A101" s="1734"/>
      <c r="B101" s="1734"/>
      <c r="C101" s="1674"/>
      <c r="D101" s="1676"/>
      <c r="E101" s="1676"/>
      <c r="F101" s="1736" t="s">
        <v>472</v>
      </c>
      <c r="G101" s="1559"/>
      <c r="H101" s="1559"/>
      <c r="I101" s="1559"/>
      <c r="J101" s="1552"/>
      <c r="K101" s="320">
        <v>0</v>
      </c>
      <c r="L101" s="322">
        <f>+K101/K106</f>
        <v>0</v>
      </c>
      <c r="M101" s="294"/>
      <c r="N101" s="1676"/>
      <c r="O101" s="1675"/>
      <c r="P101" s="1674"/>
      <c r="Q101" s="1674"/>
      <c r="R101" s="1674"/>
      <c r="S101" s="1675"/>
      <c r="T101" s="1674"/>
      <c r="U101" s="1674"/>
      <c r="V101" s="1676"/>
      <c r="W101" s="1676"/>
      <c r="X101" s="1676"/>
      <c r="Y101" s="1676"/>
      <c r="Z101" s="1676"/>
    </row>
    <row r="102" spans="1:26" ht="14.25" customHeight="1">
      <c r="A102" s="1733"/>
      <c r="B102" s="1734"/>
      <c r="C102" s="1674"/>
      <c r="D102" s="1676"/>
      <c r="E102" s="1676"/>
      <c r="F102" s="1737" t="s">
        <v>475</v>
      </c>
      <c r="G102" s="1559"/>
      <c r="H102" s="1559"/>
      <c r="I102" s="1559"/>
      <c r="J102" s="1552"/>
      <c r="K102" s="320">
        <v>6</v>
      </c>
      <c r="L102" s="322">
        <f>+K102/K106</f>
        <v>0.27272727272727271</v>
      </c>
      <c r="M102" s="323"/>
      <c r="N102" s="1676"/>
      <c r="O102" s="1675"/>
      <c r="P102" s="1674"/>
      <c r="Q102" s="1674"/>
      <c r="R102" s="1674"/>
      <c r="S102" s="1675"/>
      <c r="T102" s="1674"/>
      <c r="U102" s="1674"/>
      <c r="V102" s="1676"/>
      <c r="W102" s="1676"/>
      <c r="X102" s="1676"/>
      <c r="Y102" s="1676"/>
      <c r="Z102" s="1676"/>
    </row>
    <row r="103" spans="1:26" ht="14.25" customHeight="1">
      <c r="A103" s="1733"/>
      <c r="B103" s="1734"/>
      <c r="C103" s="1674"/>
      <c r="D103" s="1676"/>
      <c r="E103" s="1676"/>
      <c r="F103" s="1738" t="s">
        <v>478</v>
      </c>
      <c r="G103" s="1559"/>
      <c r="H103" s="1559"/>
      <c r="I103" s="1559"/>
      <c r="J103" s="1552"/>
      <c r="K103" s="320">
        <v>1</v>
      </c>
      <c r="L103" s="322">
        <f>+K103/K106</f>
        <v>4.5454545454545456E-2</v>
      </c>
      <c r="M103" s="323"/>
      <c r="N103" s="1676"/>
      <c r="O103" s="1675"/>
      <c r="P103" s="1674"/>
      <c r="Q103" s="1674"/>
      <c r="R103" s="1674"/>
      <c r="S103" s="1675"/>
      <c r="T103" s="1674"/>
      <c r="U103" s="1674"/>
      <c r="V103" s="1676"/>
      <c r="W103" s="1676"/>
      <c r="X103" s="1676"/>
      <c r="Y103" s="1676"/>
      <c r="Z103" s="1676"/>
    </row>
    <row r="104" spans="1:26" ht="14.25" customHeight="1">
      <c r="A104" s="1733"/>
      <c r="B104" s="1734"/>
      <c r="C104" s="1674"/>
      <c r="D104" s="1676"/>
      <c r="E104" s="1676"/>
      <c r="F104" s="324"/>
      <c r="G104" s="325" t="s">
        <v>481</v>
      </c>
      <c r="H104" s="325"/>
      <c r="I104" s="325"/>
      <c r="J104" s="326"/>
      <c r="K104" s="320">
        <v>1</v>
      </c>
      <c r="L104" s="322">
        <f>+K104/K106</f>
        <v>4.5454545454545456E-2</v>
      </c>
      <c r="M104" s="323"/>
      <c r="N104" s="1676"/>
      <c r="O104" s="1675"/>
      <c r="P104" s="1674"/>
      <c r="Q104" s="1674"/>
      <c r="R104" s="1674"/>
      <c r="S104" s="1675"/>
      <c r="T104" s="1674"/>
      <c r="U104" s="1674"/>
      <c r="V104" s="1676"/>
      <c r="W104" s="1676"/>
      <c r="X104" s="1676"/>
      <c r="Y104" s="1676"/>
      <c r="Z104" s="1676"/>
    </row>
    <row r="105" spans="1:26" ht="14.25" customHeight="1">
      <c r="A105" s="1739"/>
      <c r="B105" s="1734"/>
      <c r="C105" s="1674"/>
      <c r="D105" s="1676"/>
      <c r="E105" s="1676"/>
      <c r="F105" s="1740" t="s">
        <v>484</v>
      </c>
      <c r="G105" s="1559"/>
      <c r="H105" s="1559"/>
      <c r="I105" s="1559"/>
      <c r="J105" s="1552"/>
      <c r="K105" s="320">
        <f>2+12</f>
        <v>14</v>
      </c>
      <c r="L105" s="322">
        <f>+K105/K106</f>
        <v>0.63636363636363635</v>
      </c>
      <c r="M105" s="294"/>
      <c r="N105" s="1676"/>
      <c r="O105" s="1675"/>
      <c r="P105" s="1674"/>
      <c r="Q105" s="1674"/>
      <c r="R105" s="1674"/>
      <c r="S105" s="1675"/>
      <c r="T105" s="1674"/>
      <c r="U105" s="1674"/>
      <c r="V105" s="1676"/>
      <c r="W105" s="1676"/>
      <c r="X105" s="1676"/>
      <c r="Y105" s="1676"/>
      <c r="Z105" s="1676"/>
    </row>
    <row r="106" spans="1:26" ht="14.25" customHeight="1">
      <c r="A106" s="1733"/>
      <c r="B106" s="1734"/>
      <c r="C106" s="1674"/>
      <c r="D106" s="1676"/>
      <c r="E106" s="1676"/>
      <c r="F106" s="1735" t="s">
        <v>485</v>
      </c>
      <c r="G106" s="1559"/>
      <c r="H106" s="1559"/>
      <c r="I106" s="1559"/>
      <c r="J106" s="1552"/>
      <c r="K106" s="320">
        <v>22</v>
      </c>
      <c r="L106" s="322">
        <f>SUM(L101:L105)</f>
        <v>1</v>
      </c>
      <c r="M106" s="323">
        <f>+N99</f>
        <v>0</v>
      </c>
      <c r="N106" s="1676"/>
      <c r="O106" s="1675"/>
      <c r="P106" s="1676"/>
      <c r="Q106" s="1674"/>
      <c r="R106" s="1674"/>
      <c r="S106" s="1675"/>
      <c r="T106" s="1674"/>
      <c r="U106" s="1674"/>
      <c r="V106" s="1676"/>
      <c r="W106" s="1676"/>
      <c r="X106" s="1676"/>
      <c r="Y106" s="1676"/>
      <c r="Z106" s="1676"/>
    </row>
    <row r="107" spans="1:26" ht="64.5" customHeight="1">
      <c r="A107" s="1733"/>
      <c r="B107" s="1676"/>
      <c r="C107" s="1677"/>
      <c r="D107" s="1676"/>
      <c r="E107" s="1676"/>
      <c r="F107" s="1676"/>
      <c r="G107" s="1676"/>
      <c r="H107" s="1676"/>
      <c r="I107" s="1676"/>
      <c r="J107" s="1676"/>
      <c r="K107" s="1676"/>
      <c r="L107" s="1676"/>
      <c r="M107" s="1676"/>
      <c r="N107" s="1676"/>
      <c r="O107" s="1675"/>
      <c r="P107" s="1676"/>
      <c r="Q107" s="1674"/>
      <c r="R107" s="1674"/>
      <c r="S107" s="1675"/>
      <c r="T107" s="1674"/>
      <c r="U107" s="1674"/>
      <c r="V107" s="1676"/>
      <c r="W107" s="1676"/>
      <c r="X107" s="1676"/>
      <c r="Y107" s="1676"/>
      <c r="Z107" s="1676"/>
    </row>
    <row r="108" spans="1:26" ht="15.75" customHeight="1">
      <c r="A108" s="1739"/>
      <c r="B108" s="1676"/>
      <c r="C108" s="1677"/>
      <c r="D108" s="1676"/>
      <c r="E108" s="1676"/>
      <c r="F108" s="1676"/>
      <c r="G108" s="1676"/>
      <c r="H108" s="1676"/>
      <c r="I108" s="1676"/>
      <c r="J108" s="1676"/>
      <c r="K108" s="1676"/>
      <c r="L108" s="1676"/>
      <c r="M108" s="1734"/>
      <c r="N108" s="1676"/>
      <c r="O108" s="1675"/>
      <c r="P108" s="1676"/>
      <c r="Q108" s="1674"/>
      <c r="R108" s="1674"/>
      <c r="S108" s="1675"/>
      <c r="T108" s="1674"/>
      <c r="U108" s="1674"/>
      <c r="V108" s="1676"/>
      <c r="W108" s="1676"/>
      <c r="X108" s="1676"/>
      <c r="Y108" s="1676"/>
      <c r="Z108" s="1676"/>
    </row>
    <row r="109" spans="1:26" ht="30" customHeight="1">
      <c r="A109" s="1741"/>
      <c r="B109" s="1676"/>
      <c r="C109" s="1677"/>
      <c r="D109" s="1676"/>
      <c r="E109" s="1676"/>
      <c r="F109" s="1676"/>
      <c r="G109" s="1676"/>
      <c r="H109" s="1676"/>
      <c r="I109" s="1676"/>
      <c r="J109" s="1676"/>
      <c r="K109" s="1676"/>
      <c r="L109" s="1676"/>
      <c r="M109" s="1676"/>
      <c r="N109" s="1676"/>
      <c r="O109" s="1675"/>
      <c r="P109" s="1676"/>
      <c r="Q109" s="1674"/>
      <c r="R109" s="1674"/>
      <c r="S109" s="1675"/>
      <c r="T109" s="1674"/>
      <c r="U109" s="1674"/>
      <c r="V109" s="1676"/>
      <c r="W109" s="1676"/>
      <c r="X109" s="1676"/>
      <c r="Y109" s="1676"/>
      <c r="Z109" s="1676"/>
    </row>
    <row r="110" spans="1:26" ht="15.75" customHeight="1">
      <c r="A110" s="1739"/>
      <c r="B110" s="1676"/>
      <c r="C110" s="1677"/>
      <c r="D110" s="1676"/>
      <c r="E110" s="1676"/>
      <c r="F110" s="1676"/>
      <c r="G110" s="1676"/>
      <c r="H110" s="1676"/>
      <c r="I110" s="1676"/>
      <c r="J110" s="1676"/>
      <c r="K110" s="1676"/>
      <c r="L110" s="1676"/>
      <c r="M110" s="1676"/>
      <c r="N110" s="1676"/>
      <c r="O110" s="1675"/>
      <c r="P110" s="1676"/>
      <c r="Q110" s="1674"/>
      <c r="R110" s="1674"/>
      <c r="S110" s="1675"/>
      <c r="T110" s="1674"/>
      <c r="U110" s="1674"/>
      <c r="V110" s="1676"/>
      <c r="W110" s="1676"/>
      <c r="X110" s="1676"/>
      <c r="Y110" s="1676"/>
      <c r="Z110" s="1676"/>
    </row>
    <row r="111" spans="1:26" ht="15.75" customHeight="1">
      <c r="A111" s="1739"/>
      <c r="B111" s="1676"/>
      <c r="C111" s="1677"/>
      <c r="D111" s="1676"/>
      <c r="E111" s="1676"/>
      <c r="F111" s="1676"/>
      <c r="G111" s="1676"/>
      <c r="H111" s="1676"/>
      <c r="I111" s="1676"/>
      <c r="J111" s="1676"/>
      <c r="K111" s="1676"/>
      <c r="L111" s="1676"/>
      <c r="M111" s="1676"/>
      <c r="N111" s="1676"/>
      <c r="O111" s="1675"/>
      <c r="P111" s="1676"/>
      <c r="Q111" s="1674"/>
      <c r="R111" s="1674"/>
      <c r="S111" s="1675"/>
      <c r="T111" s="1674"/>
      <c r="U111" s="1674"/>
      <c r="V111" s="1676"/>
      <c r="W111" s="1676"/>
      <c r="X111" s="1676"/>
      <c r="Y111" s="1676"/>
      <c r="Z111" s="1676"/>
    </row>
    <row r="112" spans="1:26" ht="15.75" customHeight="1">
      <c r="A112" s="1739"/>
      <c r="B112" s="1676"/>
      <c r="C112" s="1677"/>
      <c r="D112" s="1676"/>
      <c r="E112" s="1676"/>
      <c r="F112" s="1676"/>
      <c r="G112" s="1676"/>
      <c r="H112" s="1676"/>
      <c r="I112" s="1676"/>
      <c r="J112" s="1676"/>
      <c r="K112" s="1676"/>
      <c r="L112" s="1676"/>
      <c r="M112" s="1676"/>
      <c r="N112" s="1676"/>
      <c r="O112" s="1675"/>
      <c r="P112" s="1676"/>
      <c r="Q112" s="1674"/>
      <c r="R112" s="1674"/>
      <c r="S112" s="1675"/>
      <c r="T112" s="1674"/>
      <c r="U112" s="1674"/>
      <c r="V112" s="1676"/>
      <c r="W112" s="1676"/>
      <c r="X112" s="1676"/>
      <c r="Y112" s="1676"/>
      <c r="Z112" s="1676"/>
    </row>
    <row r="113" spans="1:26" ht="15.75" customHeight="1">
      <c r="A113" s="1739"/>
      <c r="B113" s="1676"/>
      <c r="C113" s="1677"/>
      <c r="D113" s="1676"/>
      <c r="E113" s="1676"/>
      <c r="F113" s="1676"/>
      <c r="G113" s="1676"/>
      <c r="H113" s="1676"/>
      <c r="I113" s="1676"/>
      <c r="J113" s="1676"/>
      <c r="K113" s="1676"/>
      <c r="L113" s="1676"/>
      <c r="M113" s="1676"/>
      <c r="N113" s="1676"/>
      <c r="O113" s="1675"/>
      <c r="P113" s="1676"/>
      <c r="Q113" s="1674"/>
      <c r="R113" s="1674"/>
      <c r="S113" s="1675"/>
      <c r="T113" s="1674"/>
      <c r="U113" s="1674"/>
      <c r="V113" s="1676"/>
      <c r="W113" s="1676"/>
      <c r="X113" s="1676"/>
      <c r="Y113" s="1676"/>
      <c r="Z113" s="1676"/>
    </row>
    <row r="114" spans="1:26" ht="15.75" customHeight="1">
      <c r="A114" s="1739"/>
      <c r="B114" s="1676"/>
      <c r="C114" s="1677"/>
      <c r="D114" s="1676"/>
      <c r="E114" s="1676"/>
      <c r="F114" s="1676"/>
      <c r="G114" s="1676"/>
      <c r="H114" s="1676"/>
      <c r="I114" s="1676"/>
      <c r="J114" s="1676"/>
      <c r="K114" s="1676"/>
      <c r="L114" s="1676"/>
      <c r="M114" s="1676"/>
      <c r="N114" s="1676"/>
      <c r="O114" s="1675"/>
      <c r="P114" s="1676"/>
      <c r="Q114" s="1674"/>
      <c r="R114" s="1674"/>
      <c r="S114" s="1675"/>
      <c r="T114" s="1674"/>
      <c r="U114" s="1674"/>
      <c r="V114" s="1676"/>
      <c r="W114" s="1676"/>
      <c r="X114" s="1676"/>
      <c r="Y114" s="1676"/>
      <c r="Z114" s="1676"/>
    </row>
    <row r="115" spans="1:26" ht="15.75" customHeight="1">
      <c r="A115" s="1739"/>
      <c r="B115" s="1676"/>
      <c r="C115" s="1677"/>
      <c r="D115" s="1676"/>
      <c r="E115" s="1676"/>
      <c r="F115" s="1676"/>
      <c r="G115" s="1676"/>
      <c r="H115" s="1676"/>
      <c r="I115" s="1676"/>
      <c r="J115" s="1676"/>
      <c r="K115" s="1676"/>
      <c r="L115" s="1676"/>
      <c r="M115" s="1676"/>
      <c r="N115" s="1676"/>
      <c r="O115" s="1675"/>
      <c r="P115" s="1676"/>
      <c r="Q115" s="1674"/>
      <c r="R115" s="1674"/>
      <c r="S115" s="1675"/>
      <c r="T115" s="1674"/>
      <c r="U115" s="1674"/>
      <c r="V115" s="1676"/>
      <c r="W115" s="1676"/>
      <c r="X115" s="1676"/>
      <c r="Y115" s="1676"/>
      <c r="Z115" s="1676"/>
    </row>
    <row r="116" spans="1:26" ht="15.75" customHeight="1">
      <c r="A116" s="1739"/>
      <c r="B116" s="1676"/>
      <c r="C116" s="1677"/>
      <c r="D116" s="1676"/>
      <c r="E116" s="1676"/>
      <c r="F116" s="1676"/>
      <c r="G116" s="1676"/>
      <c r="H116" s="1676"/>
      <c r="I116" s="1676"/>
      <c r="J116" s="1676"/>
      <c r="K116" s="1676"/>
      <c r="L116" s="1676"/>
      <c r="M116" s="1676"/>
      <c r="N116" s="1676"/>
      <c r="O116" s="1675"/>
      <c r="P116" s="1676"/>
      <c r="Q116" s="1674"/>
      <c r="R116" s="1674"/>
      <c r="S116" s="1675"/>
      <c r="T116" s="1674"/>
      <c r="U116" s="1674"/>
      <c r="V116" s="1676"/>
      <c r="W116" s="1676"/>
      <c r="X116" s="1676"/>
      <c r="Y116" s="1676"/>
      <c r="Z116" s="1676"/>
    </row>
    <row r="117" spans="1:26" ht="15.75" customHeight="1">
      <c r="A117" s="1739"/>
      <c r="B117" s="1676"/>
      <c r="C117" s="1677"/>
      <c r="D117" s="1676"/>
      <c r="E117" s="1676"/>
      <c r="F117" s="1676"/>
      <c r="G117" s="1676"/>
      <c r="H117" s="1676"/>
      <c r="I117" s="1676"/>
      <c r="J117" s="1676"/>
      <c r="K117" s="1676"/>
      <c r="L117" s="1676"/>
      <c r="M117" s="1676"/>
      <c r="N117" s="1676"/>
      <c r="O117" s="1675"/>
      <c r="P117" s="1676"/>
      <c r="Q117" s="1674"/>
      <c r="R117" s="1674"/>
      <c r="S117" s="1675"/>
      <c r="T117" s="1674"/>
      <c r="U117" s="1674"/>
      <c r="V117" s="1676"/>
      <c r="W117" s="1676"/>
      <c r="X117" s="1676"/>
      <c r="Y117" s="1676"/>
      <c r="Z117" s="1676"/>
    </row>
    <row r="118" spans="1:26" ht="15.75" customHeight="1">
      <c r="A118" s="1739"/>
      <c r="B118" s="1676"/>
      <c r="C118" s="1677"/>
      <c r="D118" s="1676"/>
      <c r="E118" s="1676"/>
      <c r="F118" s="1676"/>
      <c r="G118" s="1676"/>
      <c r="H118" s="1676"/>
      <c r="I118" s="1676"/>
      <c r="J118" s="1676"/>
      <c r="K118" s="1676"/>
      <c r="L118" s="1676"/>
      <c r="M118" s="1676"/>
      <c r="N118" s="1676"/>
      <c r="O118" s="1675"/>
      <c r="P118" s="1676"/>
      <c r="Q118" s="1674"/>
      <c r="R118" s="1674"/>
      <c r="S118" s="1675"/>
      <c r="T118" s="1674"/>
      <c r="U118" s="1674"/>
      <c r="V118" s="1676"/>
      <c r="W118" s="1676"/>
      <c r="X118" s="1676"/>
      <c r="Y118" s="1676"/>
      <c r="Z118" s="1676"/>
    </row>
    <row r="119" spans="1:26" ht="15.75" customHeight="1">
      <c r="A119" s="1739"/>
      <c r="B119" s="1676"/>
      <c r="C119" s="1677"/>
      <c r="D119" s="1676"/>
      <c r="E119" s="1676"/>
      <c r="F119" s="1676"/>
      <c r="G119" s="1676"/>
      <c r="H119" s="1676"/>
      <c r="I119" s="1676"/>
      <c r="J119" s="1676"/>
      <c r="K119" s="1676"/>
      <c r="L119" s="1676"/>
      <c r="M119" s="1676"/>
      <c r="N119" s="1676"/>
      <c r="O119" s="1675"/>
      <c r="P119" s="1676"/>
      <c r="Q119" s="1674"/>
      <c r="R119" s="1674"/>
      <c r="S119" s="1675"/>
      <c r="T119" s="1674"/>
      <c r="U119" s="1674"/>
      <c r="V119" s="1676"/>
      <c r="W119" s="1676"/>
      <c r="X119" s="1676"/>
      <c r="Y119" s="1676"/>
      <c r="Z119" s="1676"/>
    </row>
    <row r="120" spans="1:26" ht="15.75" customHeight="1">
      <c r="A120" s="1739"/>
      <c r="B120" s="1676"/>
      <c r="C120" s="1677"/>
      <c r="D120" s="1676"/>
      <c r="E120" s="1676"/>
      <c r="F120" s="1676"/>
      <c r="G120" s="1676"/>
      <c r="H120" s="1676"/>
      <c r="I120" s="1676"/>
      <c r="J120" s="1676"/>
      <c r="K120" s="1676"/>
      <c r="L120" s="1676"/>
      <c r="M120" s="1676"/>
      <c r="N120" s="1676"/>
      <c r="O120" s="1675"/>
      <c r="P120" s="1676"/>
      <c r="Q120" s="1674"/>
      <c r="R120" s="1674"/>
      <c r="S120" s="1675"/>
      <c r="T120" s="1674"/>
      <c r="U120" s="1674"/>
      <c r="V120" s="1676"/>
      <c r="W120" s="1676"/>
      <c r="X120" s="1676"/>
      <c r="Y120" s="1676"/>
      <c r="Z120" s="1676"/>
    </row>
    <row r="121" spans="1:26" ht="15.75" customHeight="1">
      <c r="A121" s="1739"/>
      <c r="B121" s="1676"/>
      <c r="C121" s="1677"/>
      <c r="D121" s="1676"/>
      <c r="E121" s="1676"/>
      <c r="F121" s="1676"/>
      <c r="G121" s="1676"/>
      <c r="H121" s="1676"/>
      <c r="I121" s="1676"/>
      <c r="J121" s="1676"/>
      <c r="K121" s="1676"/>
      <c r="L121" s="1676"/>
      <c r="M121" s="1676"/>
      <c r="N121" s="1676"/>
      <c r="O121" s="1675"/>
      <c r="P121" s="1676"/>
      <c r="Q121" s="1674"/>
      <c r="R121" s="1674"/>
      <c r="S121" s="1675"/>
      <c r="T121" s="1674"/>
      <c r="U121" s="1674"/>
      <c r="V121" s="1676"/>
      <c r="W121" s="1676"/>
      <c r="X121" s="1676"/>
      <c r="Y121" s="1676"/>
      <c r="Z121" s="1676"/>
    </row>
    <row r="122" spans="1:26" ht="15.75" customHeight="1">
      <c r="A122" s="1739"/>
      <c r="B122" s="1676"/>
      <c r="C122" s="1677"/>
      <c r="D122" s="1676"/>
      <c r="E122" s="1676"/>
      <c r="F122" s="1676"/>
      <c r="G122" s="1676"/>
      <c r="H122" s="1676"/>
      <c r="I122" s="1676"/>
      <c r="J122" s="1676"/>
      <c r="K122" s="1676"/>
      <c r="L122" s="1676"/>
      <c r="M122" s="1676"/>
      <c r="N122" s="1676"/>
      <c r="O122" s="1675"/>
      <c r="P122" s="1676"/>
      <c r="Q122" s="1674"/>
      <c r="R122" s="1674"/>
      <c r="S122" s="1675"/>
      <c r="T122" s="1674"/>
      <c r="U122" s="1674"/>
      <c r="V122" s="1676"/>
      <c r="W122" s="1676"/>
      <c r="X122" s="1676"/>
      <c r="Y122" s="1676"/>
      <c r="Z122" s="1676"/>
    </row>
    <row r="123" spans="1:26" ht="15.75" customHeight="1">
      <c r="A123" s="1739"/>
      <c r="B123" s="1676"/>
      <c r="C123" s="1677"/>
      <c r="D123" s="1676"/>
      <c r="E123" s="1676"/>
      <c r="F123" s="1676"/>
      <c r="G123" s="1676"/>
      <c r="H123" s="1676"/>
      <c r="I123" s="1676"/>
      <c r="J123" s="1676"/>
      <c r="K123" s="1676"/>
      <c r="L123" s="1676"/>
      <c r="M123" s="1676"/>
      <c r="N123" s="1676"/>
      <c r="O123" s="1675"/>
      <c r="P123" s="1676"/>
      <c r="Q123" s="1674"/>
      <c r="R123" s="1674"/>
      <c r="S123" s="1675"/>
      <c r="T123" s="1674"/>
      <c r="U123" s="1674"/>
      <c r="V123" s="1676"/>
      <c r="W123" s="1676"/>
      <c r="X123" s="1676"/>
      <c r="Y123" s="1676"/>
      <c r="Z123" s="1676"/>
    </row>
    <row r="124" spans="1:26" ht="15.75" customHeight="1">
      <c r="A124" s="1739"/>
      <c r="B124" s="1676"/>
      <c r="C124" s="1677"/>
      <c r="D124" s="1676"/>
      <c r="E124" s="1676"/>
      <c r="F124" s="1676"/>
      <c r="G124" s="1676"/>
      <c r="H124" s="1676"/>
      <c r="I124" s="1676"/>
      <c r="J124" s="1676"/>
      <c r="K124" s="1676"/>
      <c r="L124" s="1676"/>
      <c r="M124" s="1676"/>
      <c r="N124" s="1676"/>
      <c r="O124" s="1675"/>
      <c r="P124" s="1676"/>
      <c r="Q124" s="1674"/>
      <c r="R124" s="1674"/>
      <c r="S124" s="1675"/>
      <c r="T124" s="1674"/>
      <c r="U124" s="1674"/>
      <c r="V124" s="1676"/>
      <c r="W124" s="1676"/>
      <c r="X124" s="1676"/>
      <c r="Y124" s="1676"/>
      <c r="Z124" s="1676"/>
    </row>
    <row r="125" spans="1:26" ht="15.75" customHeight="1">
      <c r="A125" s="1739"/>
      <c r="B125" s="1676"/>
      <c r="C125" s="1677"/>
      <c r="D125" s="1676"/>
      <c r="E125" s="1676"/>
      <c r="F125" s="1676"/>
      <c r="G125" s="1676"/>
      <c r="H125" s="1676"/>
      <c r="I125" s="1676"/>
      <c r="J125" s="1676"/>
      <c r="K125" s="1676"/>
      <c r="L125" s="1676"/>
      <c r="M125" s="1676"/>
      <c r="N125" s="1676"/>
      <c r="O125" s="1675"/>
      <c r="P125" s="1676"/>
      <c r="Q125" s="1674"/>
      <c r="R125" s="1674"/>
      <c r="S125" s="1675"/>
      <c r="T125" s="1674"/>
      <c r="U125" s="1674"/>
      <c r="V125" s="1676"/>
      <c r="W125" s="1676"/>
      <c r="X125" s="1676"/>
      <c r="Y125" s="1676"/>
      <c r="Z125" s="1676"/>
    </row>
    <row r="126" spans="1:26" ht="15.75" customHeight="1">
      <c r="A126" s="1739"/>
      <c r="B126" s="1676"/>
      <c r="C126" s="1677"/>
      <c r="D126" s="1676"/>
      <c r="E126" s="1676"/>
      <c r="F126" s="1676"/>
      <c r="G126" s="1676"/>
      <c r="H126" s="1676"/>
      <c r="I126" s="1676"/>
      <c r="J126" s="1676"/>
      <c r="K126" s="1676"/>
      <c r="L126" s="1676"/>
      <c r="M126" s="1676"/>
      <c r="N126" s="1676"/>
      <c r="O126" s="1675"/>
      <c r="P126" s="1676"/>
      <c r="Q126" s="1674"/>
      <c r="R126" s="1674"/>
      <c r="S126" s="1675"/>
      <c r="T126" s="1674"/>
      <c r="U126" s="1674"/>
      <c r="V126" s="1676"/>
      <c r="W126" s="1676"/>
      <c r="X126" s="1676"/>
      <c r="Y126" s="1676"/>
      <c r="Z126" s="1676"/>
    </row>
    <row r="127" spans="1:26" ht="15.75" customHeight="1">
      <c r="A127" s="1739"/>
      <c r="B127" s="1676"/>
      <c r="C127" s="1677"/>
      <c r="D127" s="1676"/>
      <c r="E127" s="1676"/>
      <c r="F127" s="1676"/>
      <c r="G127" s="1676"/>
      <c r="H127" s="1676"/>
      <c r="I127" s="1676"/>
      <c r="J127" s="1676"/>
      <c r="K127" s="1676"/>
      <c r="L127" s="1676"/>
      <c r="M127" s="1676"/>
      <c r="N127" s="1676"/>
      <c r="O127" s="1675"/>
      <c r="P127" s="1676"/>
      <c r="Q127" s="1674"/>
      <c r="R127" s="1674"/>
      <c r="S127" s="1675"/>
      <c r="T127" s="1674"/>
      <c r="U127" s="1674"/>
      <c r="V127" s="1676"/>
      <c r="W127" s="1676"/>
      <c r="X127" s="1676"/>
      <c r="Y127" s="1676"/>
      <c r="Z127" s="1676"/>
    </row>
    <row r="128" spans="1:26" ht="15.75" customHeight="1">
      <c r="A128" s="1739"/>
      <c r="B128" s="1676"/>
      <c r="C128" s="1677"/>
      <c r="D128" s="1676"/>
      <c r="E128" s="1676"/>
      <c r="F128" s="1676"/>
      <c r="G128" s="1676"/>
      <c r="H128" s="1676"/>
      <c r="I128" s="1676"/>
      <c r="J128" s="1676"/>
      <c r="K128" s="1676"/>
      <c r="L128" s="1676"/>
      <c r="M128" s="1676"/>
      <c r="N128" s="1676"/>
      <c r="O128" s="1675"/>
      <c r="P128" s="1676"/>
      <c r="Q128" s="1674"/>
      <c r="R128" s="1674"/>
      <c r="S128" s="1675"/>
      <c r="T128" s="1674"/>
      <c r="U128" s="1674"/>
      <c r="V128" s="1676"/>
      <c r="W128" s="1676"/>
      <c r="X128" s="1676"/>
      <c r="Y128" s="1676"/>
      <c r="Z128" s="1676"/>
    </row>
    <row r="129" spans="1:26" ht="15.75" customHeight="1">
      <c r="A129" s="1739"/>
      <c r="B129" s="1676"/>
      <c r="C129" s="1677"/>
      <c r="D129" s="1676"/>
      <c r="E129" s="1676"/>
      <c r="F129" s="1676"/>
      <c r="G129" s="1676"/>
      <c r="H129" s="1676"/>
      <c r="I129" s="1676"/>
      <c r="J129" s="1676"/>
      <c r="K129" s="1676"/>
      <c r="L129" s="1676"/>
      <c r="M129" s="1676"/>
      <c r="N129" s="1676"/>
      <c r="O129" s="1675"/>
      <c r="P129" s="1676"/>
      <c r="Q129" s="1674"/>
      <c r="R129" s="1674"/>
      <c r="S129" s="1675"/>
      <c r="T129" s="1674"/>
      <c r="U129" s="1674"/>
      <c r="V129" s="1676"/>
      <c r="W129" s="1676"/>
      <c r="X129" s="1676"/>
      <c r="Y129" s="1676"/>
      <c r="Z129" s="1676"/>
    </row>
    <row r="130" spans="1:26" ht="15.75" customHeight="1">
      <c r="A130" s="1739"/>
      <c r="B130" s="1676"/>
      <c r="C130" s="1677"/>
      <c r="D130" s="1676"/>
      <c r="E130" s="1676"/>
      <c r="F130" s="1676"/>
      <c r="G130" s="1676"/>
      <c r="H130" s="1676"/>
      <c r="I130" s="1676"/>
      <c r="J130" s="1676"/>
      <c r="K130" s="1676"/>
      <c r="L130" s="1676"/>
      <c r="M130" s="1676"/>
      <c r="N130" s="1676"/>
      <c r="O130" s="1675"/>
      <c r="P130" s="1676"/>
      <c r="Q130" s="1674"/>
      <c r="R130" s="1674"/>
      <c r="S130" s="1675"/>
      <c r="T130" s="1674"/>
      <c r="U130" s="1674"/>
      <c r="V130" s="1676"/>
      <c r="W130" s="1676"/>
      <c r="X130" s="1676"/>
      <c r="Y130" s="1676"/>
      <c r="Z130" s="1676"/>
    </row>
    <row r="131" spans="1:26" ht="15.75" customHeight="1">
      <c r="A131" s="1739"/>
      <c r="B131" s="1676"/>
      <c r="C131" s="1677"/>
      <c r="D131" s="1676"/>
      <c r="E131" s="1676"/>
      <c r="F131" s="1676"/>
      <c r="G131" s="1676"/>
      <c r="H131" s="1676"/>
      <c r="I131" s="1676"/>
      <c r="J131" s="1676"/>
      <c r="K131" s="1676"/>
      <c r="L131" s="1676"/>
      <c r="M131" s="1676"/>
      <c r="N131" s="1676"/>
      <c r="O131" s="1675"/>
      <c r="P131" s="1676"/>
      <c r="Q131" s="1674"/>
      <c r="R131" s="1674"/>
      <c r="S131" s="1675"/>
      <c r="T131" s="1674"/>
      <c r="U131" s="1674"/>
      <c r="V131" s="1676"/>
      <c r="W131" s="1676"/>
      <c r="X131" s="1676"/>
      <c r="Y131" s="1676"/>
      <c r="Z131" s="1676"/>
    </row>
    <row r="132" spans="1:26" ht="15.75" customHeight="1">
      <c r="A132" s="1739"/>
      <c r="B132" s="1676"/>
      <c r="C132" s="1677"/>
      <c r="D132" s="1676"/>
      <c r="E132" s="1676"/>
      <c r="F132" s="1676"/>
      <c r="G132" s="1676"/>
      <c r="H132" s="1676"/>
      <c r="I132" s="1676"/>
      <c r="J132" s="1676"/>
      <c r="K132" s="1676"/>
      <c r="L132" s="1676"/>
      <c r="M132" s="1676"/>
      <c r="N132" s="1676"/>
      <c r="O132" s="1675"/>
      <c r="P132" s="1676"/>
      <c r="Q132" s="1674"/>
      <c r="R132" s="1674"/>
      <c r="S132" s="1675"/>
      <c r="T132" s="1674"/>
      <c r="U132" s="1674"/>
      <c r="V132" s="1676"/>
      <c r="W132" s="1676"/>
      <c r="X132" s="1676"/>
      <c r="Y132" s="1676"/>
      <c r="Z132" s="1676"/>
    </row>
    <row r="133" spans="1:26" ht="15.75" customHeight="1">
      <c r="A133" s="1739"/>
      <c r="B133" s="1676"/>
      <c r="C133" s="1677"/>
      <c r="D133" s="1676"/>
      <c r="E133" s="1676"/>
      <c r="F133" s="1676"/>
      <c r="G133" s="1676"/>
      <c r="H133" s="1676"/>
      <c r="I133" s="1676"/>
      <c r="J133" s="1676"/>
      <c r="K133" s="1676"/>
      <c r="L133" s="1676"/>
      <c r="M133" s="1676"/>
      <c r="N133" s="1676"/>
      <c r="O133" s="1675"/>
      <c r="P133" s="1676"/>
      <c r="Q133" s="1674"/>
      <c r="R133" s="1674"/>
      <c r="S133" s="1675"/>
      <c r="T133" s="1674"/>
      <c r="U133" s="1674"/>
      <c r="V133" s="1676"/>
      <c r="W133" s="1676"/>
      <c r="X133" s="1676"/>
      <c r="Y133" s="1676"/>
      <c r="Z133" s="1676"/>
    </row>
    <row r="134" spans="1:26" ht="15.75" customHeight="1">
      <c r="A134" s="1739"/>
      <c r="B134" s="1676"/>
      <c r="C134" s="1677"/>
      <c r="D134" s="1676"/>
      <c r="E134" s="1676"/>
      <c r="F134" s="1676"/>
      <c r="G134" s="1676"/>
      <c r="H134" s="1676"/>
      <c r="I134" s="1676"/>
      <c r="J134" s="1676"/>
      <c r="K134" s="1676"/>
      <c r="L134" s="1676"/>
      <c r="M134" s="1676"/>
      <c r="N134" s="1676"/>
      <c r="O134" s="1675"/>
      <c r="P134" s="1676"/>
      <c r="Q134" s="1674"/>
      <c r="R134" s="1674"/>
      <c r="S134" s="1675"/>
      <c r="T134" s="1674"/>
      <c r="U134" s="1674"/>
      <c r="V134" s="1676"/>
      <c r="W134" s="1676"/>
      <c r="X134" s="1676"/>
      <c r="Y134" s="1676"/>
      <c r="Z134" s="1676"/>
    </row>
    <row r="135" spans="1:26" ht="15.75" customHeight="1">
      <c r="A135" s="1739"/>
      <c r="B135" s="1676"/>
      <c r="C135" s="1677"/>
      <c r="D135" s="1676"/>
      <c r="E135" s="1676"/>
      <c r="F135" s="1676"/>
      <c r="G135" s="1676"/>
      <c r="H135" s="1676"/>
      <c r="I135" s="1676"/>
      <c r="J135" s="1676"/>
      <c r="K135" s="1676"/>
      <c r="L135" s="1676"/>
      <c r="M135" s="1676"/>
      <c r="N135" s="1676"/>
      <c r="O135" s="1675"/>
      <c r="P135" s="1676"/>
      <c r="Q135" s="1674"/>
      <c r="R135" s="1674"/>
      <c r="S135" s="1675"/>
      <c r="T135" s="1674"/>
      <c r="U135" s="1674"/>
      <c r="V135" s="1676"/>
      <c r="W135" s="1676"/>
      <c r="X135" s="1676"/>
      <c r="Y135" s="1676"/>
      <c r="Z135" s="1676"/>
    </row>
    <row r="136" spans="1:26" ht="15.75" customHeight="1">
      <c r="A136" s="1739"/>
      <c r="B136" s="1676"/>
      <c r="C136" s="1677"/>
      <c r="D136" s="1676"/>
      <c r="E136" s="1676"/>
      <c r="F136" s="1676"/>
      <c r="G136" s="1676"/>
      <c r="H136" s="1676"/>
      <c r="I136" s="1676"/>
      <c r="J136" s="1676"/>
      <c r="K136" s="1676"/>
      <c r="L136" s="1676"/>
      <c r="M136" s="1676"/>
      <c r="N136" s="1676"/>
      <c r="O136" s="1675"/>
      <c r="P136" s="1676"/>
      <c r="Q136" s="1674"/>
      <c r="R136" s="1674"/>
      <c r="S136" s="1675"/>
      <c r="T136" s="1674"/>
      <c r="U136" s="1674"/>
      <c r="V136" s="1676"/>
      <c r="W136" s="1676"/>
      <c r="X136" s="1676"/>
      <c r="Y136" s="1676"/>
      <c r="Z136" s="1676"/>
    </row>
    <row r="137" spans="1:26" ht="15.75" customHeight="1">
      <c r="A137" s="1739"/>
      <c r="B137" s="1676"/>
      <c r="C137" s="1677"/>
      <c r="D137" s="1676"/>
      <c r="E137" s="1676"/>
      <c r="F137" s="1676"/>
      <c r="G137" s="1676"/>
      <c r="H137" s="1676"/>
      <c r="I137" s="1676"/>
      <c r="J137" s="1676"/>
      <c r="K137" s="1676"/>
      <c r="L137" s="1676"/>
      <c r="M137" s="1676"/>
      <c r="N137" s="1676"/>
      <c r="O137" s="1675"/>
      <c r="P137" s="1676"/>
      <c r="Q137" s="1674"/>
      <c r="R137" s="1674"/>
      <c r="S137" s="1675"/>
      <c r="T137" s="1674"/>
      <c r="U137" s="1674"/>
      <c r="V137" s="1676"/>
      <c r="W137" s="1676"/>
      <c r="X137" s="1676"/>
      <c r="Y137" s="1676"/>
      <c r="Z137" s="1676"/>
    </row>
    <row r="138" spans="1:26" ht="15.75" customHeight="1">
      <c r="A138" s="1739"/>
      <c r="B138" s="1676"/>
      <c r="C138" s="1677"/>
      <c r="D138" s="1676"/>
      <c r="E138" s="1676"/>
      <c r="F138" s="1676"/>
      <c r="G138" s="1676"/>
      <c r="H138" s="1676"/>
      <c r="I138" s="1676"/>
      <c r="J138" s="1676"/>
      <c r="K138" s="1676"/>
      <c r="L138" s="1676"/>
      <c r="M138" s="1676"/>
      <c r="N138" s="1676"/>
      <c r="O138" s="1675"/>
      <c r="P138" s="1676"/>
      <c r="Q138" s="1674"/>
      <c r="R138" s="1674"/>
      <c r="S138" s="1675"/>
      <c r="T138" s="1674"/>
      <c r="U138" s="1674"/>
      <c r="V138" s="1676"/>
      <c r="W138" s="1676"/>
      <c r="X138" s="1676"/>
      <c r="Y138" s="1676"/>
      <c r="Z138" s="1676"/>
    </row>
    <row r="139" spans="1:26" ht="15.75" customHeight="1">
      <c r="A139" s="1739"/>
      <c r="B139" s="1676"/>
      <c r="C139" s="1677"/>
      <c r="D139" s="1676"/>
      <c r="E139" s="1676"/>
      <c r="F139" s="1676"/>
      <c r="G139" s="1676"/>
      <c r="H139" s="1676"/>
      <c r="I139" s="1676"/>
      <c r="J139" s="1676"/>
      <c r="K139" s="1676"/>
      <c r="L139" s="1676"/>
      <c r="M139" s="1676"/>
      <c r="N139" s="1676"/>
      <c r="O139" s="1675"/>
      <c r="P139" s="1676"/>
      <c r="Q139" s="1674"/>
      <c r="R139" s="1674"/>
      <c r="S139" s="1675"/>
      <c r="T139" s="1674"/>
      <c r="U139" s="1674"/>
      <c r="V139" s="1676"/>
      <c r="W139" s="1676"/>
      <c r="X139" s="1676"/>
      <c r="Y139" s="1676"/>
      <c r="Z139" s="1676"/>
    </row>
    <row r="140" spans="1:26" ht="15.75" customHeight="1">
      <c r="A140" s="1739"/>
      <c r="B140" s="1676"/>
      <c r="C140" s="1677"/>
      <c r="D140" s="1676"/>
      <c r="E140" s="1676"/>
      <c r="F140" s="1676"/>
      <c r="G140" s="1676"/>
      <c r="H140" s="1676"/>
      <c r="I140" s="1676"/>
      <c r="J140" s="1676"/>
      <c r="K140" s="1676"/>
      <c r="L140" s="1676"/>
      <c r="M140" s="1676"/>
      <c r="N140" s="1676"/>
      <c r="O140" s="1675"/>
      <c r="P140" s="1676"/>
      <c r="Q140" s="1674"/>
      <c r="R140" s="1674"/>
      <c r="S140" s="1675"/>
      <c r="T140" s="1674"/>
      <c r="U140" s="1674"/>
      <c r="V140" s="1676"/>
      <c r="W140" s="1676"/>
      <c r="X140" s="1676"/>
      <c r="Y140" s="1676"/>
      <c r="Z140" s="1676"/>
    </row>
    <row r="141" spans="1:26" ht="15.75" customHeight="1">
      <c r="A141" s="1739"/>
      <c r="B141" s="1676"/>
      <c r="C141" s="1677"/>
      <c r="D141" s="1676"/>
      <c r="E141" s="1676"/>
      <c r="F141" s="1676"/>
      <c r="G141" s="1676"/>
      <c r="H141" s="1676"/>
      <c r="I141" s="1676"/>
      <c r="J141" s="1676"/>
      <c r="K141" s="1676"/>
      <c r="L141" s="1676"/>
      <c r="M141" s="1676"/>
      <c r="N141" s="1676"/>
      <c r="O141" s="1675"/>
      <c r="P141" s="1676"/>
      <c r="Q141" s="1674"/>
      <c r="R141" s="1674"/>
      <c r="S141" s="1675"/>
      <c r="T141" s="1674"/>
      <c r="U141" s="1674"/>
      <c r="V141" s="1676"/>
      <c r="W141" s="1676"/>
      <c r="X141" s="1676"/>
      <c r="Y141" s="1676"/>
      <c r="Z141" s="1676"/>
    </row>
    <row r="142" spans="1:26" ht="15.75" customHeight="1">
      <c r="A142" s="1739"/>
      <c r="B142" s="1676"/>
      <c r="C142" s="1677"/>
      <c r="D142" s="1676"/>
      <c r="E142" s="1676"/>
      <c r="F142" s="1676"/>
      <c r="G142" s="1676"/>
      <c r="H142" s="1676"/>
      <c r="I142" s="1676"/>
      <c r="J142" s="1676"/>
      <c r="K142" s="1676"/>
      <c r="L142" s="1676"/>
      <c r="M142" s="1676"/>
      <c r="N142" s="1676"/>
      <c r="O142" s="1675"/>
      <c r="P142" s="1676"/>
      <c r="Q142" s="1674"/>
      <c r="R142" s="1674"/>
      <c r="S142" s="1675"/>
      <c r="T142" s="1674"/>
      <c r="U142" s="1674"/>
      <c r="V142" s="1676"/>
      <c r="W142" s="1676"/>
      <c r="X142" s="1676"/>
      <c r="Y142" s="1676"/>
      <c r="Z142" s="1676"/>
    </row>
    <row r="143" spans="1:26" ht="15.75" customHeight="1">
      <c r="A143" s="1739"/>
      <c r="B143" s="1676"/>
      <c r="C143" s="1677"/>
      <c r="D143" s="1676"/>
      <c r="E143" s="1676"/>
      <c r="F143" s="1676"/>
      <c r="G143" s="1676"/>
      <c r="H143" s="1676"/>
      <c r="I143" s="1676"/>
      <c r="J143" s="1676"/>
      <c r="K143" s="1676"/>
      <c r="L143" s="1676"/>
      <c r="M143" s="1676"/>
      <c r="N143" s="1676"/>
      <c r="O143" s="1675"/>
      <c r="P143" s="1676"/>
      <c r="Q143" s="1674"/>
      <c r="R143" s="1674"/>
      <c r="S143" s="1675"/>
      <c r="T143" s="1674"/>
      <c r="U143" s="1674"/>
      <c r="V143" s="1676"/>
      <c r="W143" s="1676"/>
      <c r="X143" s="1676"/>
      <c r="Y143" s="1676"/>
      <c r="Z143" s="1676"/>
    </row>
    <row r="144" spans="1:26" ht="15.75" customHeight="1">
      <c r="A144" s="1739"/>
      <c r="B144" s="1676"/>
      <c r="C144" s="1677"/>
      <c r="D144" s="1676"/>
      <c r="E144" s="1676"/>
      <c r="F144" s="1676"/>
      <c r="G144" s="1676"/>
      <c r="H144" s="1676"/>
      <c r="I144" s="1676"/>
      <c r="J144" s="1676"/>
      <c r="K144" s="1676"/>
      <c r="L144" s="1676"/>
      <c r="M144" s="1676"/>
      <c r="N144" s="1676"/>
      <c r="O144" s="1675"/>
      <c r="P144" s="1676"/>
      <c r="Q144" s="1674"/>
      <c r="R144" s="1674"/>
      <c r="S144" s="1675"/>
      <c r="T144" s="1674"/>
      <c r="U144" s="1674"/>
      <c r="V144" s="1676"/>
      <c r="W144" s="1676"/>
      <c r="X144" s="1676"/>
      <c r="Y144" s="1676"/>
      <c r="Z144" s="1676"/>
    </row>
    <row r="145" spans="1:26" ht="15.75" customHeight="1">
      <c r="A145" s="1739"/>
      <c r="B145" s="1676"/>
      <c r="C145" s="1677"/>
      <c r="D145" s="1676"/>
      <c r="E145" s="1676"/>
      <c r="F145" s="1676"/>
      <c r="G145" s="1676"/>
      <c r="H145" s="1676"/>
      <c r="I145" s="1676"/>
      <c r="J145" s="1676"/>
      <c r="K145" s="1676"/>
      <c r="L145" s="1676"/>
      <c r="M145" s="1676"/>
      <c r="N145" s="1676"/>
      <c r="O145" s="1675"/>
      <c r="P145" s="1676"/>
      <c r="Q145" s="1674"/>
      <c r="R145" s="1674"/>
      <c r="S145" s="1675"/>
      <c r="T145" s="1674"/>
      <c r="U145" s="1674"/>
      <c r="V145" s="1676"/>
      <c r="W145" s="1676"/>
      <c r="X145" s="1676"/>
      <c r="Y145" s="1676"/>
      <c r="Z145" s="1676"/>
    </row>
    <row r="146" spans="1:26" ht="15.75" customHeight="1">
      <c r="A146" s="1739"/>
      <c r="B146" s="1676"/>
      <c r="C146" s="1677"/>
      <c r="D146" s="1676"/>
      <c r="E146" s="1676"/>
      <c r="F146" s="1676"/>
      <c r="G146" s="1676"/>
      <c r="H146" s="1676"/>
      <c r="I146" s="1676"/>
      <c r="J146" s="1676"/>
      <c r="K146" s="1676"/>
      <c r="L146" s="1676"/>
      <c r="M146" s="1676"/>
      <c r="N146" s="1676"/>
      <c r="O146" s="1675"/>
      <c r="P146" s="1676"/>
      <c r="Q146" s="1674"/>
      <c r="R146" s="1674"/>
      <c r="S146" s="1675"/>
      <c r="T146" s="1674"/>
      <c r="U146" s="1674"/>
      <c r="V146" s="1676"/>
      <c r="W146" s="1676"/>
      <c r="X146" s="1676"/>
      <c r="Y146" s="1676"/>
      <c r="Z146" s="1676"/>
    </row>
    <row r="147" spans="1:26" ht="15.75" customHeight="1">
      <c r="A147" s="1739"/>
      <c r="B147" s="1676"/>
      <c r="C147" s="1677"/>
      <c r="D147" s="1676"/>
      <c r="E147" s="1676"/>
      <c r="F147" s="1676"/>
      <c r="G147" s="1676"/>
      <c r="H147" s="1676"/>
      <c r="I147" s="1676"/>
      <c r="J147" s="1676"/>
      <c r="K147" s="1676"/>
      <c r="L147" s="1676"/>
      <c r="M147" s="1676"/>
      <c r="N147" s="1676"/>
      <c r="O147" s="1675"/>
      <c r="P147" s="1676"/>
      <c r="Q147" s="1674"/>
      <c r="R147" s="1674"/>
      <c r="S147" s="1675"/>
      <c r="T147" s="1674"/>
      <c r="U147" s="1674"/>
      <c r="V147" s="1676"/>
      <c r="W147" s="1676"/>
      <c r="X147" s="1676"/>
      <c r="Y147" s="1676"/>
      <c r="Z147" s="1676"/>
    </row>
    <row r="148" spans="1:26" ht="15.75" customHeight="1">
      <c r="A148" s="1739"/>
      <c r="B148" s="1676"/>
      <c r="C148" s="1677"/>
      <c r="D148" s="1676"/>
      <c r="E148" s="1676"/>
      <c r="F148" s="1676"/>
      <c r="G148" s="1676"/>
      <c r="H148" s="1676"/>
      <c r="I148" s="1676"/>
      <c r="J148" s="1676"/>
      <c r="K148" s="1676"/>
      <c r="L148" s="1676"/>
      <c r="M148" s="1676"/>
      <c r="N148" s="1676"/>
      <c r="O148" s="1675"/>
      <c r="P148" s="1676"/>
      <c r="Q148" s="1674"/>
      <c r="R148" s="1674"/>
      <c r="S148" s="1675"/>
      <c r="T148" s="1674"/>
      <c r="U148" s="1674"/>
      <c r="V148" s="1676"/>
      <c r="W148" s="1676"/>
      <c r="X148" s="1676"/>
      <c r="Y148" s="1676"/>
      <c r="Z148" s="1676"/>
    </row>
    <row r="149" spans="1:26" ht="15.75" customHeight="1">
      <c r="A149" s="1739"/>
      <c r="B149" s="1676"/>
      <c r="C149" s="1677"/>
      <c r="D149" s="1676"/>
      <c r="E149" s="1676"/>
      <c r="F149" s="1676"/>
      <c r="G149" s="1676"/>
      <c r="H149" s="1676"/>
      <c r="I149" s="1676"/>
      <c r="J149" s="1676"/>
      <c r="K149" s="1676"/>
      <c r="L149" s="1676"/>
      <c r="M149" s="1676"/>
      <c r="N149" s="1676"/>
      <c r="O149" s="1675"/>
      <c r="P149" s="1676"/>
      <c r="Q149" s="1674"/>
      <c r="R149" s="1674"/>
      <c r="S149" s="1675"/>
      <c r="T149" s="1674"/>
      <c r="U149" s="1674"/>
      <c r="V149" s="1676"/>
      <c r="W149" s="1676"/>
      <c r="X149" s="1676"/>
      <c r="Y149" s="1676"/>
      <c r="Z149" s="1676"/>
    </row>
    <row r="150" spans="1:26" ht="15.75" customHeight="1">
      <c r="A150" s="1739"/>
      <c r="B150" s="1676"/>
      <c r="C150" s="1677"/>
      <c r="D150" s="1676"/>
      <c r="E150" s="1676"/>
      <c r="F150" s="1676"/>
      <c r="G150" s="1676"/>
      <c r="H150" s="1676"/>
      <c r="I150" s="1676"/>
      <c r="J150" s="1676"/>
      <c r="K150" s="1676"/>
      <c r="L150" s="1676"/>
      <c r="M150" s="1676"/>
      <c r="N150" s="1676"/>
      <c r="O150" s="1675"/>
      <c r="P150" s="1676"/>
      <c r="Q150" s="1674"/>
      <c r="R150" s="1674"/>
      <c r="S150" s="1675"/>
      <c r="T150" s="1674"/>
      <c r="U150" s="1674"/>
      <c r="V150" s="1676"/>
      <c r="W150" s="1676"/>
      <c r="X150" s="1676"/>
      <c r="Y150" s="1676"/>
      <c r="Z150" s="1676"/>
    </row>
    <row r="151" spans="1:26" ht="15.75" customHeight="1">
      <c r="A151" s="1739"/>
      <c r="B151" s="1676"/>
      <c r="C151" s="1677"/>
      <c r="D151" s="1676"/>
      <c r="E151" s="1676"/>
      <c r="F151" s="1676"/>
      <c r="G151" s="1676"/>
      <c r="H151" s="1676"/>
      <c r="I151" s="1676"/>
      <c r="J151" s="1676"/>
      <c r="K151" s="1676"/>
      <c r="L151" s="1676"/>
      <c r="M151" s="1676"/>
      <c r="N151" s="1676"/>
      <c r="O151" s="1675"/>
      <c r="P151" s="1676"/>
      <c r="Q151" s="1674"/>
      <c r="R151" s="1674"/>
      <c r="S151" s="1675"/>
      <c r="T151" s="1674"/>
      <c r="U151" s="1674"/>
      <c r="V151" s="1676"/>
      <c r="W151" s="1676"/>
      <c r="X151" s="1676"/>
      <c r="Y151" s="1676"/>
      <c r="Z151" s="1676"/>
    </row>
    <row r="152" spans="1:26" ht="15.75" customHeight="1">
      <c r="A152" s="1739"/>
      <c r="B152" s="1676"/>
      <c r="C152" s="1677"/>
      <c r="D152" s="1676"/>
      <c r="E152" s="1676"/>
      <c r="F152" s="1676"/>
      <c r="G152" s="1676"/>
      <c r="H152" s="1676"/>
      <c r="I152" s="1676"/>
      <c r="J152" s="1676"/>
      <c r="K152" s="1676"/>
      <c r="L152" s="1676"/>
      <c r="M152" s="1676"/>
      <c r="N152" s="1676"/>
      <c r="O152" s="1675"/>
      <c r="P152" s="1676"/>
      <c r="Q152" s="1674"/>
      <c r="R152" s="1674"/>
      <c r="S152" s="1675"/>
      <c r="T152" s="1674"/>
      <c r="U152" s="1674"/>
      <c r="V152" s="1676"/>
      <c r="W152" s="1676"/>
      <c r="X152" s="1676"/>
      <c r="Y152" s="1676"/>
      <c r="Z152" s="1676"/>
    </row>
    <row r="153" spans="1:26" ht="15.75" customHeight="1">
      <c r="A153" s="1739"/>
      <c r="B153" s="1676"/>
      <c r="C153" s="1677"/>
      <c r="D153" s="1676"/>
      <c r="E153" s="1676"/>
      <c r="F153" s="1676"/>
      <c r="G153" s="1676"/>
      <c r="H153" s="1676"/>
      <c r="I153" s="1676"/>
      <c r="J153" s="1676"/>
      <c r="K153" s="1676"/>
      <c r="L153" s="1676"/>
      <c r="M153" s="1676"/>
      <c r="N153" s="1676"/>
      <c r="O153" s="1675"/>
      <c r="P153" s="1676"/>
      <c r="Q153" s="1674"/>
      <c r="R153" s="1674"/>
      <c r="S153" s="1675"/>
      <c r="T153" s="1674"/>
      <c r="U153" s="1674"/>
      <c r="V153" s="1676"/>
      <c r="W153" s="1676"/>
      <c r="X153" s="1676"/>
      <c r="Y153" s="1676"/>
      <c r="Z153" s="1676"/>
    </row>
    <row r="154" spans="1:26" ht="15.75" customHeight="1">
      <c r="A154" s="1739"/>
      <c r="B154" s="1676"/>
      <c r="C154" s="1677"/>
      <c r="D154" s="1676"/>
      <c r="E154" s="1676"/>
      <c r="F154" s="1676"/>
      <c r="G154" s="1676"/>
      <c r="H154" s="1676"/>
      <c r="I154" s="1676"/>
      <c r="J154" s="1676"/>
      <c r="K154" s="1676"/>
      <c r="L154" s="1676"/>
      <c r="M154" s="1676"/>
      <c r="N154" s="1676"/>
      <c r="O154" s="1675"/>
      <c r="P154" s="1676"/>
      <c r="Q154" s="1674"/>
      <c r="R154" s="1674"/>
      <c r="S154" s="1675"/>
      <c r="T154" s="1674"/>
      <c r="U154" s="1674"/>
      <c r="V154" s="1676"/>
      <c r="W154" s="1676"/>
      <c r="X154" s="1676"/>
      <c r="Y154" s="1676"/>
      <c r="Z154" s="1676"/>
    </row>
    <row r="155" spans="1:26" ht="15.75" customHeight="1">
      <c r="A155" s="1739"/>
      <c r="B155" s="1676"/>
      <c r="C155" s="1677"/>
      <c r="D155" s="1676"/>
      <c r="E155" s="1676"/>
      <c r="F155" s="1676"/>
      <c r="G155" s="1676"/>
      <c r="H155" s="1676"/>
      <c r="I155" s="1676"/>
      <c r="J155" s="1676"/>
      <c r="K155" s="1676"/>
      <c r="L155" s="1676"/>
      <c r="M155" s="1676"/>
      <c r="N155" s="1676"/>
      <c r="O155" s="1675"/>
      <c r="P155" s="1676"/>
      <c r="Q155" s="1674"/>
      <c r="R155" s="1674"/>
      <c r="S155" s="1675"/>
      <c r="T155" s="1674"/>
      <c r="U155" s="1674"/>
      <c r="V155" s="1676"/>
      <c r="W155" s="1676"/>
      <c r="X155" s="1676"/>
      <c r="Y155" s="1676"/>
      <c r="Z155" s="1676"/>
    </row>
    <row r="156" spans="1:26" ht="15.75" customHeight="1">
      <c r="A156" s="1739"/>
      <c r="B156" s="1676"/>
      <c r="C156" s="1677"/>
      <c r="D156" s="1676"/>
      <c r="E156" s="1676"/>
      <c r="F156" s="1676"/>
      <c r="G156" s="1676"/>
      <c r="H156" s="1676"/>
      <c r="I156" s="1676"/>
      <c r="J156" s="1676"/>
      <c r="K156" s="1676"/>
      <c r="L156" s="1676"/>
      <c r="M156" s="1676"/>
      <c r="N156" s="1676"/>
      <c r="O156" s="1675"/>
      <c r="P156" s="1676"/>
      <c r="Q156" s="1674"/>
      <c r="R156" s="1674"/>
      <c r="S156" s="1675"/>
      <c r="T156" s="1674"/>
      <c r="U156" s="1674"/>
      <c r="V156" s="1676"/>
      <c r="W156" s="1676"/>
      <c r="X156" s="1676"/>
      <c r="Y156" s="1676"/>
      <c r="Z156" s="1676"/>
    </row>
    <row r="157" spans="1:26" ht="15.75" customHeight="1">
      <c r="A157" s="1739"/>
      <c r="B157" s="1676"/>
      <c r="C157" s="1677"/>
      <c r="D157" s="1676"/>
      <c r="E157" s="1676"/>
      <c r="F157" s="1676"/>
      <c r="G157" s="1676"/>
      <c r="H157" s="1676"/>
      <c r="I157" s="1676"/>
      <c r="J157" s="1676"/>
      <c r="K157" s="1676"/>
      <c r="L157" s="1676"/>
      <c r="M157" s="1676"/>
      <c r="N157" s="1676"/>
      <c r="O157" s="1675"/>
      <c r="P157" s="1676"/>
      <c r="Q157" s="1674"/>
      <c r="R157" s="1674"/>
      <c r="S157" s="1675"/>
      <c r="T157" s="1674"/>
      <c r="U157" s="1674"/>
      <c r="V157" s="1676"/>
      <c r="W157" s="1676"/>
      <c r="X157" s="1676"/>
      <c r="Y157" s="1676"/>
      <c r="Z157" s="1676"/>
    </row>
    <row r="158" spans="1:26" ht="15.75" customHeight="1">
      <c r="A158" s="1739"/>
      <c r="B158" s="1676"/>
      <c r="C158" s="1677"/>
      <c r="D158" s="1676"/>
      <c r="E158" s="1676"/>
      <c r="F158" s="1676"/>
      <c r="G158" s="1676"/>
      <c r="H158" s="1676"/>
      <c r="I158" s="1676"/>
      <c r="J158" s="1676"/>
      <c r="K158" s="1676"/>
      <c r="L158" s="1676"/>
      <c r="M158" s="1676"/>
      <c r="N158" s="1676"/>
      <c r="O158" s="1675"/>
      <c r="P158" s="1676"/>
      <c r="Q158" s="1674"/>
      <c r="R158" s="1674"/>
      <c r="S158" s="1675"/>
      <c r="T158" s="1674"/>
      <c r="U158" s="1674"/>
      <c r="V158" s="1676"/>
      <c r="W158" s="1676"/>
      <c r="X158" s="1676"/>
      <c r="Y158" s="1676"/>
      <c r="Z158" s="1676"/>
    </row>
    <row r="159" spans="1:26" ht="15.75" customHeight="1">
      <c r="A159" s="1739"/>
      <c r="B159" s="1676"/>
      <c r="C159" s="1677"/>
      <c r="D159" s="1676"/>
      <c r="E159" s="1676"/>
      <c r="F159" s="1676"/>
      <c r="G159" s="1676"/>
      <c r="H159" s="1676"/>
      <c r="I159" s="1676"/>
      <c r="J159" s="1676"/>
      <c r="K159" s="1676"/>
      <c r="L159" s="1676"/>
      <c r="M159" s="1676"/>
      <c r="N159" s="1676"/>
      <c r="O159" s="1675"/>
      <c r="P159" s="1676"/>
      <c r="Q159" s="1674"/>
      <c r="R159" s="1674"/>
      <c r="S159" s="1675"/>
      <c r="T159" s="1674"/>
      <c r="U159" s="1674"/>
      <c r="V159" s="1676"/>
      <c r="W159" s="1676"/>
      <c r="X159" s="1676"/>
      <c r="Y159" s="1676"/>
      <c r="Z159" s="1676"/>
    </row>
    <row r="160" spans="1:26" ht="15.75" customHeight="1">
      <c r="A160" s="1739"/>
      <c r="B160" s="1676"/>
      <c r="C160" s="1677"/>
      <c r="D160" s="1676"/>
      <c r="E160" s="1676"/>
      <c r="F160" s="1676"/>
      <c r="G160" s="1676"/>
      <c r="H160" s="1676"/>
      <c r="I160" s="1676"/>
      <c r="J160" s="1676"/>
      <c r="K160" s="1676"/>
      <c r="L160" s="1676"/>
      <c r="M160" s="1676"/>
      <c r="N160" s="1676"/>
      <c r="O160" s="1675"/>
      <c r="P160" s="1676"/>
      <c r="Q160" s="1674"/>
      <c r="R160" s="1674"/>
      <c r="S160" s="1675"/>
      <c r="T160" s="1674"/>
      <c r="U160" s="1674"/>
      <c r="V160" s="1676"/>
      <c r="W160" s="1676"/>
      <c r="X160" s="1676"/>
      <c r="Y160" s="1676"/>
      <c r="Z160" s="1676"/>
    </row>
    <row r="161" spans="1:26" ht="15.75" customHeight="1">
      <c r="A161" s="1739"/>
      <c r="B161" s="1676"/>
      <c r="C161" s="1677"/>
      <c r="D161" s="1676"/>
      <c r="E161" s="1676"/>
      <c r="F161" s="1676"/>
      <c r="G161" s="1676"/>
      <c r="H161" s="1676"/>
      <c r="I161" s="1676"/>
      <c r="J161" s="1676"/>
      <c r="K161" s="1676"/>
      <c r="L161" s="1676"/>
      <c r="M161" s="1676"/>
      <c r="N161" s="1676"/>
      <c r="O161" s="1675"/>
      <c r="P161" s="1676"/>
      <c r="Q161" s="1674"/>
      <c r="R161" s="1674"/>
      <c r="S161" s="1675"/>
      <c r="T161" s="1674"/>
      <c r="U161" s="1674"/>
      <c r="V161" s="1676"/>
      <c r="W161" s="1676"/>
      <c r="X161" s="1676"/>
      <c r="Y161" s="1676"/>
      <c r="Z161" s="1676"/>
    </row>
    <row r="162" spans="1:26" ht="15.75" customHeight="1">
      <c r="A162" s="1739"/>
      <c r="B162" s="1676"/>
      <c r="C162" s="1677"/>
      <c r="D162" s="1676"/>
      <c r="E162" s="1676"/>
      <c r="F162" s="1676"/>
      <c r="G162" s="1676"/>
      <c r="H162" s="1676"/>
      <c r="I162" s="1676"/>
      <c r="J162" s="1676"/>
      <c r="K162" s="1676"/>
      <c r="L162" s="1676"/>
      <c r="M162" s="1676"/>
      <c r="N162" s="1676"/>
      <c r="O162" s="1675"/>
      <c r="P162" s="1676"/>
      <c r="Q162" s="1674"/>
      <c r="R162" s="1674"/>
      <c r="S162" s="1675"/>
      <c r="T162" s="1674"/>
      <c r="U162" s="1674"/>
      <c r="V162" s="1676"/>
      <c r="W162" s="1676"/>
      <c r="X162" s="1676"/>
      <c r="Y162" s="1676"/>
      <c r="Z162" s="1676"/>
    </row>
    <row r="163" spans="1:26" ht="15.75" customHeight="1">
      <c r="A163" s="1739"/>
      <c r="B163" s="1676"/>
      <c r="C163" s="1677"/>
      <c r="D163" s="1676"/>
      <c r="E163" s="1676"/>
      <c r="F163" s="1676"/>
      <c r="G163" s="1676"/>
      <c r="H163" s="1676"/>
      <c r="I163" s="1676"/>
      <c r="J163" s="1676"/>
      <c r="K163" s="1676"/>
      <c r="L163" s="1676"/>
      <c r="M163" s="1676"/>
      <c r="N163" s="1676"/>
      <c r="O163" s="1675"/>
      <c r="P163" s="1676"/>
      <c r="Q163" s="1674"/>
      <c r="R163" s="1674"/>
      <c r="S163" s="1675"/>
      <c r="T163" s="1674"/>
      <c r="U163" s="1674"/>
      <c r="V163" s="1676"/>
      <c r="W163" s="1676"/>
      <c r="X163" s="1676"/>
      <c r="Y163" s="1676"/>
      <c r="Z163" s="1676"/>
    </row>
    <row r="164" spans="1:26" ht="15.75" customHeight="1">
      <c r="A164" s="1739"/>
      <c r="B164" s="1676"/>
      <c r="C164" s="1677"/>
      <c r="D164" s="1676"/>
      <c r="E164" s="1676"/>
      <c r="F164" s="1676"/>
      <c r="G164" s="1676"/>
      <c r="H164" s="1676"/>
      <c r="I164" s="1676"/>
      <c r="J164" s="1676"/>
      <c r="K164" s="1676"/>
      <c r="L164" s="1676"/>
      <c r="M164" s="1676"/>
      <c r="N164" s="1676"/>
      <c r="O164" s="1675"/>
      <c r="P164" s="1676"/>
      <c r="Q164" s="1674"/>
      <c r="R164" s="1674"/>
      <c r="S164" s="1675"/>
      <c r="T164" s="1674"/>
      <c r="U164" s="1674"/>
      <c r="V164" s="1676"/>
      <c r="W164" s="1676"/>
      <c r="X164" s="1676"/>
      <c r="Y164" s="1676"/>
      <c r="Z164" s="1676"/>
    </row>
    <row r="165" spans="1:26" ht="15.75" customHeight="1">
      <c r="A165" s="1739"/>
      <c r="B165" s="1676"/>
      <c r="C165" s="1677"/>
      <c r="D165" s="1676"/>
      <c r="E165" s="1676"/>
      <c r="F165" s="1676"/>
      <c r="G165" s="1676"/>
      <c r="H165" s="1676"/>
      <c r="I165" s="1676"/>
      <c r="J165" s="1676"/>
      <c r="K165" s="1676"/>
      <c r="L165" s="1676"/>
      <c r="M165" s="1676"/>
      <c r="N165" s="1676"/>
      <c r="O165" s="1675"/>
      <c r="P165" s="1676"/>
      <c r="Q165" s="1674"/>
      <c r="R165" s="1674"/>
      <c r="S165" s="1675"/>
      <c r="T165" s="1674"/>
      <c r="U165" s="1674"/>
      <c r="V165" s="1676"/>
      <c r="W165" s="1676"/>
      <c r="X165" s="1676"/>
      <c r="Y165" s="1676"/>
      <c r="Z165" s="1676"/>
    </row>
    <row r="166" spans="1:26" ht="15.75" customHeight="1">
      <c r="A166" s="1739"/>
      <c r="B166" s="1676"/>
      <c r="C166" s="1677"/>
      <c r="D166" s="1676"/>
      <c r="E166" s="1676"/>
      <c r="F166" s="1676"/>
      <c r="G166" s="1676"/>
      <c r="H166" s="1676"/>
      <c r="I166" s="1676"/>
      <c r="J166" s="1676"/>
      <c r="K166" s="1676"/>
      <c r="L166" s="1676"/>
      <c r="M166" s="1676"/>
      <c r="N166" s="1676"/>
      <c r="O166" s="1675"/>
      <c r="P166" s="1676"/>
      <c r="Q166" s="1674"/>
      <c r="R166" s="1674"/>
      <c r="S166" s="1675"/>
      <c r="T166" s="1674"/>
      <c r="U166" s="1674"/>
      <c r="V166" s="1676"/>
      <c r="W166" s="1676"/>
      <c r="X166" s="1676"/>
      <c r="Y166" s="1676"/>
      <c r="Z166" s="1676"/>
    </row>
    <row r="167" spans="1:26" ht="15.75" customHeight="1">
      <c r="A167" s="1739"/>
      <c r="B167" s="1676"/>
      <c r="C167" s="1677"/>
      <c r="D167" s="1676"/>
      <c r="E167" s="1676"/>
      <c r="F167" s="1676"/>
      <c r="G167" s="1676"/>
      <c r="H167" s="1676"/>
      <c r="I167" s="1676"/>
      <c r="J167" s="1676"/>
      <c r="K167" s="1676"/>
      <c r="L167" s="1676"/>
      <c r="M167" s="1676"/>
      <c r="N167" s="1676"/>
      <c r="O167" s="1675"/>
      <c r="P167" s="1676"/>
      <c r="Q167" s="1674"/>
      <c r="R167" s="1674"/>
      <c r="S167" s="1675"/>
      <c r="T167" s="1674"/>
      <c r="U167" s="1674"/>
      <c r="V167" s="1676"/>
      <c r="W167" s="1676"/>
      <c r="X167" s="1676"/>
      <c r="Y167" s="1676"/>
      <c r="Z167" s="1676"/>
    </row>
    <row r="168" spans="1:26" ht="15.75" customHeight="1">
      <c r="A168" s="1739"/>
      <c r="B168" s="1676"/>
      <c r="C168" s="1677"/>
      <c r="D168" s="1676"/>
      <c r="E168" s="1676"/>
      <c r="F168" s="1676"/>
      <c r="G168" s="1676"/>
      <c r="H168" s="1676"/>
      <c r="I168" s="1676"/>
      <c r="J168" s="1676"/>
      <c r="K168" s="1676"/>
      <c r="L168" s="1676"/>
      <c r="M168" s="1676"/>
      <c r="N168" s="1676"/>
      <c r="O168" s="1675"/>
      <c r="P168" s="1676"/>
      <c r="Q168" s="1674"/>
      <c r="R168" s="1674"/>
      <c r="S168" s="1675"/>
      <c r="T168" s="1674"/>
      <c r="U168" s="1674"/>
      <c r="V168" s="1676"/>
      <c r="W168" s="1676"/>
      <c r="X168" s="1676"/>
      <c r="Y168" s="1676"/>
      <c r="Z168" s="1676"/>
    </row>
    <row r="169" spans="1:26" ht="15.75" customHeight="1">
      <c r="A169" s="1739"/>
      <c r="B169" s="1676"/>
      <c r="C169" s="1677"/>
      <c r="D169" s="1676"/>
      <c r="E169" s="1676"/>
      <c r="F169" s="1676"/>
      <c r="G169" s="1676"/>
      <c r="H169" s="1676"/>
      <c r="I169" s="1676"/>
      <c r="J169" s="1676"/>
      <c r="K169" s="1676"/>
      <c r="L169" s="1676"/>
      <c r="M169" s="1676"/>
      <c r="N169" s="1676"/>
      <c r="O169" s="1675"/>
      <c r="P169" s="1676"/>
      <c r="Q169" s="1674"/>
      <c r="R169" s="1674"/>
      <c r="S169" s="1675"/>
      <c r="T169" s="1674"/>
      <c r="U169" s="1674"/>
      <c r="V169" s="1676"/>
      <c r="W169" s="1676"/>
      <c r="X169" s="1676"/>
      <c r="Y169" s="1676"/>
      <c r="Z169" s="1676"/>
    </row>
    <row r="170" spans="1:26" ht="15.75" customHeight="1">
      <c r="A170" s="1739"/>
      <c r="B170" s="1676"/>
      <c r="C170" s="1677"/>
      <c r="D170" s="1676"/>
      <c r="E170" s="1676"/>
      <c r="F170" s="1676"/>
      <c r="G170" s="1676"/>
      <c r="H170" s="1676"/>
      <c r="I170" s="1676"/>
      <c r="J170" s="1676"/>
      <c r="K170" s="1676"/>
      <c r="L170" s="1676"/>
      <c r="M170" s="1676"/>
      <c r="N170" s="1676"/>
      <c r="O170" s="1675"/>
      <c r="P170" s="1676"/>
      <c r="Q170" s="1674"/>
      <c r="R170" s="1674"/>
      <c r="S170" s="1675"/>
      <c r="T170" s="1674"/>
      <c r="U170" s="1674"/>
      <c r="V170" s="1676"/>
      <c r="W170" s="1676"/>
      <c r="X170" s="1676"/>
      <c r="Y170" s="1676"/>
      <c r="Z170" s="1676"/>
    </row>
    <row r="171" spans="1:26" ht="15.75" customHeight="1">
      <c r="A171" s="1739"/>
      <c r="B171" s="1676"/>
      <c r="C171" s="1677"/>
      <c r="D171" s="1676"/>
      <c r="E171" s="1676"/>
      <c r="F171" s="1676"/>
      <c r="G171" s="1676"/>
      <c r="H171" s="1676"/>
      <c r="I171" s="1676"/>
      <c r="J171" s="1676"/>
      <c r="K171" s="1676"/>
      <c r="L171" s="1676"/>
      <c r="M171" s="1676"/>
      <c r="N171" s="1676"/>
      <c r="O171" s="1675"/>
      <c r="P171" s="1676"/>
      <c r="Q171" s="1674"/>
      <c r="R171" s="1674"/>
      <c r="S171" s="1675"/>
      <c r="T171" s="1674"/>
      <c r="U171" s="1674"/>
      <c r="V171" s="1676"/>
      <c r="W171" s="1676"/>
      <c r="X171" s="1676"/>
      <c r="Y171" s="1676"/>
      <c r="Z171" s="1676"/>
    </row>
    <row r="172" spans="1:26" ht="15.75" customHeight="1">
      <c r="A172" s="1739"/>
      <c r="B172" s="1676"/>
      <c r="C172" s="1677"/>
      <c r="D172" s="1676"/>
      <c r="E172" s="1676"/>
      <c r="F172" s="1676"/>
      <c r="G172" s="1676"/>
      <c r="H172" s="1676"/>
      <c r="I172" s="1676"/>
      <c r="J172" s="1676"/>
      <c r="K172" s="1676"/>
      <c r="L172" s="1676"/>
      <c r="M172" s="1676"/>
      <c r="N172" s="1676"/>
      <c r="O172" s="1675"/>
      <c r="P172" s="1676"/>
      <c r="Q172" s="1674"/>
      <c r="R172" s="1674"/>
      <c r="S172" s="1675"/>
      <c r="T172" s="1674"/>
      <c r="U172" s="1674"/>
      <c r="V172" s="1676"/>
      <c r="W172" s="1676"/>
      <c r="X172" s="1676"/>
      <c r="Y172" s="1676"/>
      <c r="Z172" s="1676"/>
    </row>
    <row r="173" spans="1:26" ht="15.75" customHeight="1">
      <c r="A173" s="1739"/>
      <c r="B173" s="1676"/>
      <c r="C173" s="1677"/>
      <c r="D173" s="1676"/>
      <c r="E173" s="1676"/>
      <c r="F173" s="1676"/>
      <c r="G173" s="1676"/>
      <c r="H173" s="1676"/>
      <c r="I173" s="1676"/>
      <c r="J173" s="1676"/>
      <c r="K173" s="1676"/>
      <c r="L173" s="1676"/>
      <c r="M173" s="1676"/>
      <c r="N173" s="1676"/>
      <c r="O173" s="1675"/>
      <c r="P173" s="1676"/>
      <c r="Q173" s="1674"/>
      <c r="R173" s="1674"/>
      <c r="S173" s="1675"/>
      <c r="T173" s="1674"/>
      <c r="U173" s="1674"/>
      <c r="V173" s="1676"/>
      <c r="W173" s="1676"/>
      <c r="X173" s="1676"/>
      <c r="Y173" s="1676"/>
      <c r="Z173" s="1676"/>
    </row>
    <row r="174" spans="1:26" ht="15.75" customHeight="1">
      <c r="A174" s="1739"/>
      <c r="B174" s="1676"/>
      <c r="C174" s="1677"/>
      <c r="D174" s="1676"/>
      <c r="E174" s="1676"/>
      <c r="F174" s="1676"/>
      <c r="G174" s="1676"/>
      <c r="H174" s="1676"/>
      <c r="I174" s="1676"/>
      <c r="J174" s="1676"/>
      <c r="K174" s="1676"/>
      <c r="L174" s="1676"/>
      <c r="M174" s="1676"/>
      <c r="N174" s="1676"/>
      <c r="O174" s="1675"/>
      <c r="P174" s="1676"/>
      <c r="Q174" s="1674"/>
      <c r="R174" s="1674"/>
      <c r="S174" s="1675"/>
      <c r="T174" s="1674"/>
      <c r="U174" s="1674"/>
      <c r="V174" s="1676"/>
      <c r="W174" s="1676"/>
      <c r="X174" s="1676"/>
      <c r="Y174" s="1676"/>
      <c r="Z174" s="1676"/>
    </row>
    <row r="175" spans="1:26" ht="15.75" customHeight="1">
      <c r="A175" s="1739"/>
      <c r="B175" s="1676"/>
      <c r="C175" s="1677"/>
      <c r="D175" s="1676"/>
      <c r="E175" s="1676"/>
      <c r="F175" s="1676"/>
      <c r="G175" s="1676"/>
      <c r="H175" s="1676"/>
      <c r="I175" s="1676"/>
      <c r="J175" s="1676"/>
      <c r="K175" s="1676"/>
      <c r="L175" s="1676"/>
      <c r="M175" s="1676"/>
      <c r="N175" s="1676"/>
      <c r="O175" s="1675"/>
      <c r="P175" s="1676"/>
      <c r="Q175" s="1674"/>
      <c r="R175" s="1674"/>
      <c r="S175" s="1675"/>
      <c r="T175" s="1674"/>
      <c r="U175" s="1674"/>
      <c r="V175" s="1676"/>
      <c r="W175" s="1676"/>
      <c r="X175" s="1676"/>
      <c r="Y175" s="1676"/>
      <c r="Z175" s="1676"/>
    </row>
    <row r="176" spans="1:26" ht="15.75" customHeight="1">
      <c r="A176" s="1739"/>
      <c r="B176" s="1676"/>
      <c r="C176" s="1677"/>
      <c r="D176" s="1676"/>
      <c r="E176" s="1676"/>
      <c r="F176" s="1676"/>
      <c r="G176" s="1676"/>
      <c r="H176" s="1676"/>
      <c r="I176" s="1676"/>
      <c r="J176" s="1676"/>
      <c r="K176" s="1676"/>
      <c r="L176" s="1676"/>
      <c r="M176" s="1676"/>
      <c r="N176" s="1676"/>
      <c r="O176" s="1675"/>
      <c r="P176" s="1676"/>
      <c r="Q176" s="1674"/>
      <c r="R176" s="1674"/>
      <c r="S176" s="1675"/>
      <c r="T176" s="1674"/>
      <c r="U176" s="1674"/>
      <c r="V176" s="1676"/>
      <c r="W176" s="1676"/>
      <c r="X176" s="1676"/>
      <c r="Y176" s="1676"/>
      <c r="Z176" s="1676"/>
    </row>
    <row r="177" spans="1:26" ht="15.75" customHeight="1">
      <c r="A177" s="1739"/>
      <c r="B177" s="1676"/>
      <c r="C177" s="1677"/>
      <c r="D177" s="1676"/>
      <c r="E177" s="1676"/>
      <c r="F177" s="1676"/>
      <c r="G177" s="1676"/>
      <c r="H177" s="1676"/>
      <c r="I177" s="1676"/>
      <c r="J177" s="1676"/>
      <c r="K177" s="1676"/>
      <c r="L177" s="1676"/>
      <c r="M177" s="1676"/>
      <c r="N177" s="1676"/>
      <c r="O177" s="1675"/>
      <c r="P177" s="1676"/>
      <c r="Q177" s="1674"/>
      <c r="R177" s="1674"/>
      <c r="S177" s="1675"/>
      <c r="T177" s="1674"/>
      <c r="U177" s="1674"/>
      <c r="V177" s="1676"/>
      <c r="W177" s="1676"/>
      <c r="X177" s="1676"/>
      <c r="Y177" s="1676"/>
      <c r="Z177" s="1676"/>
    </row>
    <row r="178" spans="1:26" ht="15.75" customHeight="1">
      <c r="A178" s="1739"/>
      <c r="B178" s="1676"/>
      <c r="C178" s="1677"/>
      <c r="D178" s="1676"/>
      <c r="E178" s="1676"/>
      <c r="F178" s="1676"/>
      <c r="G178" s="1676"/>
      <c r="H178" s="1676"/>
      <c r="I178" s="1676"/>
      <c r="J178" s="1676"/>
      <c r="K178" s="1676"/>
      <c r="L178" s="1676"/>
      <c r="M178" s="1676"/>
      <c r="N178" s="1676"/>
      <c r="O178" s="1675"/>
      <c r="P178" s="1676"/>
      <c r="Q178" s="1674"/>
      <c r="R178" s="1674"/>
      <c r="S178" s="1675"/>
      <c r="T178" s="1674"/>
      <c r="U178" s="1674"/>
      <c r="V178" s="1676"/>
      <c r="W178" s="1676"/>
      <c r="X178" s="1676"/>
      <c r="Y178" s="1676"/>
      <c r="Z178" s="1676"/>
    </row>
    <row r="179" spans="1:26" ht="15.75" customHeight="1">
      <c r="A179" s="1739"/>
      <c r="B179" s="1676"/>
      <c r="C179" s="1677"/>
      <c r="D179" s="1676"/>
      <c r="E179" s="1676"/>
      <c r="F179" s="1676"/>
      <c r="G179" s="1676"/>
      <c r="H179" s="1676"/>
      <c r="I179" s="1676"/>
      <c r="J179" s="1676"/>
      <c r="K179" s="1676"/>
      <c r="L179" s="1676"/>
      <c r="M179" s="1676"/>
      <c r="N179" s="1676"/>
      <c r="O179" s="1675"/>
      <c r="P179" s="1676"/>
      <c r="Q179" s="1674"/>
      <c r="R179" s="1674"/>
      <c r="S179" s="1675"/>
      <c r="T179" s="1674"/>
      <c r="U179" s="1674"/>
      <c r="V179" s="1676"/>
      <c r="W179" s="1676"/>
      <c r="X179" s="1676"/>
      <c r="Y179" s="1676"/>
      <c r="Z179" s="1676"/>
    </row>
    <row r="180" spans="1:26" ht="15.75" customHeight="1">
      <c r="A180" s="1739"/>
      <c r="B180" s="1676"/>
      <c r="C180" s="1677"/>
      <c r="D180" s="1676"/>
      <c r="E180" s="1676"/>
      <c r="F180" s="1676"/>
      <c r="G180" s="1676"/>
      <c r="H180" s="1676"/>
      <c r="I180" s="1676"/>
      <c r="J180" s="1676"/>
      <c r="K180" s="1676"/>
      <c r="L180" s="1676"/>
      <c r="M180" s="1676"/>
      <c r="N180" s="1676"/>
      <c r="O180" s="1675"/>
      <c r="P180" s="1676"/>
      <c r="Q180" s="1674"/>
      <c r="R180" s="1674"/>
      <c r="S180" s="1675"/>
      <c r="T180" s="1674"/>
      <c r="U180" s="1674"/>
      <c r="V180" s="1676"/>
      <c r="W180" s="1676"/>
      <c r="X180" s="1676"/>
      <c r="Y180" s="1676"/>
      <c r="Z180" s="1676"/>
    </row>
    <row r="181" spans="1:26" ht="15.75" customHeight="1">
      <c r="A181" s="1739"/>
      <c r="B181" s="1676"/>
      <c r="C181" s="1677"/>
      <c r="D181" s="1676"/>
      <c r="E181" s="1676"/>
      <c r="F181" s="1676"/>
      <c r="G181" s="1676"/>
      <c r="H181" s="1676"/>
      <c r="I181" s="1676"/>
      <c r="J181" s="1676"/>
      <c r="K181" s="1676"/>
      <c r="L181" s="1676"/>
      <c r="M181" s="1676"/>
      <c r="N181" s="1676"/>
      <c r="O181" s="1675"/>
      <c r="P181" s="1676"/>
      <c r="Q181" s="1674"/>
      <c r="R181" s="1674"/>
      <c r="S181" s="1675"/>
      <c r="T181" s="1674"/>
      <c r="U181" s="1674"/>
      <c r="V181" s="1676"/>
      <c r="W181" s="1676"/>
      <c r="X181" s="1676"/>
      <c r="Y181" s="1676"/>
      <c r="Z181" s="1676"/>
    </row>
    <row r="182" spans="1:26" ht="15.75" customHeight="1">
      <c r="A182" s="1739"/>
      <c r="B182" s="1676"/>
      <c r="C182" s="1677"/>
      <c r="D182" s="1676"/>
      <c r="E182" s="1676"/>
      <c r="F182" s="1676"/>
      <c r="G182" s="1676"/>
      <c r="H182" s="1676"/>
      <c r="I182" s="1676"/>
      <c r="J182" s="1676"/>
      <c r="K182" s="1676"/>
      <c r="L182" s="1676"/>
      <c r="M182" s="1676"/>
      <c r="N182" s="1676"/>
      <c r="O182" s="1675"/>
      <c r="P182" s="1676"/>
      <c r="Q182" s="1674"/>
      <c r="R182" s="1674"/>
      <c r="S182" s="1675"/>
      <c r="T182" s="1674"/>
      <c r="U182" s="1674"/>
      <c r="V182" s="1676"/>
      <c r="W182" s="1676"/>
      <c r="X182" s="1676"/>
      <c r="Y182" s="1676"/>
      <c r="Z182" s="1676"/>
    </row>
    <row r="183" spans="1:26" ht="15.75" customHeight="1">
      <c r="A183" s="1739"/>
      <c r="B183" s="1676"/>
      <c r="C183" s="1677"/>
      <c r="D183" s="1676"/>
      <c r="E183" s="1676"/>
      <c r="F183" s="1676"/>
      <c r="G183" s="1676"/>
      <c r="H183" s="1676"/>
      <c r="I183" s="1676"/>
      <c r="J183" s="1676"/>
      <c r="K183" s="1676"/>
      <c r="L183" s="1676"/>
      <c r="M183" s="1676"/>
      <c r="N183" s="1676"/>
      <c r="O183" s="1675"/>
      <c r="P183" s="1676"/>
      <c r="Q183" s="1674"/>
      <c r="R183" s="1674"/>
      <c r="S183" s="1675"/>
      <c r="T183" s="1674"/>
      <c r="U183" s="1674"/>
      <c r="V183" s="1676"/>
      <c r="W183" s="1676"/>
      <c r="X183" s="1676"/>
      <c r="Y183" s="1676"/>
      <c r="Z183" s="1676"/>
    </row>
    <row r="184" spans="1:26" ht="15.75" customHeight="1">
      <c r="A184" s="1739"/>
      <c r="B184" s="1676"/>
      <c r="C184" s="1677"/>
      <c r="D184" s="1676"/>
      <c r="E184" s="1676"/>
      <c r="F184" s="1676"/>
      <c r="G184" s="1676"/>
      <c r="H184" s="1676"/>
      <c r="I184" s="1676"/>
      <c r="J184" s="1676"/>
      <c r="K184" s="1676"/>
      <c r="L184" s="1676"/>
      <c r="M184" s="1676"/>
      <c r="N184" s="1676"/>
      <c r="O184" s="1675"/>
      <c r="P184" s="1676"/>
      <c r="Q184" s="1674"/>
      <c r="R184" s="1674"/>
      <c r="S184" s="1675"/>
      <c r="T184" s="1674"/>
      <c r="U184" s="1674"/>
      <c r="V184" s="1676"/>
      <c r="W184" s="1676"/>
      <c r="X184" s="1676"/>
      <c r="Y184" s="1676"/>
      <c r="Z184" s="1676"/>
    </row>
    <row r="185" spans="1:26" ht="15.75" customHeight="1">
      <c r="A185" s="1739"/>
      <c r="B185" s="1676"/>
      <c r="C185" s="1677"/>
      <c r="D185" s="1676"/>
      <c r="E185" s="1676"/>
      <c r="F185" s="1676"/>
      <c r="G185" s="1676"/>
      <c r="H185" s="1676"/>
      <c r="I185" s="1676"/>
      <c r="J185" s="1676"/>
      <c r="K185" s="1676"/>
      <c r="L185" s="1676"/>
      <c r="M185" s="1676"/>
      <c r="N185" s="1676"/>
      <c r="O185" s="1675"/>
      <c r="P185" s="1676"/>
      <c r="Q185" s="1674"/>
      <c r="R185" s="1674"/>
      <c r="S185" s="1675"/>
      <c r="T185" s="1674"/>
      <c r="U185" s="1674"/>
      <c r="V185" s="1676"/>
      <c r="W185" s="1676"/>
      <c r="X185" s="1676"/>
      <c r="Y185" s="1676"/>
      <c r="Z185" s="1676"/>
    </row>
    <row r="186" spans="1:26" ht="15.75" customHeight="1">
      <c r="A186" s="1739"/>
      <c r="B186" s="1676"/>
      <c r="C186" s="1677"/>
      <c r="D186" s="1676"/>
      <c r="E186" s="1676"/>
      <c r="F186" s="1676"/>
      <c r="G186" s="1676"/>
      <c r="H186" s="1676"/>
      <c r="I186" s="1676"/>
      <c r="J186" s="1676"/>
      <c r="K186" s="1676"/>
      <c r="L186" s="1676"/>
      <c r="M186" s="1676"/>
      <c r="N186" s="1676"/>
      <c r="O186" s="1675"/>
      <c r="P186" s="1676"/>
      <c r="Q186" s="1674"/>
      <c r="R186" s="1674"/>
      <c r="S186" s="1675"/>
      <c r="T186" s="1674"/>
      <c r="U186" s="1674"/>
      <c r="V186" s="1676"/>
      <c r="W186" s="1676"/>
      <c r="X186" s="1676"/>
      <c r="Y186" s="1676"/>
      <c r="Z186" s="1676"/>
    </row>
    <row r="187" spans="1:26" ht="15.75" customHeight="1">
      <c r="A187" s="1739"/>
      <c r="B187" s="1676"/>
      <c r="C187" s="1677"/>
      <c r="D187" s="1676"/>
      <c r="E187" s="1676"/>
      <c r="F187" s="1676"/>
      <c r="G187" s="1676"/>
      <c r="H187" s="1676"/>
      <c r="I187" s="1676"/>
      <c r="J187" s="1676"/>
      <c r="K187" s="1676"/>
      <c r="L187" s="1676"/>
      <c r="M187" s="1676"/>
      <c r="N187" s="1676"/>
      <c r="O187" s="1675"/>
      <c r="P187" s="1676"/>
      <c r="Q187" s="1674"/>
      <c r="R187" s="1674"/>
      <c r="S187" s="1675"/>
      <c r="T187" s="1674"/>
      <c r="U187" s="1674"/>
      <c r="V187" s="1676"/>
      <c r="W187" s="1676"/>
      <c r="X187" s="1676"/>
      <c r="Y187" s="1676"/>
      <c r="Z187" s="1676"/>
    </row>
    <row r="188" spans="1:26" ht="15.75" customHeight="1">
      <c r="A188" s="1739"/>
      <c r="B188" s="1676"/>
      <c r="C188" s="1677"/>
      <c r="D188" s="1676"/>
      <c r="E188" s="1676"/>
      <c r="F188" s="1676"/>
      <c r="G188" s="1676"/>
      <c r="H188" s="1676"/>
      <c r="I188" s="1676"/>
      <c r="J188" s="1676"/>
      <c r="K188" s="1676"/>
      <c r="L188" s="1676"/>
      <c r="M188" s="1676"/>
      <c r="N188" s="1676"/>
      <c r="O188" s="1675"/>
      <c r="P188" s="1676"/>
      <c r="Q188" s="1674"/>
      <c r="R188" s="1674"/>
      <c r="S188" s="1675"/>
      <c r="T188" s="1674"/>
      <c r="U188" s="1674"/>
      <c r="V188" s="1676"/>
      <c r="W188" s="1676"/>
      <c r="X188" s="1676"/>
      <c r="Y188" s="1676"/>
      <c r="Z188" s="1676"/>
    </row>
    <row r="189" spans="1:26" ht="15.75" customHeight="1">
      <c r="A189" s="1739"/>
      <c r="B189" s="1676"/>
      <c r="C189" s="1677"/>
      <c r="D189" s="1676"/>
      <c r="E189" s="1676"/>
      <c r="F189" s="1676"/>
      <c r="G189" s="1676"/>
      <c r="H189" s="1676"/>
      <c r="I189" s="1676"/>
      <c r="J189" s="1676"/>
      <c r="K189" s="1676"/>
      <c r="L189" s="1676"/>
      <c r="M189" s="1676"/>
      <c r="N189" s="1676"/>
      <c r="O189" s="1675"/>
      <c r="P189" s="1676"/>
      <c r="Q189" s="1674"/>
      <c r="R189" s="1674"/>
      <c r="S189" s="1675"/>
      <c r="T189" s="1674"/>
      <c r="U189" s="1674"/>
      <c r="V189" s="1676"/>
      <c r="W189" s="1676"/>
      <c r="X189" s="1676"/>
      <c r="Y189" s="1676"/>
      <c r="Z189" s="1676"/>
    </row>
    <row r="190" spans="1:26" ht="15.75" customHeight="1">
      <c r="A190" s="1739"/>
      <c r="B190" s="1676"/>
      <c r="C190" s="1677"/>
      <c r="D190" s="1676"/>
      <c r="E190" s="1676"/>
      <c r="F190" s="1676"/>
      <c r="G190" s="1676"/>
      <c r="H190" s="1676"/>
      <c r="I190" s="1676"/>
      <c r="J190" s="1676"/>
      <c r="K190" s="1676"/>
      <c r="L190" s="1676"/>
      <c r="M190" s="1676"/>
      <c r="N190" s="1676"/>
      <c r="O190" s="1675"/>
      <c r="P190" s="1676"/>
      <c r="Q190" s="1674"/>
      <c r="R190" s="1674"/>
      <c r="S190" s="1675"/>
      <c r="T190" s="1674"/>
      <c r="U190" s="1674"/>
      <c r="V190" s="1676"/>
      <c r="W190" s="1676"/>
      <c r="X190" s="1676"/>
      <c r="Y190" s="1676"/>
      <c r="Z190" s="1676"/>
    </row>
    <row r="191" spans="1:26" ht="15.75" customHeight="1">
      <c r="A191" s="1739"/>
      <c r="B191" s="1676"/>
      <c r="C191" s="1677"/>
      <c r="D191" s="1676"/>
      <c r="E191" s="1676"/>
      <c r="F191" s="1676"/>
      <c r="G191" s="1676"/>
      <c r="H191" s="1676"/>
      <c r="I191" s="1676"/>
      <c r="J191" s="1676"/>
      <c r="K191" s="1676"/>
      <c r="L191" s="1676"/>
      <c r="M191" s="1676"/>
      <c r="N191" s="1676"/>
      <c r="O191" s="1675"/>
      <c r="P191" s="1676"/>
      <c r="Q191" s="1674"/>
      <c r="R191" s="1674"/>
      <c r="S191" s="1675"/>
      <c r="T191" s="1674"/>
      <c r="U191" s="1674"/>
      <c r="V191" s="1676"/>
      <c r="W191" s="1676"/>
      <c r="X191" s="1676"/>
      <c r="Y191" s="1676"/>
      <c r="Z191" s="1676"/>
    </row>
    <row r="192" spans="1:26" ht="15.75" customHeight="1">
      <c r="A192" s="1739"/>
      <c r="B192" s="1676"/>
      <c r="C192" s="1677"/>
      <c r="D192" s="1676"/>
      <c r="E192" s="1676"/>
      <c r="F192" s="1676"/>
      <c r="G192" s="1676"/>
      <c r="H192" s="1676"/>
      <c r="I192" s="1676"/>
      <c r="J192" s="1676"/>
      <c r="K192" s="1676"/>
      <c r="L192" s="1676"/>
      <c r="M192" s="1676"/>
      <c r="N192" s="1676"/>
      <c r="O192" s="1675"/>
      <c r="P192" s="1676"/>
      <c r="Q192" s="1674"/>
      <c r="R192" s="1674"/>
      <c r="S192" s="1675"/>
      <c r="T192" s="1674"/>
      <c r="U192" s="1674"/>
      <c r="V192" s="1676"/>
      <c r="W192" s="1676"/>
      <c r="X192" s="1676"/>
      <c r="Y192" s="1676"/>
      <c r="Z192" s="1676"/>
    </row>
    <row r="193" spans="1:26" ht="15.75" customHeight="1">
      <c r="A193" s="1739"/>
      <c r="B193" s="1676"/>
      <c r="C193" s="1677"/>
      <c r="D193" s="1676"/>
      <c r="E193" s="1676"/>
      <c r="F193" s="1676"/>
      <c r="G193" s="1676"/>
      <c r="H193" s="1676"/>
      <c r="I193" s="1676"/>
      <c r="J193" s="1676"/>
      <c r="K193" s="1676"/>
      <c r="L193" s="1676"/>
      <c r="M193" s="1676"/>
      <c r="N193" s="1676"/>
      <c r="O193" s="1675"/>
      <c r="P193" s="1676"/>
      <c r="Q193" s="1674"/>
      <c r="R193" s="1674"/>
      <c r="S193" s="1675"/>
      <c r="T193" s="1674"/>
      <c r="U193" s="1674"/>
      <c r="V193" s="1676"/>
      <c r="W193" s="1676"/>
      <c r="X193" s="1676"/>
      <c r="Y193" s="1676"/>
      <c r="Z193" s="1676"/>
    </row>
    <row r="194" spans="1:26" ht="15.75" customHeight="1">
      <c r="A194" s="1739"/>
      <c r="B194" s="1676"/>
      <c r="C194" s="1677"/>
      <c r="D194" s="1676"/>
      <c r="E194" s="1676"/>
      <c r="F194" s="1676"/>
      <c r="G194" s="1676"/>
      <c r="H194" s="1676"/>
      <c r="I194" s="1676"/>
      <c r="J194" s="1676"/>
      <c r="K194" s="1676"/>
      <c r="L194" s="1676"/>
      <c r="M194" s="1676"/>
      <c r="N194" s="1676"/>
      <c r="O194" s="1675"/>
      <c r="P194" s="1676"/>
      <c r="Q194" s="1674"/>
      <c r="R194" s="1674"/>
      <c r="S194" s="1675"/>
      <c r="T194" s="1674"/>
      <c r="U194" s="1674"/>
      <c r="V194" s="1676"/>
      <c r="W194" s="1676"/>
      <c r="X194" s="1676"/>
      <c r="Y194" s="1676"/>
      <c r="Z194" s="1676"/>
    </row>
    <row r="195" spans="1:26" ht="15.75" customHeight="1">
      <c r="A195" s="1739"/>
      <c r="B195" s="1676"/>
      <c r="C195" s="1677"/>
      <c r="D195" s="1676"/>
      <c r="E195" s="1676"/>
      <c r="F195" s="1676"/>
      <c r="G195" s="1676"/>
      <c r="H195" s="1676"/>
      <c r="I195" s="1676"/>
      <c r="J195" s="1676"/>
      <c r="K195" s="1676"/>
      <c r="L195" s="1676"/>
      <c r="M195" s="1676"/>
      <c r="N195" s="1676"/>
      <c r="O195" s="1675"/>
      <c r="P195" s="1676"/>
      <c r="Q195" s="1674"/>
      <c r="R195" s="1674"/>
      <c r="S195" s="1675"/>
      <c r="T195" s="1674"/>
      <c r="U195" s="1674"/>
      <c r="V195" s="1676"/>
      <c r="W195" s="1676"/>
      <c r="X195" s="1676"/>
      <c r="Y195" s="1676"/>
      <c r="Z195" s="1676"/>
    </row>
    <row r="196" spans="1:26" ht="15.75" customHeight="1">
      <c r="A196" s="1739"/>
      <c r="B196" s="1676"/>
      <c r="C196" s="1677"/>
      <c r="D196" s="1676"/>
      <c r="E196" s="1676"/>
      <c r="F196" s="1676"/>
      <c r="G196" s="1676"/>
      <c r="H196" s="1676"/>
      <c r="I196" s="1676"/>
      <c r="J196" s="1676"/>
      <c r="K196" s="1676"/>
      <c r="L196" s="1676"/>
      <c r="M196" s="1676"/>
      <c r="N196" s="1676"/>
      <c r="O196" s="1675"/>
      <c r="P196" s="1676"/>
      <c r="Q196" s="1674"/>
      <c r="R196" s="1674"/>
      <c r="S196" s="1675"/>
      <c r="T196" s="1674"/>
      <c r="U196" s="1674"/>
      <c r="V196" s="1676"/>
      <c r="W196" s="1676"/>
      <c r="X196" s="1676"/>
      <c r="Y196" s="1676"/>
      <c r="Z196" s="1676"/>
    </row>
    <row r="197" spans="1:26" ht="15.75" customHeight="1">
      <c r="A197" s="1739"/>
      <c r="B197" s="1676"/>
      <c r="C197" s="1677"/>
      <c r="D197" s="1676"/>
      <c r="E197" s="1676"/>
      <c r="F197" s="1676"/>
      <c r="G197" s="1676"/>
      <c r="H197" s="1676"/>
      <c r="I197" s="1676"/>
      <c r="J197" s="1676"/>
      <c r="K197" s="1676"/>
      <c r="L197" s="1676"/>
      <c r="M197" s="1676"/>
      <c r="N197" s="1676"/>
      <c r="O197" s="1675"/>
      <c r="P197" s="1676"/>
      <c r="Q197" s="1674"/>
      <c r="R197" s="1674"/>
      <c r="S197" s="1675"/>
      <c r="T197" s="1674"/>
      <c r="U197" s="1674"/>
      <c r="V197" s="1676"/>
      <c r="W197" s="1676"/>
      <c r="X197" s="1676"/>
      <c r="Y197" s="1676"/>
      <c r="Z197" s="1676"/>
    </row>
    <row r="198" spans="1:26" ht="15.75" customHeight="1">
      <c r="A198" s="1739"/>
      <c r="B198" s="1676"/>
      <c r="C198" s="1677"/>
      <c r="D198" s="1676"/>
      <c r="E198" s="1676"/>
      <c r="F198" s="1676"/>
      <c r="G198" s="1676"/>
      <c r="H198" s="1676"/>
      <c r="I198" s="1676"/>
      <c r="J198" s="1676"/>
      <c r="K198" s="1676"/>
      <c r="L198" s="1676"/>
      <c r="M198" s="1676"/>
      <c r="N198" s="1676"/>
      <c r="O198" s="1675"/>
      <c r="P198" s="1676"/>
      <c r="Q198" s="1674"/>
      <c r="R198" s="1674"/>
      <c r="S198" s="1675"/>
      <c r="T198" s="1674"/>
      <c r="U198" s="1674"/>
      <c r="V198" s="1676"/>
      <c r="W198" s="1676"/>
      <c r="X198" s="1676"/>
      <c r="Y198" s="1676"/>
      <c r="Z198" s="1676"/>
    </row>
    <row r="199" spans="1:26" ht="15.75" customHeight="1">
      <c r="A199" s="1739"/>
      <c r="B199" s="1676"/>
      <c r="C199" s="1677"/>
      <c r="D199" s="1676"/>
      <c r="E199" s="1676"/>
      <c r="F199" s="1676"/>
      <c r="G199" s="1676"/>
      <c r="H199" s="1676"/>
      <c r="I199" s="1676"/>
      <c r="J199" s="1676"/>
      <c r="K199" s="1676"/>
      <c r="L199" s="1676"/>
      <c r="M199" s="1676"/>
      <c r="N199" s="1676"/>
      <c r="O199" s="1675"/>
      <c r="P199" s="1676"/>
      <c r="Q199" s="1674"/>
      <c r="R199" s="1674"/>
      <c r="S199" s="1675"/>
      <c r="T199" s="1674"/>
      <c r="U199" s="1674"/>
      <c r="V199" s="1676"/>
      <c r="W199" s="1676"/>
      <c r="X199" s="1676"/>
      <c r="Y199" s="1676"/>
      <c r="Z199" s="1676"/>
    </row>
    <row r="200" spans="1:26" ht="15.75" customHeight="1">
      <c r="A200" s="1739"/>
      <c r="B200" s="1676"/>
      <c r="C200" s="1677"/>
      <c r="D200" s="1676"/>
      <c r="E200" s="1676"/>
      <c r="F200" s="1676"/>
      <c r="G200" s="1676"/>
      <c r="H200" s="1676"/>
      <c r="I200" s="1676"/>
      <c r="J200" s="1676"/>
      <c r="K200" s="1676"/>
      <c r="L200" s="1676"/>
      <c r="M200" s="1676"/>
      <c r="N200" s="1676"/>
      <c r="O200" s="1675"/>
      <c r="P200" s="1676"/>
      <c r="Q200" s="1674"/>
      <c r="R200" s="1674"/>
      <c r="S200" s="1675"/>
      <c r="T200" s="1674"/>
      <c r="U200" s="1674"/>
      <c r="V200" s="1676"/>
      <c r="W200" s="1676"/>
      <c r="X200" s="1676"/>
      <c r="Y200" s="1676"/>
      <c r="Z200" s="1676"/>
    </row>
    <row r="201" spans="1:26" ht="15.75" customHeight="1">
      <c r="A201" s="1739"/>
      <c r="B201" s="1676"/>
      <c r="C201" s="1677"/>
      <c r="D201" s="1676"/>
      <c r="E201" s="1676"/>
      <c r="F201" s="1676"/>
      <c r="G201" s="1676"/>
      <c r="H201" s="1676"/>
      <c r="I201" s="1676"/>
      <c r="J201" s="1676"/>
      <c r="K201" s="1676"/>
      <c r="L201" s="1676"/>
      <c r="M201" s="1676"/>
      <c r="N201" s="1676"/>
      <c r="O201" s="1675"/>
      <c r="P201" s="1676"/>
      <c r="Q201" s="1674"/>
      <c r="R201" s="1674"/>
      <c r="S201" s="1675"/>
      <c r="T201" s="1674"/>
      <c r="U201" s="1674"/>
      <c r="V201" s="1676"/>
      <c r="W201" s="1676"/>
      <c r="X201" s="1676"/>
      <c r="Y201" s="1676"/>
      <c r="Z201" s="1676"/>
    </row>
    <row r="202" spans="1:26" ht="15.75" customHeight="1">
      <c r="A202" s="1739"/>
      <c r="B202" s="1676"/>
      <c r="C202" s="1677"/>
      <c r="D202" s="1676"/>
      <c r="E202" s="1676"/>
      <c r="F202" s="1676"/>
      <c r="G202" s="1676"/>
      <c r="H202" s="1676"/>
      <c r="I202" s="1676"/>
      <c r="J202" s="1676"/>
      <c r="K202" s="1676"/>
      <c r="L202" s="1676"/>
      <c r="M202" s="1676"/>
      <c r="N202" s="1676"/>
      <c r="O202" s="1675"/>
      <c r="P202" s="1676"/>
      <c r="Q202" s="1674"/>
      <c r="R202" s="1674"/>
      <c r="S202" s="1675"/>
      <c r="T202" s="1674"/>
      <c r="U202" s="1674"/>
      <c r="V202" s="1676"/>
      <c r="W202" s="1676"/>
      <c r="X202" s="1676"/>
      <c r="Y202" s="1676"/>
      <c r="Z202" s="1676"/>
    </row>
    <row r="203" spans="1:26" ht="15.75" customHeight="1">
      <c r="A203" s="1739"/>
      <c r="B203" s="1676"/>
      <c r="C203" s="1677"/>
      <c r="D203" s="1676"/>
      <c r="E203" s="1676"/>
      <c r="F203" s="1676"/>
      <c r="G203" s="1676"/>
      <c r="H203" s="1676"/>
      <c r="I203" s="1676"/>
      <c r="J203" s="1676"/>
      <c r="K203" s="1676"/>
      <c r="L203" s="1676"/>
      <c r="M203" s="1676"/>
      <c r="N203" s="1676"/>
      <c r="O203" s="1675"/>
      <c r="P203" s="1676"/>
      <c r="Q203" s="1674"/>
      <c r="R203" s="1674"/>
      <c r="S203" s="1675"/>
      <c r="T203" s="1674"/>
      <c r="U203" s="1674"/>
      <c r="V203" s="1676"/>
      <c r="W203" s="1676"/>
      <c r="X203" s="1676"/>
      <c r="Y203" s="1676"/>
      <c r="Z203" s="1676"/>
    </row>
    <row r="204" spans="1:26" ht="15.75" customHeight="1">
      <c r="A204" s="1739"/>
      <c r="B204" s="1676"/>
      <c r="C204" s="1677"/>
      <c r="D204" s="1676"/>
      <c r="E204" s="1676"/>
      <c r="F204" s="1676"/>
      <c r="G204" s="1676"/>
      <c r="H204" s="1676"/>
      <c r="I204" s="1676"/>
      <c r="J204" s="1676"/>
      <c r="K204" s="1676"/>
      <c r="L204" s="1676"/>
      <c r="M204" s="1676"/>
      <c r="N204" s="1676"/>
      <c r="O204" s="1675"/>
      <c r="P204" s="1676"/>
      <c r="Q204" s="1674"/>
      <c r="R204" s="1674"/>
      <c r="S204" s="1675"/>
      <c r="T204" s="1674"/>
      <c r="U204" s="1674"/>
      <c r="V204" s="1676"/>
      <c r="W204" s="1676"/>
      <c r="X204" s="1676"/>
      <c r="Y204" s="1676"/>
      <c r="Z204" s="1676"/>
    </row>
    <row r="205" spans="1:26" ht="15.75" customHeight="1">
      <c r="A205" s="1739"/>
      <c r="B205" s="1676"/>
      <c r="C205" s="1677"/>
      <c r="D205" s="1676"/>
      <c r="E205" s="1676"/>
      <c r="F205" s="1676"/>
      <c r="G205" s="1676"/>
      <c r="H205" s="1676"/>
      <c r="I205" s="1676"/>
      <c r="J205" s="1676"/>
      <c r="K205" s="1676"/>
      <c r="L205" s="1676"/>
      <c r="M205" s="1676"/>
      <c r="N205" s="1676"/>
      <c r="O205" s="1675"/>
      <c r="P205" s="1676"/>
      <c r="Q205" s="1674"/>
      <c r="R205" s="1674"/>
      <c r="S205" s="1675"/>
      <c r="T205" s="1674"/>
      <c r="U205" s="1674"/>
      <c r="V205" s="1676"/>
      <c r="W205" s="1676"/>
      <c r="X205" s="1676"/>
      <c r="Y205" s="1676"/>
      <c r="Z205" s="1676"/>
    </row>
    <row r="206" spans="1:26" ht="15.75" customHeight="1">
      <c r="A206" s="1739"/>
      <c r="B206" s="1676"/>
      <c r="C206" s="1677"/>
      <c r="D206" s="1676"/>
      <c r="E206" s="1676"/>
      <c r="F206" s="1676"/>
      <c r="G206" s="1676"/>
      <c r="H206" s="1676"/>
      <c r="I206" s="1676"/>
      <c r="J206" s="1676"/>
      <c r="K206" s="1676"/>
      <c r="L206" s="1676"/>
      <c r="M206" s="1676"/>
      <c r="N206" s="1676"/>
      <c r="O206" s="1675"/>
      <c r="P206" s="1676"/>
      <c r="Q206" s="1674"/>
      <c r="R206" s="1674"/>
      <c r="S206" s="1675"/>
      <c r="T206" s="1674"/>
      <c r="U206" s="1674"/>
      <c r="V206" s="1676"/>
      <c r="W206" s="1676"/>
      <c r="X206" s="1676"/>
      <c r="Y206" s="1676"/>
      <c r="Z206" s="1676"/>
    </row>
    <row r="207" spans="1:26" ht="15.75" customHeight="1">
      <c r="A207" s="1739"/>
      <c r="B207" s="1676"/>
      <c r="C207" s="1677"/>
      <c r="D207" s="1676"/>
      <c r="E207" s="1676"/>
      <c r="F207" s="1676"/>
      <c r="G207" s="1676"/>
      <c r="H207" s="1676"/>
      <c r="I207" s="1676"/>
      <c r="J207" s="1676"/>
      <c r="K207" s="1676"/>
      <c r="L207" s="1676"/>
      <c r="M207" s="1676"/>
      <c r="N207" s="1676"/>
      <c r="O207" s="1675"/>
      <c r="P207" s="1676"/>
      <c r="Q207" s="1674"/>
      <c r="R207" s="1674"/>
      <c r="S207" s="1675"/>
      <c r="T207" s="1674"/>
      <c r="U207" s="1674"/>
      <c r="V207" s="1676"/>
      <c r="W207" s="1676"/>
      <c r="X207" s="1676"/>
      <c r="Y207" s="1676"/>
      <c r="Z207" s="1676"/>
    </row>
    <row r="208" spans="1:26" ht="15.75" customHeight="1">
      <c r="A208" s="1739"/>
      <c r="B208" s="1676"/>
      <c r="C208" s="1677"/>
      <c r="D208" s="1676"/>
      <c r="E208" s="1676"/>
      <c r="F208" s="1676"/>
      <c r="G208" s="1676"/>
      <c r="H208" s="1676"/>
      <c r="I208" s="1676"/>
      <c r="J208" s="1676"/>
      <c r="K208" s="1676"/>
      <c r="L208" s="1676"/>
      <c r="M208" s="1676"/>
      <c r="N208" s="1676"/>
      <c r="O208" s="1675"/>
      <c r="P208" s="1676"/>
      <c r="Q208" s="1674"/>
      <c r="R208" s="1674"/>
      <c r="S208" s="1675"/>
      <c r="T208" s="1674"/>
      <c r="U208" s="1674"/>
      <c r="V208" s="1676"/>
      <c r="W208" s="1676"/>
      <c r="X208" s="1676"/>
      <c r="Y208" s="1676"/>
      <c r="Z208" s="1676"/>
    </row>
    <row r="209" spans="1:26" ht="15.75" customHeight="1">
      <c r="A209" s="1739"/>
      <c r="B209" s="1676"/>
      <c r="C209" s="1677"/>
      <c r="D209" s="1676"/>
      <c r="E209" s="1676"/>
      <c r="F209" s="1676"/>
      <c r="G209" s="1676"/>
      <c r="H209" s="1676"/>
      <c r="I209" s="1676"/>
      <c r="J209" s="1676"/>
      <c r="K209" s="1676"/>
      <c r="L209" s="1676"/>
      <c r="M209" s="1676"/>
      <c r="N209" s="1676"/>
      <c r="O209" s="1675"/>
      <c r="P209" s="1676"/>
      <c r="Q209" s="1674"/>
      <c r="R209" s="1674"/>
      <c r="S209" s="1675"/>
      <c r="T209" s="1674"/>
      <c r="U209" s="1674"/>
      <c r="V209" s="1676"/>
      <c r="W209" s="1676"/>
      <c r="X209" s="1676"/>
      <c r="Y209" s="1676"/>
      <c r="Z209" s="1676"/>
    </row>
    <row r="210" spans="1:26" ht="15.75" customHeight="1">
      <c r="A210" s="1739"/>
      <c r="B210" s="1676"/>
      <c r="C210" s="1677"/>
      <c r="D210" s="1676"/>
      <c r="E210" s="1676"/>
      <c r="F210" s="1676"/>
      <c r="G210" s="1676"/>
      <c r="H210" s="1676"/>
      <c r="I210" s="1676"/>
      <c r="J210" s="1676"/>
      <c r="K210" s="1676"/>
      <c r="L210" s="1676"/>
      <c r="M210" s="1676"/>
      <c r="N210" s="1676"/>
      <c r="O210" s="1675"/>
      <c r="P210" s="1676"/>
      <c r="Q210" s="1674"/>
      <c r="R210" s="1674"/>
      <c r="S210" s="1675"/>
      <c r="T210" s="1674"/>
      <c r="U210" s="1674"/>
      <c r="V210" s="1676"/>
      <c r="W210" s="1676"/>
      <c r="X210" s="1676"/>
      <c r="Y210" s="1676"/>
      <c r="Z210" s="1676"/>
    </row>
    <row r="211" spans="1:26" ht="15.75" customHeight="1">
      <c r="A211" s="1739"/>
      <c r="B211" s="1676"/>
      <c r="C211" s="1677"/>
      <c r="D211" s="1676"/>
      <c r="E211" s="1676"/>
      <c r="F211" s="1676"/>
      <c r="G211" s="1676"/>
      <c r="H211" s="1676"/>
      <c r="I211" s="1676"/>
      <c r="J211" s="1676"/>
      <c r="K211" s="1676"/>
      <c r="L211" s="1676"/>
      <c r="M211" s="1676"/>
      <c r="N211" s="1676"/>
      <c r="O211" s="1675"/>
      <c r="P211" s="1676"/>
      <c r="Q211" s="1674"/>
      <c r="R211" s="1674"/>
      <c r="S211" s="1675"/>
      <c r="T211" s="1674"/>
      <c r="U211" s="1674"/>
      <c r="V211" s="1676"/>
      <c r="W211" s="1676"/>
      <c r="X211" s="1676"/>
      <c r="Y211" s="1676"/>
      <c r="Z211" s="1676"/>
    </row>
    <row r="212" spans="1:26" ht="15.75" customHeight="1">
      <c r="A212" s="1739"/>
      <c r="B212" s="1676"/>
      <c r="C212" s="1677"/>
      <c r="D212" s="1676"/>
      <c r="E212" s="1676"/>
      <c r="F212" s="1676"/>
      <c r="G212" s="1676"/>
      <c r="H212" s="1676"/>
      <c r="I212" s="1676"/>
      <c r="J212" s="1676"/>
      <c r="K212" s="1676"/>
      <c r="L212" s="1676"/>
      <c r="M212" s="1676"/>
      <c r="N212" s="1676"/>
      <c r="O212" s="1675"/>
      <c r="P212" s="1676"/>
      <c r="Q212" s="1674"/>
      <c r="R212" s="1674"/>
      <c r="S212" s="1675"/>
      <c r="T212" s="1674"/>
      <c r="U212" s="1674"/>
      <c r="V212" s="1676"/>
      <c r="W212" s="1676"/>
      <c r="X212" s="1676"/>
      <c r="Y212" s="1676"/>
      <c r="Z212" s="1676"/>
    </row>
    <row r="213" spans="1:26" ht="15.75" customHeight="1">
      <c r="A213" s="1739"/>
      <c r="B213" s="1676"/>
      <c r="C213" s="1677"/>
      <c r="D213" s="1676"/>
      <c r="E213" s="1676"/>
      <c r="F213" s="1676"/>
      <c r="G213" s="1676"/>
      <c r="H213" s="1676"/>
      <c r="I213" s="1676"/>
      <c r="J213" s="1676"/>
      <c r="K213" s="1676"/>
      <c r="L213" s="1676"/>
      <c r="M213" s="1676"/>
      <c r="N213" s="1676"/>
      <c r="O213" s="1675"/>
      <c r="P213" s="1676"/>
      <c r="Q213" s="1674"/>
      <c r="R213" s="1674"/>
      <c r="S213" s="1675"/>
      <c r="T213" s="1674"/>
      <c r="U213" s="1674"/>
      <c r="V213" s="1676"/>
      <c r="W213" s="1676"/>
      <c r="X213" s="1676"/>
      <c r="Y213" s="1676"/>
      <c r="Z213" s="1676"/>
    </row>
    <row r="214" spans="1:26" ht="15.75" customHeight="1">
      <c r="A214" s="1739"/>
      <c r="B214" s="1676"/>
      <c r="C214" s="1677"/>
      <c r="D214" s="1676"/>
      <c r="E214" s="1676"/>
      <c r="F214" s="1676"/>
      <c r="G214" s="1676"/>
      <c r="H214" s="1676"/>
      <c r="I214" s="1676"/>
      <c r="J214" s="1676"/>
      <c r="K214" s="1676"/>
      <c r="L214" s="1676"/>
      <c r="M214" s="1676"/>
      <c r="N214" s="1676"/>
      <c r="O214" s="1675"/>
      <c r="P214" s="1676"/>
      <c r="Q214" s="1674"/>
      <c r="R214" s="1674"/>
      <c r="S214" s="1675"/>
      <c r="T214" s="1674"/>
      <c r="U214" s="1674"/>
      <c r="V214" s="1676"/>
      <c r="W214" s="1676"/>
      <c r="X214" s="1676"/>
      <c r="Y214" s="1676"/>
      <c r="Z214" s="1676"/>
    </row>
    <row r="215" spans="1:26" ht="15.75" customHeight="1">
      <c r="A215" s="1739"/>
      <c r="B215" s="1676"/>
      <c r="C215" s="1677"/>
      <c r="D215" s="1676"/>
      <c r="E215" s="1676"/>
      <c r="F215" s="1676"/>
      <c r="G215" s="1676"/>
      <c r="H215" s="1676"/>
      <c r="I215" s="1676"/>
      <c r="J215" s="1676"/>
      <c r="K215" s="1676"/>
      <c r="L215" s="1676"/>
      <c r="M215" s="1676"/>
      <c r="N215" s="1676"/>
      <c r="O215" s="1675"/>
      <c r="P215" s="1676"/>
      <c r="Q215" s="1674"/>
      <c r="R215" s="1674"/>
      <c r="S215" s="1675"/>
      <c r="T215" s="1674"/>
      <c r="U215" s="1674"/>
      <c r="V215" s="1676"/>
      <c r="W215" s="1676"/>
      <c r="X215" s="1676"/>
      <c r="Y215" s="1676"/>
      <c r="Z215" s="1676"/>
    </row>
    <row r="216" spans="1:26" ht="15.75" customHeight="1">
      <c r="A216" s="1739"/>
      <c r="B216" s="1676"/>
      <c r="C216" s="1677"/>
      <c r="D216" s="1676"/>
      <c r="E216" s="1676"/>
      <c r="F216" s="1676"/>
      <c r="G216" s="1676"/>
      <c r="H216" s="1676"/>
      <c r="I216" s="1676"/>
      <c r="J216" s="1676"/>
      <c r="K216" s="1676"/>
      <c r="L216" s="1676"/>
      <c r="M216" s="1676"/>
      <c r="N216" s="1676"/>
      <c r="O216" s="1675"/>
      <c r="P216" s="1676"/>
      <c r="Q216" s="1674"/>
      <c r="R216" s="1674"/>
      <c r="S216" s="1675"/>
      <c r="T216" s="1674"/>
      <c r="U216" s="1674"/>
      <c r="V216" s="1676"/>
      <c r="W216" s="1676"/>
      <c r="X216" s="1676"/>
      <c r="Y216" s="1676"/>
      <c r="Z216" s="1676"/>
    </row>
    <row r="217" spans="1:26" ht="15.75" customHeight="1">
      <c r="A217" s="1739"/>
      <c r="B217" s="1676"/>
      <c r="C217" s="1677"/>
      <c r="D217" s="1676"/>
      <c r="E217" s="1676"/>
      <c r="F217" s="1676"/>
      <c r="G217" s="1676"/>
      <c r="H217" s="1676"/>
      <c r="I217" s="1676"/>
      <c r="J217" s="1676"/>
      <c r="K217" s="1676"/>
      <c r="L217" s="1676"/>
      <c r="M217" s="1676"/>
      <c r="N217" s="1676"/>
      <c r="O217" s="1675"/>
      <c r="P217" s="1676"/>
      <c r="Q217" s="1674"/>
      <c r="R217" s="1674"/>
      <c r="S217" s="1675"/>
      <c r="T217" s="1674"/>
      <c r="U217" s="1674"/>
      <c r="V217" s="1676"/>
      <c r="W217" s="1676"/>
      <c r="X217" s="1676"/>
      <c r="Y217" s="1676"/>
      <c r="Z217" s="1676"/>
    </row>
    <row r="218" spans="1:26" ht="15.75" customHeight="1">
      <c r="A218" s="1739"/>
      <c r="B218" s="1676"/>
      <c r="C218" s="1677"/>
      <c r="D218" s="1676"/>
      <c r="E218" s="1676"/>
      <c r="F218" s="1676"/>
      <c r="G218" s="1676"/>
      <c r="H218" s="1676"/>
      <c r="I218" s="1676"/>
      <c r="J218" s="1676"/>
      <c r="K218" s="1676"/>
      <c r="L218" s="1676"/>
      <c r="M218" s="1676"/>
      <c r="N218" s="1676"/>
      <c r="O218" s="1675"/>
      <c r="P218" s="1676"/>
      <c r="Q218" s="1674"/>
      <c r="R218" s="1674"/>
      <c r="S218" s="1675"/>
      <c r="T218" s="1674"/>
      <c r="U218" s="1674"/>
      <c r="V218" s="1676"/>
      <c r="W218" s="1676"/>
      <c r="X218" s="1676"/>
      <c r="Y218" s="1676"/>
      <c r="Z218" s="1676"/>
    </row>
    <row r="219" spans="1:26" ht="15.75" customHeight="1">
      <c r="A219" s="1739"/>
      <c r="B219" s="1676"/>
      <c r="C219" s="1677"/>
      <c r="D219" s="1676"/>
      <c r="E219" s="1676"/>
      <c r="F219" s="1676"/>
      <c r="G219" s="1676"/>
      <c r="H219" s="1676"/>
      <c r="I219" s="1676"/>
      <c r="J219" s="1676"/>
      <c r="K219" s="1676"/>
      <c r="L219" s="1676"/>
      <c r="M219" s="1676"/>
      <c r="N219" s="1676"/>
      <c r="O219" s="1675"/>
      <c r="P219" s="1676"/>
      <c r="Q219" s="1674"/>
      <c r="R219" s="1674"/>
      <c r="S219" s="1675"/>
      <c r="T219" s="1674"/>
      <c r="U219" s="1674"/>
      <c r="V219" s="1676"/>
      <c r="W219" s="1676"/>
      <c r="X219" s="1676"/>
      <c r="Y219" s="1676"/>
      <c r="Z219" s="1676"/>
    </row>
    <row r="220" spans="1:26" ht="15.75" customHeight="1">
      <c r="A220" s="1739"/>
      <c r="B220" s="1676"/>
      <c r="C220" s="1677"/>
      <c r="D220" s="1676"/>
      <c r="E220" s="1676"/>
      <c r="F220" s="1676"/>
      <c r="G220" s="1676"/>
      <c r="H220" s="1676"/>
      <c r="I220" s="1676"/>
      <c r="J220" s="1676"/>
      <c r="K220" s="1676"/>
      <c r="L220" s="1676"/>
      <c r="M220" s="1676"/>
      <c r="N220" s="1676"/>
      <c r="O220" s="1675"/>
      <c r="P220" s="1676"/>
      <c r="Q220" s="1674"/>
      <c r="R220" s="1674"/>
      <c r="S220" s="1675"/>
      <c r="T220" s="1674"/>
      <c r="U220" s="1674"/>
      <c r="V220" s="1676"/>
      <c r="W220" s="1676"/>
      <c r="X220" s="1676"/>
      <c r="Y220" s="1676"/>
      <c r="Z220" s="1676"/>
    </row>
    <row r="221" spans="1:26" ht="15.75" customHeight="1">
      <c r="A221" s="1739"/>
      <c r="B221" s="1676"/>
      <c r="C221" s="1677"/>
      <c r="D221" s="1676"/>
      <c r="E221" s="1676"/>
      <c r="F221" s="1676"/>
      <c r="G221" s="1676"/>
      <c r="H221" s="1676"/>
      <c r="I221" s="1676"/>
      <c r="J221" s="1676"/>
      <c r="K221" s="1676"/>
      <c r="L221" s="1676"/>
      <c r="M221" s="1676"/>
      <c r="N221" s="1676"/>
      <c r="O221" s="1675"/>
      <c r="P221" s="1676"/>
      <c r="Q221" s="1674"/>
      <c r="R221" s="1674"/>
      <c r="S221" s="1675"/>
      <c r="T221" s="1674"/>
      <c r="U221" s="1674"/>
      <c r="V221" s="1676"/>
      <c r="W221" s="1676"/>
      <c r="X221" s="1676"/>
      <c r="Y221" s="1676"/>
      <c r="Z221" s="1676"/>
    </row>
    <row r="222" spans="1:26" ht="15.75" customHeight="1">
      <c r="A222" s="1739"/>
      <c r="B222" s="1676"/>
      <c r="C222" s="1677"/>
      <c r="D222" s="1676"/>
      <c r="E222" s="1676"/>
      <c r="F222" s="1676"/>
      <c r="G222" s="1676"/>
      <c r="H222" s="1676"/>
      <c r="I222" s="1676"/>
      <c r="J222" s="1676"/>
      <c r="K222" s="1676"/>
      <c r="L222" s="1676"/>
      <c r="M222" s="1676"/>
      <c r="N222" s="1676"/>
      <c r="O222" s="1675"/>
      <c r="P222" s="1676"/>
      <c r="Q222" s="1674"/>
      <c r="R222" s="1674"/>
      <c r="S222" s="1675"/>
      <c r="T222" s="1674"/>
      <c r="U222" s="1674"/>
      <c r="V222" s="1676"/>
      <c r="W222" s="1676"/>
      <c r="X222" s="1676"/>
      <c r="Y222" s="1676"/>
      <c r="Z222" s="1676"/>
    </row>
    <row r="223" spans="1:26" ht="15.75" customHeight="1">
      <c r="A223" s="1739"/>
      <c r="B223" s="1676"/>
      <c r="C223" s="1677"/>
      <c r="D223" s="1676"/>
      <c r="E223" s="1676"/>
      <c r="F223" s="1676"/>
      <c r="G223" s="1676"/>
      <c r="H223" s="1676"/>
      <c r="I223" s="1676"/>
      <c r="J223" s="1676"/>
      <c r="K223" s="1676"/>
      <c r="L223" s="1676"/>
      <c r="M223" s="1676"/>
      <c r="N223" s="1676"/>
      <c r="O223" s="1675"/>
      <c r="P223" s="1676"/>
      <c r="Q223" s="1674"/>
      <c r="R223" s="1674"/>
      <c r="S223" s="1675"/>
      <c r="T223" s="1674"/>
      <c r="U223" s="1674"/>
      <c r="V223" s="1676"/>
      <c r="W223" s="1676"/>
      <c r="X223" s="1676"/>
      <c r="Y223" s="1676"/>
      <c r="Z223" s="1676"/>
    </row>
    <row r="224" spans="1:26" ht="15.75" customHeight="1">
      <c r="A224" s="1739"/>
      <c r="B224" s="1676"/>
      <c r="C224" s="1677"/>
      <c r="D224" s="1676"/>
      <c r="E224" s="1676"/>
      <c r="F224" s="1676"/>
      <c r="G224" s="1676"/>
      <c r="H224" s="1676"/>
      <c r="I224" s="1676"/>
      <c r="J224" s="1676"/>
      <c r="K224" s="1676"/>
      <c r="L224" s="1676"/>
      <c r="M224" s="1676"/>
      <c r="N224" s="1676"/>
      <c r="O224" s="1675"/>
      <c r="P224" s="1676"/>
      <c r="Q224" s="1674"/>
      <c r="R224" s="1674"/>
      <c r="S224" s="1675"/>
      <c r="T224" s="1674"/>
      <c r="U224" s="1674"/>
      <c r="V224" s="1676"/>
      <c r="W224" s="1676"/>
      <c r="X224" s="1676"/>
      <c r="Y224" s="1676"/>
      <c r="Z224" s="1676"/>
    </row>
    <row r="225" spans="1:26" ht="15.75" customHeight="1">
      <c r="A225" s="1739"/>
      <c r="B225" s="1676"/>
      <c r="C225" s="1677"/>
      <c r="D225" s="1676"/>
      <c r="E225" s="1676"/>
      <c r="F225" s="1676"/>
      <c r="G225" s="1676"/>
      <c r="H225" s="1676"/>
      <c r="I225" s="1676"/>
      <c r="J225" s="1676"/>
      <c r="K225" s="1676"/>
      <c r="L225" s="1676"/>
      <c r="M225" s="1676"/>
      <c r="N225" s="1676"/>
      <c r="O225" s="1675"/>
      <c r="P225" s="1676"/>
      <c r="Q225" s="1674"/>
      <c r="R225" s="1674"/>
      <c r="S225" s="1675"/>
      <c r="T225" s="1674"/>
      <c r="U225" s="1674"/>
      <c r="V225" s="1676"/>
      <c r="W225" s="1676"/>
      <c r="X225" s="1676"/>
      <c r="Y225" s="1676"/>
      <c r="Z225" s="1676"/>
    </row>
    <row r="226" spans="1:26" ht="15.75" customHeight="1">
      <c r="A226" s="1739"/>
      <c r="B226" s="1676"/>
      <c r="C226" s="1677"/>
      <c r="D226" s="1676"/>
      <c r="E226" s="1676"/>
      <c r="F226" s="1676"/>
      <c r="G226" s="1676"/>
      <c r="H226" s="1676"/>
      <c r="I226" s="1676"/>
      <c r="J226" s="1676"/>
      <c r="K226" s="1676"/>
      <c r="L226" s="1676"/>
      <c r="M226" s="1676"/>
      <c r="N226" s="1676"/>
      <c r="O226" s="1675"/>
      <c r="P226" s="1676"/>
      <c r="Q226" s="1674"/>
      <c r="R226" s="1674"/>
      <c r="S226" s="1675"/>
      <c r="T226" s="1674"/>
      <c r="U226" s="1674"/>
      <c r="V226" s="1676"/>
      <c r="W226" s="1676"/>
      <c r="X226" s="1676"/>
      <c r="Y226" s="1676"/>
      <c r="Z226" s="1676"/>
    </row>
    <row r="227" spans="1:26" ht="15.75" customHeight="1">
      <c r="A227" s="1739"/>
      <c r="B227" s="1676"/>
      <c r="C227" s="1677"/>
      <c r="D227" s="1676"/>
      <c r="E227" s="1676"/>
      <c r="F227" s="1676"/>
      <c r="G227" s="1676"/>
      <c r="H227" s="1676"/>
      <c r="I227" s="1676"/>
      <c r="J227" s="1676"/>
      <c r="K227" s="1676"/>
      <c r="L227" s="1676"/>
      <c r="M227" s="1676"/>
      <c r="N227" s="1676"/>
      <c r="O227" s="1675"/>
      <c r="P227" s="1676"/>
      <c r="Q227" s="1674"/>
      <c r="R227" s="1674"/>
      <c r="S227" s="1675"/>
      <c r="T227" s="1674"/>
      <c r="U227" s="1674"/>
      <c r="V227" s="1676"/>
      <c r="W227" s="1676"/>
      <c r="X227" s="1676"/>
      <c r="Y227" s="1676"/>
      <c r="Z227" s="1676"/>
    </row>
    <row r="228" spans="1:26" ht="15.75" customHeight="1">
      <c r="A228" s="1739"/>
      <c r="B228" s="1676"/>
      <c r="C228" s="1677"/>
      <c r="D228" s="1676"/>
      <c r="E228" s="1676"/>
      <c r="F228" s="1676"/>
      <c r="G228" s="1676"/>
      <c r="H228" s="1676"/>
      <c r="I228" s="1676"/>
      <c r="J228" s="1676"/>
      <c r="K228" s="1676"/>
      <c r="L228" s="1676"/>
      <c r="M228" s="1676"/>
      <c r="N228" s="1676"/>
      <c r="O228" s="1675"/>
      <c r="P228" s="1676"/>
      <c r="Q228" s="1674"/>
      <c r="R228" s="1674"/>
      <c r="S228" s="1675"/>
      <c r="T228" s="1674"/>
      <c r="U228" s="1674"/>
      <c r="V228" s="1676"/>
      <c r="W228" s="1676"/>
      <c r="X228" s="1676"/>
      <c r="Y228" s="1676"/>
      <c r="Z228" s="1676"/>
    </row>
    <row r="229" spans="1:26" ht="15.75" customHeight="1">
      <c r="A229" s="1739"/>
      <c r="B229" s="1676"/>
      <c r="C229" s="1677"/>
      <c r="D229" s="1676"/>
      <c r="E229" s="1676"/>
      <c r="F229" s="1676"/>
      <c r="G229" s="1676"/>
      <c r="H229" s="1676"/>
      <c r="I229" s="1676"/>
      <c r="J229" s="1676"/>
      <c r="K229" s="1676"/>
      <c r="L229" s="1676"/>
      <c r="M229" s="1676"/>
      <c r="N229" s="1676"/>
      <c r="O229" s="1675"/>
      <c r="P229" s="1676"/>
      <c r="Q229" s="1674"/>
      <c r="R229" s="1674"/>
      <c r="S229" s="1675"/>
      <c r="T229" s="1674"/>
      <c r="U229" s="1674"/>
      <c r="V229" s="1676"/>
      <c r="W229" s="1676"/>
      <c r="X229" s="1676"/>
      <c r="Y229" s="1676"/>
      <c r="Z229" s="1676"/>
    </row>
    <row r="230" spans="1:26" ht="15.75" customHeight="1">
      <c r="A230" s="1739"/>
      <c r="B230" s="1676"/>
      <c r="C230" s="1677"/>
      <c r="D230" s="1676"/>
      <c r="E230" s="1676"/>
      <c r="F230" s="1676"/>
      <c r="G230" s="1676"/>
      <c r="H230" s="1676"/>
      <c r="I230" s="1676"/>
      <c r="J230" s="1676"/>
      <c r="K230" s="1676"/>
      <c r="L230" s="1676"/>
      <c r="M230" s="1676"/>
      <c r="N230" s="1676"/>
      <c r="O230" s="1675"/>
      <c r="P230" s="1676"/>
      <c r="Q230" s="1674"/>
      <c r="R230" s="1674"/>
      <c r="S230" s="1675"/>
      <c r="T230" s="1674"/>
      <c r="U230" s="1674"/>
      <c r="V230" s="1676"/>
      <c r="W230" s="1676"/>
      <c r="X230" s="1676"/>
      <c r="Y230" s="1676"/>
      <c r="Z230" s="1676"/>
    </row>
    <row r="231" spans="1:26" ht="15.75" customHeight="1">
      <c r="A231" s="1739"/>
      <c r="B231" s="1676"/>
      <c r="C231" s="1677"/>
      <c r="D231" s="1676"/>
      <c r="E231" s="1676"/>
      <c r="F231" s="1676"/>
      <c r="G231" s="1676"/>
      <c r="H231" s="1676"/>
      <c r="I231" s="1676"/>
      <c r="J231" s="1676"/>
      <c r="K231" s="1676"/>
      <c r="L231" s="1676"/>
      <c r="M231" s="1676"/>
      <c r="N231" s="1676"/>
      <c r="O231" s="1675"/>
      <c r="P231" s="1676"/>
      <c r="Q231" s="1674"/>
      <c r="R231" s="1674"/>
      <c r="S231" s="1675"/>
      <c r="T231" s="1674"/>
      <c r="U231" s="1674"/>
      <c r="V231" s="1676"/>
      <c r="W231" s="1676"/>
      <c r="X231" s="1676"/>
      <c r="Y231" s="1676"/>
      <c r="Z231" s="1676"/>
    </row>
    <row r="232" spans="1:26" ht="15.75" customHeight="1">
      <c r="A232" s="1739"/>
      <c r="B232" s="1676"/>
      <c r="C232" s="1677"/>
      <c r="D232" s="1676"/>
      <c r="E232" s="1676"/>
      <c r="F232" s="1676"/>
      <c r="G232" s="1676"/>
      <c r="H232" s="1676"/>
      <c r="I232" s="1676"/>
      <c r="J232" s="1676"/>
      <c r="K232" s="1676"/>
      <c r="L232" s="1676"/>
      <c r="M232" s="1676"/>
      <c r="N232" s="1676"/>
      <c r="O232" s="1675"/>
      <c r="P232" s="1676"/>
      <c r="Q232" s="1674"/>
      <c r="R232" s="1674"/>
      <c r="S232" s="1675"/>
      <c r="T232" s="1674"/>
      <c r="U232" s="1674"/>
      <c r="V232" s="1676"/>
      <c r="W232" s="1676"/>
      <c r="X232" s="1676"/>
      <c r="Y232" s="1676"/>
      <c r="Z232" s="1676"/>
    </row>
    <row r="233" spans="1:26" ht="15.75" customHeight="1">
      <c r="A233" s="1739"/>
      <c r="B233" s="1676"/>
      <c r="C233" s="1677"/>
      <c r="D233" s="1676"/>
      <c r="E233" s="1676"/>
      <c r="F233" s="1676"/>
      <c r="G233" s="1676"/>
      <c r="H233" s="1676"/>
      <c r="I233" s="1676"/>
      <c r="J233" s="1676"/>
      <c r="K233" s="1676"/>
      <c r="L233" s="1676"/>
      <c r="M233" s="1676"/>
      <c r="N233" s="1676"/>
      <c r="O233" s="1675"/>
      <c r="P233" s="1676"/>
      <c r="Q233" s="1674"/>
      <c r="R233" s="1674"/>
      <c r="S233" s="1675"/>
      <c r="T233" s="1674"/>
      <c r="U233" s="1674"/>
      <c r="V233" s="1676"/>
      <c r="W233" s="1676"/>
      <c r="X233" s="1676"/>
      <c r="Y233" s="1676"/>
      <c r="Z233" s="1676"/>
    </row>
    <row r="234" spans="1:26" ht="15.75" customHeight="1">
      <c r="A234" s="1739"/>
      <c r="B234" s="1676"/>
      <c r="C234" s="1677"/>
      <c r="D234" s="1676"/>
      <c r="E234" s="1676"/>
      <c r="F234" s="1676"/>
      <c r="G234" s="1676"/>
      <c r="H234" s="1676"/>
      <c r="I234" s="1676"/>
      <c r="J234" s="1676"/>
      <c r="K234" s="1676"/>
      <c r="L234" s="1676"/>
      <c r="M234" s="1676"/>
      <c r="N234" s="1676"/>
      <c r="O234" s="1675"/>
      <c r="P234" s="1676"/>
      <c r="Q234" s="1674"/>
      <c r="R234" s="1674"/>
      <c r="S234" s="1675"/>
      <c r="T234" s="1674"/>
      <c r="U234" s="1674"/>
      <c r="V234" s="1676"/>
      <c r="W234" s="1676"/>
      <c r="X234" s="1676"/>
      <c r="Y234" s="1676"/>
      <c r="Z234" s="1676"/>
    </row>
    <row r="235" spans="1:26" ht="15.75" customHeight="1">
      <c r="A235" s="1739"/>
      <c r="B235" s="1676"/>
      <c r="C235" s="1677"/>
      <c r="D235" s="1676"/>
      <c r="E235" s="1676"/>
      <c r="F235" s="1676"/>
      <c r="G235" s="1676"/>
      <c r="H235" s="1676"/>
      <c r="I235" s="1676"/>
      <c r="J235" s="1676"/>
      <c r="K235" s="1676"/>
      <c r="L235" s="1676"/>
      <c r="M235" s="1676"/>
      <c r="N235" s="1676"/>
      <c r="O235" s="1675"/>
      <c r="P235" s="1676"/>
      <c r="Q235" s="1674"/>
      <c r="R235" s="1674"/>
      <c r="S235" s="1675"/>
      <c r="T235" s="1674"/>
      <c r="U235" s="1674"/>
      <c r="V235" s="1676"/>
      <c r="W235" s="1676"/>
      <c r="X235" s="1676"/>
      <c r="Y235" s="1676"/>
      <c r="Z235" s="1676"/>
    </row>
    <row r="236" spans="1:26" ht="15.75" customHeight="1">
      <c r="A236" s="1739"/>
      <c r="B236" s="1676"/>
      <c r="C236" s="1677"/>
      <c r="D236" s="1676"/>
      <c r="E236" s="1676"/>
      <c r="F236" s="1676"/>
      <c r="G236" s="1676"/>
      <c r="H236" s="1676"/>
      <c r="I236" s="1676"/>
      <c r="J236" s="1676"/>
      <c r="K236" s="1676"/>
      <c r="L236" s="1676"/>
      <c r="M236" s="1676"/>
      <c r="N236" s="1676"/>
      <c r="O236" s="1675"/>
      <c r="P236" s="1676"/>
      <c r="Q236" s="1674"/>
      <c r="R236" s="1674"/>
      <c r="S236" s="1675"/>
      <c r="T236" s="1674"/>
      <c r="U236" s="1674"/>
      <c r="V236" s="1676"/>
      <c r="W236" s="1676"/>
      <c r="X236" s="1676"/>
      <c r="Y236" s="1676"/>
      <c r="Z236" s="1676"/>
    </row>
    <row r="237" spans="1:26" ht="15.75" customHeight="1">
      <c r="A237" s="1739"/>
      <c r="B237" s="1676"/>
      <c r="C237" s="1677"/>
      <c r="D237" s="1676"/>
      <c r="E237" s="1676"/>
      <c r="F237" s="1676"/>
      <c r="G237" s="1676"/>
      <c r="H237" s="1676"/>
      <c r="I237" s="1676"/>
      <c r="J237" s="1676"/>
      <c r="K237" s="1676"/>
      <c r="L237" s="1676"/>
      <c r="M237" s="1676"/>
      <c r="N237" s="1676"/>
      <c r="O237" s="1675"/>
      <c r="P237" s="1676"/>
      <c r="Q237" s="1674"/>
      <c r="R237" s="1674"/>
      <c r="S237" s="1675"/>
      <c r="T237" s="1674"/>
      <c r="U237" s="1674"/>
      <c r="V237" s="1676"/>
      <c r="W237" s="1676"/>
      <c r="X237" s="1676"/>
      <c r="Y237" s="1676"/>
      <c r="Z237" s="1676"/>
    </row>
    <row r="238" spans="1:26" ht="15.75" customHeight="1">
      <c r="A238" s="1739"/>
      <c r="B238" s="1676"/>
      <c r="C238" s="1677"/>
      <c r="D238" s="1676"/>
      <c r="E238" s="1676"/>
      <c r="F238" s="1676"/>
      <c r="G238" s="1676"/>
      <c r="H238" s="1676"/>
      <c r="I238" s="1676"/>
      <c r="J238" s="1676"/>
      <c r="K238" s="1676"/>
      <c r="L238" s="1676"/>
      <c r="M238" s="1676"/>
      <c r="N238" s="1676"/>
      <c r="O238" s="1675"/>
      <c r="P238" s="1676"/>
      <c r="Q238" s="1674"/>
      <c r="R238" s="1674"/>
      <c r="S238" s="1675"/>
      <c r="T238" s="1674"/>
      <c r="U238" s="1674"/>
      <c r="V238" s="1676"/>
      <c r="W238" s="1676"/>
      <c r="X238" s="1676"/>
      <c r="Y238" s="1676"/>
      <c r="Z238" s="1676"/>
    </row>
    <row r="239" spans="1:26" ht="15.75" customHeight="1">
      <c r="A239" s="1739"/>
      <c r="B239" s="1676"/>
      <c r="C239" s="1677"/>
      <c r="D239" s="1676"/>
      <c r="E239" s="1676"/>
      <c r="F239" s="1676"/>
      <c r="G239" s="1676"/>
      <c r="H239" s="1676"/>
      <c r="I239" s="1676"/>
      <c r="J239" s="1676"/>
      <c r="K239" s="1676"/>
      <c r="L239" s="1676"/>
      <c r="M239" s="1676"/>
      <c r="N239" s="1676"/>
      <c r="O239" s="1675"/>
      <c r="P239" s="1676"/>
      <c r="Q239" s="1674"/>
      <c r="R239" s="1674"/>
      <c r="S239" s="1675"/>
      <c r="T239" s="1674"/>
      <c r="U239" s="1674"/>
      <c r="V239" s="1676"/>
      <c r="W239" s="1676"/>
      <c r="X239" s="1676"/>
      <c r="Y239" s="1676"/>
      <c r="Z239" s="1676"/>
    </row>
    <row r="240" spans="1:26" ht="15.75" customHeight="1">
      <c r="A240" s="1739"/>
      <c r="B240" s="1676"/>
      <c r="C240" s="1677"/>
      <c r="D240" s="1676"/>
      <c r="E240" s="1676"/>
      <c r="F240" s="1676"/>
      <c r="G240" s="1676"/>
      <c r="H240" s="1676"/>
      <c r="I240" s="1676"/>
      <c r="J240" s="1676"/>
      <c r="K240" s="1676"/>
      <c r="L240" s="1676"/>
      <c r="M240" s="1676"/>
      <c r="N240" s="1676"/>
      <c r="O240" s="1675"/>
      <c r="P240" s="1676"/>
      <c r="Q240" s="1674"/>
      <c r="R240" s="1674"/>
      <c r="S240" s="1675"/>
      <c r="T240" s="1674"/>
      <c r="U240" s="1674"/>
      <c r="V240" s="1676"/>
      <c r="W240" s="1676"/>
      <c r="X240" s="1676"/>
      <c r="Y240" s="1676"/>
      <c r="Z240" s="1676"/>
    </row>
    <row r="241" spans="1:26" ht="15.75" customHeight="1">
      <c r="A241" s="1739"/>
      <c r="B241" s="1676"/>
      <c r="C241" s="1677"/>
      <c r="D241" s="1676"/>
      <c r="E241" s="1676"/>
      <c r="F241" s="1676"/>
      <c r="G241" s="1676"/>
      <c r="H241" s="1676"/>
      <c r="I241" s="1676"/>
      <c r="J241" s="1676"/>
      <c r="K241" s="1676"/>
      <c r="L241" s="1676"/>
      <c r="M241" s="1676"/>
      <c r="N241" s="1676"/>
      <c r="O241" s="1675"/>
      <c r="P241" s="1676"/>
      <c r="Q241" s="1674"/>
      <c r="R241" s="1674"/>
      <c r="S241" s="1675"/>
      <c r="T241" s="1674"/>
      <c r="U241" s="1674"/>
      <c r="V241" s="1676"/>
      <c r="W241" s="1676"/>
      <c r="X241" s="1676"/>
      <c r="Y241" s="1676"/>
      <c r="Z241" s="1676"/>
    </row>
    <row r="242" spans="1:26" ht="15.75" customHeight="1">
      <c r="A242" s="1739"/>
      <c r="B242" s="1676"/>
      <c r="C242" s="1677"/>
      <c r="D242" s="1676"/>
      <c r="E242" s="1676"/>
      <c r="F242" s="1676"/>
      <c r="G242" s="1676"/>
      <c r="H242" s="1676"/>
      <c r="I242" s="1676"/>
      <c r="J242" s="1676"/>
      <c r="K242" s="1676"/>
      <c r="L242" s="1676"/>
      <c r="M242" s="1676"/>
      <c r="N242" s="1676"/>
      <c r="O242" s="1675"/>
      <c r="P242" s="1676"/>
      <c r="Q242" s="1674"/>
      <c r="R242" s="1674"/>
      <c r="S242" s="1675"/>
      <c r="T242" s="1674"/>
      <c r="U242" s="1674"/>
      <c r="V242" s="1676"/>
      <c r="W242" s="1676"/>
      <c r="X242" s="1676"/>
      <c r="Y242" s="1676"/>
      <c r="Z242" s="1676"/>
    </row>
    <row r="243" spans="1:26" ht="15.75" customHeight="1">
      <c r="A243" s="1739"/>
      <c r="B243" s="1676"/>
      <c r="C243" s="1677"/>
      <c r="D243" s="1676"/>
      <c r="E243" s="1676"/>
      <c r="F243" s="1676"/>
      <c r="G243" s="1676"/>
      <c r="H243" s="1676"/>
      <c r="I243" s="1676"/>
      <c r="J243" s="1676"/>
      <c r="K243" s="1676"/>
      <c r="L243" s="1676"/>
      <c r="M243" s="1676"/>
      <c r="N243" s="1676"/>
      <c r="O243" s="1675"/>
      <c r="P243" s="1676"/>
      <c r="Q243" s="1674"/>
      <c r="R243" s="1674"/>
      <c r="S243" s="1675"/>
      <c r="T243" s="1674"/>
      <c r="U243" s="1674"/>
      <c r="V243" s="1676"/>
      <c r="W243" s="1676"/>
      <c r="X243" s="1676"/>
      <c r="Y243" s="1676"/>
      <c r="Z243" s="1676"/>
    </row>
    <row r="244" spans="1:26" ht="15.75" customHeight="1">
      <c r="A244" s="1739"/>
      <c r="B244" s="1676"/>
      <c r="C244" s="1677"/>
      <c r="D244" s="1676"/>
      <c r="E244" s="1676"/>
      <c r="F244" s="1676"/>
      <c r="G244" s="1676"/>
      <c r="H244" s="1676"/>
      <c r="I244" s="1676"/>
      <c r="J244" s="1676"/>
      <c r="K244" s="1676"/>
      <c r="L244" s="1676"/>
      <c r="M244" s="1676"/>
      <c r="N244" s="1676"/>
      <c r="O244" s="1675"/>
      <c r="P244" s="1676"/>
      <c r="Q244" s="1674"/>
      <c r="R244" s="1674"/>
      <c r="S244" s="1675"/>
      <c r="T244" s="1674"/>
      <c r="U244" s="1674"/>
      <c r="V244" s="1676"/>
      <c r="W244" s="1676"/>
      <c r="X244" s="1676"/>
      <c r="Y244" s="1676"/>
      <c r="Z244" s="1676"/>
    </row>
    <row r="245" spans="1:26" ht="15.75" customHeight="1">
      <c r="A245" s="1739"/>
      <c r="B245" s="1676"/>
      <c r="C245" s="1677"/>
      <c r="D245" s="1676"/>
      <c r="E245" s="1676"/>
      <c r="F245" s="1676"/>
      <c r="G245" s="1676"/>
      <c r="H245" s="1676"/>
      <c r="I245" s="1676"/>
      <c r="J245" s="1676"/>
      <c r="K245" s="1676"/>
      <c r="L245" s="1676"/>
      <c r="M245" s="1676"/>
      <c r="N245" s="1676"/>
      <c r="O245" s="1675"/>
      <c r="P245" s="1676"/>
      <c r="Q245" s="1674"/>
      <c r="R245" s="1674"/>
      <c r="S245" s="1675"/>
      <c r="T245" s="1674"/>
      <c r="U245" s="1674"/>
      <c r="V245" s="1676"/>
      <c r="W245" s="1676"/>
      <c r="X245" s="1676"/>
      <c r="Y245" s="1676"/>
      <c r="Z245" s="1676"/>
    </row>
    <row r="246" spans="1:26" ht="15.75" customHeight="1">
      <c r="A246" s="1739"/>
      <c r="B246" s="1676"/>
      <c r="C246" s="1677"/>
      <c r="D246" s="1676"/>
      <c r="E246" s="1676"/>
      <c r="F246" s="1676"/>
      <c r="G246" s="1676"/>
      <c r="H246" s="1676"/>
      <c r="I246" s="1676"/>
      <c r="J246" s="1676"/>
      <c r="K246" s="1676"/>
      <c r="L246" s="1676"/>
      <c r="M246" s="1676"/>
      <c r="N246" s="1676"/>
      <c r="O246" s="1675"/>
      <c r="P246" s="1676"/>
      <c r="Q246" s="1674"/>
      <c r="R246" s="1674"/>
      <c r="S246" s="1675"/>
      <c r="T246" s="1674"/>
      <c r="U246" s="1674"/>
      <c r="V246" s="1676"/>
      <c r="W246" s="1676"/>
      <c r="X246" s="1676"/>
      <c r="Y246" s="1676"/>
      <c r="Z246" s="1676"/>
    </row>
    <row r="247" spans="1:26" ht="15.75" customHeight="1">
      <c r="A247" s="1739"/>
      <c r="B247" s="1676"/>
      <c r="C247" s="1677"/>
      <c r="D247" s="1676"/>
      <c r="E247" s="1676"/>
      <c r="F247" s="1676"/>
      <c r="G247" s="1676"/>
      <c r="H247" s="1676"/>
      <c r="I247" s="1676"/>
      <c r="J247" s="1676"/>
      <c r="K247" s="1676"/>
      <c r="L247" s="1676"/>
      <c r="M247" s="1676"/>
      <c r="N247" s="1676"/>
      <c r="O247" s="1675"/>
      <c r="P247" s="1676"/>
      <c r="Q247" s="1674"/>
      <c r="R247" s="1674"/>
      <c r="S247" s="1675"/>
      <c r="T247" s="1674"/>
      <c r="U247" s="1674"/>
      <c r="V247" s="1676"/>
      <c r="W247" s="1676"/>
      <c r="X247" s="1676"/>
      <c r="Y247" s="1676"/>
      <c r="Z247" s="1676"/>
    </row>
    <row r="248" spans="1:26" ht="15.75" customHeight="1">
      <c r="A248" s="1739"/>
      <c r="B248" s="1676"/>
      <c r="C248" s="1677"/>
      <c r="D248" s="1676"/>
      <c r="E248" s="1676"/>
      <c r="F248" s="1676"/>
      <c r="G248" s="1676"/>
      <c r="H248" s="1676"/>
      <c r="I248" s="1676"/>
      <c r="J248" s="1676"/>
      <c r="K248" s="1676"/>
      <c r="L248" s="1676"/>
      <c r="M248" s="1676"/>
      <c r="N248" s="1676"/>
      <c r="O248" s="1675"/>
      <c r="P248" s="1676"/>
      <c r="Q248" s="1674"/>
      <c r="R248" s="1674"/>
      <c r="S248" s="1675"/>
      <c r="T248" s="1674"/>
      <c r="U248" s="1674"/>
      <c r="V248" s="1676"/>
      <c r="W248" s="1676"/>
      <c r="X248" s="1676"/>
      <c r="Y248" s="1676"/>
      <c r="Z248" s="1676"/>
    </row>
    <row r="249" spans="1:26" ht="15.75" customHeight="1">
      <c r="A249" s="1739"/>
      <c r="B249" s="1676"/>
      <c r="C249" s="1677"/>
      <c r="D249" s="1676"/>
      <c r="E249" s="1676"/>
      <c r="F249" s="1676"/>
      <c r="G249" s="1676"/>
      <c r="H249" s="1676"/>
      <c r="I249" s="1676"/>
      <c r="J249" s="1676"/>
      <c r="K249" s="1676"/>
      <c r="L249" s="1676"/>
      <c r="M249" s="1676"/>
      <c r="N249" s="1676"/>
      <c r="O249" s="1675"/>
      <c r="P249" s="1676"/>
      <c r="Q249" s="1674"/>
      <c r="R249" s="1674"/>
      <c r="S249" s="1675"/>
      <c r="T249" s="1674"/>
      <c r="U249" s="1674"/>
      <c r="V249" s="1676"/>
      <c r="W249" s="1676"/>
      <c r="X249" s="1676"/>
      <c r="Y249" s="1676"/>
      <c r="Z249" s="1676"/>
    </row>
    <row r="250" spans="1:26" ht="15.75" customHeight="1">
      <c r="A250" s="1739"/>
      <c r="B250" s="1676"/>
      <c r="C250" s="1677"/>
      <c r="D250" s="1676"/>
      <c r="E250" s="1676"/>
      <c r="F250" s="1676"/>
      <c r="G250" s="1676"/>
      <c r="H250" s="1676"/>
      <c r="I250" s="1676"/>
      <c r="J250" s="1676"/>
      <c r="K250" s="1676"/>
      <c r="L250" s="1676"/>
      <c r="M250" s="1676"/>
      <c r="N250" s="1676"/>
      <c r="O250" s="1675"/>
      <c r="P250" s="1676"/>
      <c r="Q250" s="1674"/>
      <c r="R250" s="1674"/>
      <c r="S250" s="1675"/>
      <c r="T250" s="1674"/>
      <c r="U250" s="1674"/>
      <c r="V250" s="1676"/>
      <c r="W250" s="1676"/>
      <c r="X250" s="1676"/>
      <c r="Y250" s="1676"/>
      <c r="Z250" s="1676"/>
    </row>
    <row r="251" spans="1:26" ht="15.75" customHeight="1">
      <c r="A251" s="1739"/>
      <c r="B251" s="1676"/>
      <c r="C251" s="1677"/>
      <c r="D251" s="1676"/>
      <c r="E251" s="1676"/>
      <c r="F251" s="1676"/>
      <c r="G251" s="1676"/>
      <c r="H251" s="1676"/>
      <c r="I251" s="1676"/>
      <c r="J251" s="1676"/>
      <c r="K251" s="1676"/>
      <c r="L251" s="1676"/>
      <c r="M251" s="1676"/>
      <c r="N251" s="1676"/>
      <c r="O251" s="1675"/>
      <c r="P251" s="1676"/>
      <c r="Q251" s="1674"/>
      <c r="R251" s="1674"/>
      <c r="S251" s="1675"/>
      <c r="T251" s="1674"/>
      <c r="U251" s="1674"/>
      <c r="V251" s="1676"/>
      <c r="W251" s="1676"/>
      <c r="X251" s="1676"/>
      <c r="Y251" s="1676"/>
      <c r="Z251" s="1676"/>
    </row>
    <row r="252" spans="1:26" ht="15.75" customHeight="1">
      <c r="A252" s="1739"/>
      <c r="B252" s="1676"/>
      <c r="C252" s="1677"/>
      <c r="D252" s="1676"/>
      <c r="E252" s="1676"/>
      <c r="F252" s="1676"/>
      <c r="G252" s="1676"/>
      <c r="H252" s="1676"/>
      <c r="I252" s="1676"/>
      <c r="J252" s="1676"/>
      <c r="K252" s="1676"/>
      <c r="L252" s="1676"/>
      <c r="M252" s="1676"/>
      <c r="N252" s="1676"/>
      <c r="O252" s="1675"/>
      <c r="P252" s="1676"/>
      <c r="Q252" s="1674"/>
      <c r="R252" s="1674"/>
      <c r="S252" s="1675"/>
      <c r="T252" s="1674"/>
      <c r="U252" s="1674"/>
      <c r="V252" s="1676"/>
      <c r="W252" s="1676"/>
      <c r="X252" s="1676"/>
      <c r="Y252" s="1676"/>
      <c r="Z252" s="1676"/>
    </row>
    <row r="253" spans="1:26" ht="15.75" customHeight="1">
      <c r="A253" s="1739"/>
      <c r="B253" s="1676"/>
      <c r="C253" s="1677"/>
      <c r="D253" s="1676"/>
      <c r="E253" s="1676"/>
      <c r="F253" s="1676"/>
      <c r="G253" s="1676"/>
      <c r="H253" s="1676"/>
      <c r="I253" s="1676"/>
      <c r="J253" s="1676"/>
      <c r="K253" s="1676"/>
      <c r="L253" s="1676"/>
      <c r="M253" s="1676"/>
      <c r="N253" s="1676"/>
      <c r="O253" s="1675"/>
      <c r="P253" s="1676"/>
      <c r="Q253" s="1674"/>
      <c r="R253" s="1674"/>
      <c r="S253" s="1675"/>
      <c r="T253" s="1674"/>
      <c r="U253" s="1674"/>
      <c r="V253" s="1676"/>
      <c r="W253" s="1676"/>
      <c r="X253" s="1676"/>
      <c r="Y253" s="1676"/>
      <c r="Z253" s="1676"/>
    </row>
    <row r="254" spans="1:26" ht="15.75" customHeight="1">
      <c r="A254" s="1739"/>
      <c r="B254" s="1676"/>
      <c r="C254" s="1677"/>
      <c r="D254" s="1676"/>
      <c r="E254" s="1676"/>
      <c r="F254" s="1676"/>
      <c r="G254" s="1676"/>
      <c r="H254" s="1676"/>
      <c r="I254" s="1676"/>
      <c r="J254" s="1676"/>
      <c r="K254" s="1676"/>
      <c r="L254" s="1676"/>
      <c r="M254" s="1676"/>
      <c r="N254" s="1676"/>
      <c r="O254" s="1675"/>
      <c r="P254" s="1676"/>
      <c r="Q254" s="1674"/>
      <c r="R254" s="1674"/>
      <c r="S254" s="1675"/>
      <c r="T254" s="1674"/>
      <c r="U254" s="1674"/>
      <c r="V254" s="1676"/>
      <c r="W254" s="1676"/>
      <c r="X254" s="1676"/>
      <c r="Y254" s="1676"/>
      <c r="Z254" s="1676"/>
    </row>
    <row r="255" spans="1:26" ht="15.75" customHeight="1">
      <c r="A255" s="1739"/>
      <c r="B255" s="1676"/>
      <c r="C255" s="1677"/>
      <c r="D255" s="1676"/>
      <c r="E255" s="1676"/>
      <c r="F255" s="1676"/>
      <c r="G255" s="1676"/>
      <c r="H255" s="1676"/>
      <c r="I255" s="1676"/>
      <c r="J255" s="1676"/>
      <c r="K255" s="1676"/>
      <c r="L255" s="1676"/>
      <c r="M255" s="1676"/>
      <c r="N255" s="1676"/>
      <c r="O255" s="1675"/>
      <c r="P255" s="1676"/>
      <c r="Q255" s="1674"/>
      <c r="R255" s="1674"/>
      <c r="S255" s="1675"/>
      <c r="T255" s="1674"/>
      <c r="U255" s="1674"/>
      <c r="V255" s="1676"/>
      <c r="W255" s="1676"/>
      <c r="X255" s="1676"/>
      <c r="Y255" s="1676"/>
      <c r="Z255" s="1676"/>
    </row>
    <row r="256" spans="1:26" ht="15.75" customHeight="1">
      <c r="A256" s="1739"/>
      <c r="B256" s="1676"/>
      <c r="C256" s="1677"/>
      <c r="D256" s="1676"/>
      <c r="E256" s="1676"/>
      <c r="F256" s="1676"/>
      <c r="G256" s="1676"/>
      <c r="H256" s="1676"/>
      <c r="I256" s="1676"/>
      <c r="J256" s="1676"/>
      <c r="K256" s="1676"/>
      <c r="L256" s="1676"/>
      <c r="M256" s="1676"/>
      <c r="N256" s="1676"/>
      <c r="O256" s="1675"/>
      <c r="P256" s="1676"/>
      <c r="Q256" s="1674"/>
      <c r="R256" s="1674"/>
      <c r="S256" s="1675"/>
      <c r="T256" s="1674"/>
      <c r="U256" s="1674"/>
      <c r="V256" s="1676"/>
      <c r="W256" s="1676"/>
      <c r="X256" s="1676"/>
      <c r="Y256" s="1676"/>
      <c r="Z256" s="1676"/>
    </row>
    <row r="257" spans="1:26" ht="15.75" customHeight="1">
      <c r="A257" s="1739"/>
      <c r="B257" s="1676"/>
      <c r="C257" s="1677"/>
      <c r="D257" s="1676"/>
      <c r="E257" s="1676"/>
      <c r="F257" s="1676"/>
      <c r="G257" s="1676"/>
      <c r="H257" s="1676"/>
      <c r="I257" s="1676"/>
      <c r="J257" s="1676"/>
      <c r="K257" s="1676"/>
      <c r="L257" s="1676"/>
      <c r="M257" s="1676"/>
      <c r="N257" s="1676"/>
      <c r="O257" s="1675"/>
      <c r="P257" s="1676"/>
      <c r="Q257" s="1674"/>
      <c r="R257" s="1674"/>
      <c r="S257" s="1675"/>
      <c r="T257" s="1674"/>
      <c r="U257" s="1674"/>
      <c r="V257" s="1676"/>
      <c r="W257" s="1676"/>
      <c r="X257" s="1676"/>
      <c r="Y257" s="1676"/>
      <c r="Z257" s="1676"/>
    </row>
    <row r="258" spans="1:26" ht="15.75" customHeight="1">
      <c r="A258" s="1739"/>
      <c r="B258" s="1676"/>
      <c r="C258" s="1677"/>
      <c r="D258" s="1676"/>
      <c r="E258" s="1676"/>
      <c r="F258" s="1676"/>
      <c r="G258" s="1676"/>
      <c r="H258" s="1676"/>
      <c r="I258" s="1676"/>
      <c r="J258" s="1676"/>
      <c r="K258" s="1676"/>
      <c r="L258" s="1676"/>
      <c r="M258" s="1676"/>
      <c r="N258" s="1676"/>
      <c r="O258" s="1675"/>
      <c r="P258" s="1676"/>
      <c r="Q258" s="1674"/>
      <c r="R258" s="1674"/>
      <c r="S258" s="1675"/>
      <c r="T258" s="1674"/>
      <c r="U258" s="1674"/>
      <c r="V258" s="1676"/>
      <c r="W258" s="1676"/>
      <c r="X258" s="1676"/>
      <c r="Y258" s="1676"/>
      <c r="Z258" s="1676"/>
    </row>
    <row r="259" spans="1:26" ht="15.75" customHeight="1">
      <c r="A259" s="1739"/>
      <c r="B259" s="1676"/>
      <c r="C259" s="1677"/>
      <c r="D259" s="1676"/>
      <c r="E259" s="1676"/>
      <c r="F259" s="1676"/>
      <c r="G259" s="1676"/>
      <c r="H259" s="1676"/>
      <c r="I259" s="1676"/>
      <c r="J259" s="1676"/>
      <c r="K259" s="1676"/>
      <c r="L259" s="1676"/>
      <c r="M259" s="1676"/>
      <c r="N259" s="1676"/>
      <c r="O259" s="1675"/>
      <c r="P259" s="1676"/>
      <c r="Q259" s="1674"/>
      <c r="R259" s="1674"/>
      <c r="S259" s="1675"/>
      <c r="T259" s="1674"/>
      <c r="U259" s="1674"/>
      <c r="V259" s="1676"/>
      <c r="W259" s="1676"/>
      <c r="X259" s="1676"/>
      <c r="Y259" s="1676"/>
      <c r="Z259" s="1676"/>
    </row>
    <row r="260" spans="1:26" ht="15.75" customHeight="1">
      <c r="A260" s="1739"/>
      <c r="B260" s="1676"/>
      <c r="C260" s="1677"/>
      <c r="D260" s="1676"/>
      <c r="E260" s="1676"/>
      <c r="F260" s="1676"/>
      <c r="G260" s="1676"/>
      <c r="H260" s="1676"/>
      <c r="I260" s="1676"/>
      <c r="J260" s="1676"/>
      <c r="K260" s="1676"/>
      <c r="L260" s="1676"/>
      <c r="M260" s="1676"/>
      <c r="N260" s="1676"/>
      <c r="O260" s="1675"/>
      <c r="P260" s="1676"/>
      <c r="Q260" s="1674"/>
      <c r="R260" s="1674"/>
      <c r="S260" s="1675"/>
      <c r="T260" s="1674"/>
      <c r="U260" s="1674"/>
      <c r="V260" s="1676"/>
      <c r="W260" s="1676"/>
      <c r="X260" s="1676"/>
      <c r="Y260" s="1676"/>
      <c r="Z260" s="1676"/>
    </row>
    <row r="261" spans="1:26" ht="15.75" customHeight="1">
      <c r="A261" s="1739"/>
      <c r="B261" s="1676"/>
      <c r="C261" s="1677"/>
      <c r="D261" s="1676"/>
      <c r="E261" s="1676"/>
      <c r="F261" s="1676"/>
      <c r="G261" s="1676"/>
      <c r="H261" s="1676"/>
      <c r="I261" s="1676"/>
      <c r="J261" s="1676"/>
      <c r="K261" s="1676"/>
      <c r="L261" s="1676"/>
      <c r="M261" s="1676"/>
      <c r="N261" s="1676"/>
      <c r="O261" s="1675"/>
      <c r="P261" s="1676"/>
      <c r="Q261" s="1674"/>
      <c r="R261" s="1674"/>
      <c r="S261" s="1675"/>
      <c r="T261" s="1674"/>
      <c r="U261" s="1674"/>
      <c r="V261" s="1676"/>
      <c r="W261" s="1676"/>
      <c r="X261" s="1676"/>
      <c r="Y261" s="1676"/>
      <c r="Z261" s="1676"/>
    </row>
    <row r="262" spans="1:26" ht="15.75" customHeight="1">
      <c r="A262" s="1739"/>
      <c r="B262" s="1676"/>
      <c r="C262" s="1677"/>
      <c r="D262" s="1676"/>
      <c r="E262" s="1676"/>
      <c r="F262" s="1676"/>
      <c r="G262" s="1676"/>
      <c r="H262" s="1676"/>
      <c r="I262" s="1676"/>
      <c r="J262" s="1676"/>
      <c r="K262" s="1676"/>
      <c r="L262" s="1676"/>
      <c r="M262" s="1676"/>
      <c r="N262" s="1676"/>
      <c r="O262" s="1675"/>
      <c r="P262" s="1676"/>
      <c r="Q262" s="1674"/>
      <c r="R262" s="1674"/>
      <c r="S262" s="1675"/>
      <c r="T262" s="1674"/>
      <c r="U262" s="1674"/>
      <c r="V262" s="1676"/>
      <c r="W262" s="1676"/>
      <c r="X262" s="1676"/>
      <c r="Y262" s="1676"/>
      <c r="Z262" s="1676"/>
    </row>
    <row r="263" spans="1:26" ht="15.75" customHeight="1">
      <c r="A263" s="1739"/>
      <c r="B263" s="1676"/>
      <c r="C263" s="1677"/>
      <c r="D263" s="1676"/>
      <c r="E263" s="1676"/>
      <c r="F263" s="1676"/>
      <c r="G263" s="1676"/>
      <c r="H263" s="1676"/>
      <c r="I263" s="1676"/>
      <c r="J263" s="1676"/>
      <c r="K263" s="1676"/>
      <c r="L263" s="1676"/>
      <c r="M263" s="1676"/>
      <c r="N263" s="1676"/>
      <c r="O263" s="1675"/>
      <c r="P263" s="1676"/>
      <c r="Q263" s="1674"/>
      <c r="R263" s="1674"/>
      <c r="S263" s="1675"/>
      <c r="T263" s="1674"/>
      <c r="U263" s="1674"/>
      <c r="V263" s="1676"/>
      <c r="W263" s="1676"/>
      <c r="X263" s="1676"/>
      <c r="Y263" s="1676"/>
      <c r="Z263" s="1676"/>
    </row>
    <row r="264" spans="1:26" ht="15.75" customHeight="1">
      <c r="A264" s="1739"/>
      <c r="B264" s="1676"/>
      <c r="C264" s="1677"/>
      <c r="D264" s="1676"/>
      <c r="E264" s="1676"/>
      <c r="F264" s="1676"/>
      <c r="G264" s="1676"/>
      <c r="H264" s="1676"/>
      <c r="I264" s="1676"/>
      <c r="J264" s="1676"/>
      <c r="K264" s="1676"/>
      <c r="L264" s="1676"/>
      <c r="M264" s="1676"/>
      <c r="N264" s="1676"/>
      <c r="O264" s="1675"/>
      <c r="P264" s="1676"/>
      <c r="Q264" s="1674"/>
      <c r="R264" s="1674"/>
      <c r="S264" s="1675"/>
      <c r="T264" s="1674"/>
      <c r="U264" s="1674"/>
      <c r="V264" s="1676"/>
      <c r="W264" s="1676"/>
      <c r="X264" s="1676"/>
      <c r="Y264" s="1676"/>
      <c r="Z264" s="1676"/>
    </row>
    <row r="265" spans="1:26" ht="15.75" customHeight="1">
      <c r="A265" s="1739"/>
      <c r="B265" s="1676"/>
      <c r="C265" s="1677"/>
      <c r="D265" s="1676"/>
      <c r="E265" s="1676"/>
      <c r="F265" s="1676"/>
      <c r="G265" s="1676"/>
      <c r="H265" s="1676"/>
      <c r="I265" s="1676"/>
      <c r="J265" s="1676"/>
      <c r="K265" s="1676"/>
      <c r="L265" s="1676"/>
      <c r="M265" s="1676"/>
      <c r="N265" s="1676"/>
      <c r="O265" s="1675"/>
      <c r="P265" s="1676"/>
      <c r="Q265" s="1674"/>
      <c r="R265" s="1674"/>
      <c r="S265" s="1675"/>
      <c r="T265" s="1674"/>
      <c r="U265" s="1674"/>
      <c r="V265" s="1676"/>
      <c r="W265" s="1676"/>
      <c r="X265" s="1676"/>
      <c r="Y265" s="1676"/>
      <c r="Z265" s="1676"/>
    </row>
    <row r="266" spans="1:26" ht="15.75" customHeight="1">
      <c r="A266" s="1739"/>
      <c r="B266" s="1676"/>
      <c r="C266" s="1677"/>
      <c r="D266" s="1676"/>
      <c r="E266" s="1676"/>
      <c r="F266" s="1676"/>
      <c r="G266" s="1676"/>
      <c r="H266" s="1676"/>
      <c r="I266" s="1676"/>
      <c r="J266" s="1676"/>
      <c r="K266" s="1676"/>
      <c r="L266" s="1676"/>
      <c r="M266" s="1676"/>
      <c r="N266" s="1676"/>
      <c r="O266" s="1675"/>
      <c r="P266" s="1676"/>
      <c r="Q266" s="1674"/>
      <c r="R266" s="1674"/>
      <c r="S266" s="1675"/>
      <c r="T266" s="1674"/>
      <c r="U266" s="1674"/>
      <c r="V266" s="1676"/>
      <c r="W266" s="1676"/>
      <c r="X266" s="1676"/>
      <c r="Y266" s="1676"/>
      <c r="Z266" s="1676"/>
    </row>
    <row r="267" spans="1:26" ht="15.75" customHeight="1">
      <c r="A267" s="1739"/>
      <c r="B267" s="1676"/>
      <c r="C267" s="1677"/>
      <c r="D267" s="1676"/>
      <c r="E267" s="1676"/>
      <c r="F267" s="1676"/>
      <c r="G267" s="1676"/>
      <c r="H267" s="1676"/>
      <c r="I267" s="1676"/>
      <c r="J267" s="1676"/>
      <c r="K267" s="1676"/>
      <c r="L267" s="1676"/>
      <c r="M267" s="1676"/>
      <c r="N267" s="1676"/>
      <c r="O267" s="1675"/>
      <c r="P267" s="1676"/>
      <c r="Q267" s="1674"/>
      <c r="R267" s="1674"/>
      <c r="S267" s="1675"/>
      <c r="T267" s="1674"/>
      <c r="U267" s="1674"/>
      <c r="V267" s="1676"/>
      <c r="W267" s="1676"/>
      <c r="X267" s="1676"/>
      <c r="Y267" s="1676"/>
      <c r="Z267" s="1676"/>
    </row>
    <row r="268" spans="1:26" ht="15.75" customHeight="1">
      <c r="A268" s="1739"/>
      <c r="B268" s="1676"/>
      <c r="C268" s="1677"/>
      <c r="D268" s="1676"/>
      <c r="E268" s="1676"/>
      <c r="F268" s="1676"/>
      <c r="G268" s="1676"/>
      <c r="H268" s="1676"/>
      <c r="I268" s="1676"/>
      <c r="J268" s="1676"/>
      <c r="K268" s="1676"/>
      <c r="L268" s="1676"/>
      <c r="M268" s="1676"/>
      <c r="N268" s="1676"/>
      <c r="O268" s="1675"/>
      <c r="P268" s="1676"/>
      <c r="Q268" s="1674"/>
      <c r="R268" s="1674"/>
      <c r="S268" s="1675"/>
      <c r="T268" s="1674"/>
      <c r="U268" s="1674"/>
      <c r="V268" s="1676"/>
      <c r="W268" s="1676"/>
      <c r="X268" s="1676"/>
      <c r="Y268" s="1676"/>
      <c r="Z268" s="1676"/>
    </row>
    <row r="269" spans="1:26" ht="15.75" customHeight="1">
      <c r="A269" s="1739"/>
      <c r="B269" s="1676"/>
      <c r="C269" s="1677"/>
      <c r="D269" s="1676"/>
      <c r="E269" s="1676"/>
      <c r="F269" s="1676"/>
      <c r="G269" s="1676"/>
      <c r="H269" s="1676"/>
      <c r="I269" s="1676"/>
      <c r="J269" s="1676"/>
      <c r="K269" s="1676"/>
      <c r="L269" s="1676"/>
      <c r="M269" s="1676"/>
      <c r="N269" s="1676"/>
      <c r="O269" s="1675"/>
      <c r="P269" s="1676"/>
      <c r="Q269" s="1674"/>
      <c r="R269" s="1674"/>
      <c r="S269" s="1675"/>
      <c r="T269" s="1674"/>
      <c r="U269" s="1674"/>
      <c r="V269" s="1676"/>
      <c r="W269" s="1676"/>
      <c r="X269" s="1676"/>
      <c r="Y269" s="1676"/>
      <c r="Z269" s="1676"/>
    </row>
    <row r="270" spans="1:26" ht="15.75" customHeight="1">
      <c r="A270" s="1739"/>
      <c r="B270" s="1676"/>
      <c r="C270" s="1677"/>
      <c r="D270" s="1676"/>
      <c r="E270" s="1676"/>
      <c r="F270" s="1676"/>
      <c r="G270" s="1676"/>
      <c r="H270" s="1676"/>
      <c r="I270" s="1676"/>
      <c r="J270" s="1676"/>
      <c r="K270" s="1676"/>
      <c r="L270" s="1676"/>
      <c r="M270" s="1676"/>
      <c r="N270" s="1676"/>
      <c r="O270" s="1675"/>
      <c r="P270" s="1676"/>
      <c r="Q270" s="1674"/>
      <c r="R270" s="1674"/>
      <c r="S270" s="1675"/>
      <c r="T270" s="1674"/>
      <c r="U270" s="1674"/>
      <c r="V270" s="1676"/>
      <c r="W270" s="1676"/>
      <c r="X270" s="1676"/>
      <c r="Y270" s="1676"/>
      <c r="Z270" s="1676"/>
    </row>
    <row r="271" spans="1:26" ht="15.75" customHeight="1">
      <c r="A271" s="1739"/>
      <c r="B271" s="1676"/>
      <c r="C271" s="1677"/>
      <c r="D271" s="1676"/>
      <c r="E271" s="1676"/>
      <c r="F271" s="1676"/>
      <c r="G271" s="1676"/>
      <c r="H271" s="1676"/>
      <c r="I271" s="1676"/>
      <c r="J271" s="1676"/>
      <c r="K271" s="1676"/>
      <c r="L271" s="1676"/>
      <c r="M271" s="1676"/>
      <c r="N271" s="1676"/>
      <c r="O271" s="1675"/>
      <c r="P271" s="1676"/>
      <c r="Q271" s="1674"/>
      <c r="R271" s="1674"/>
      <c r="S271" s="1675"/>
      <c r="T271" s="1674"/>
      <c r="U271" s="1674"/>
      <c r="V271" s="1676"/>
      <c r="W271" s="1676"/>
      <c r="X271" s="1676"/>
      <c r="Y271" s="1676"/>
      <c r="Z271" s="1676"/>
    </row>
    <row r="272" spans="1:26" ht="15.75" customHeight="1">
      <c r="A272" s="1739"/>
      <c r="B272" s="1676"/>
      <c r="C272" s="1677"/>
      <c r="D272" s="1676"/>
      <c r="E272" s="1676"/>
      <c r="F272" s="1676"/>
      <c r="G272" s="1676"/>
      <c r="H272" s="1676"/>
      <c r="I272" s="1676"/>
      <c r="J272" s="1676"/>
      <c r="K272" s="1676"/>
      <c r="L272" s="1676"/>
      <c r="M272" s="1676"/>
      <c r="N272" s="1676"/>
      <c r="O272" s="1675"/>
      <c r="P272" s="1676"/>
      <c r="Q272" s="1674"/>
      <c r="R272" s="1674"/>
      <c r="S272" s="1675"/>
      <c r="T272" s="1674"/>
      <c r="U272" s="1674"/>
      <c r="V272" s="1676"/>
      <c r="W272" s="1676"/>
      <c r="X272" s="1676"/>
      <c r="Y272" s="1676"/>
      <c r="Z272" s="1676"/>
    </row>
    <row r="273" spans="1:26" ht="15.75" customHeight="1">
      <c r="A273" s="1739"/>
      <c r="B273" s="1676"/>
      <c r="C273" s="1677"/>
      <c r="D273" s="1676"/>
      <c r="E273" s="1676"/>
      <c r="F273" s="1676"/>
      <c r="G273" s="1676"/>
      <c r="H273" s="1676"/>
      <c r="I273" s="1676"/>
      <c r="J273" s="1676"/>
      <c r="K273" s="1676"/>
      <c r="L273" s="1676"/>
      <c r="M273" s="1676"/>
      <c r="N273" s="1676"/>
      <c r="O273" s="1675"/>
      <c r="P273" s="1676"/>
      <c r="Q273" s="1674"/>
      <c r="R273" s="1674"/>
      <c r="S273" s="1675"/>
      <c r="T273" s="1674"/>
      <c r="U273" s="1674"/>
      <c r="V273" s="1676"/>
      <c r="W273" s="1676"/>
      <c r="X273" s="1676"/>
      <c r="Y273" s="1676"/>
      <c r="Z273" s="1676"/>
    </row>
    <row r="274" spans="1:26" ht="15.75" customHeight="1">
      <c r="A274" s="1739"/>
      <c r="B274" s="1676"/>
      <c r="C274" s="1677"/>
      <c r="D274" s="1676"/>
      <c r="E274" s="1676"/>
      <c r="F274" s="1676"/>
      <c r="G274" s="1676"/>
      <c r="H274" s="1676"/>
      <c r="I274" s="1676"/>
      <c r="J274" s="1676"/>
      <c r="K274" s="1676"/>
      <c r="L274" s="1676"/>
      <c r="M274" s="1676"/>
      <c r="N274" s="1676"/>
      <c r="O274" s="1675"/>
      <c r="P274" s="1676"/>
      <c r="Q274" s="1674"/>
      <c r="R274" s="1674"/>
      <c r="S274" s="1675"/>
      <c r="T274" s="1674"/>
      <c r="U274" s="1674"/>
      <c r="V274" s="1676"/>
      <c r="W274" s="1676"/>
      <c r="X274" s="1676"/>
      <c r="Y274" s="1676"/>
      <c r="Z274" s="1676"/>
    </row>
    <row r="275" spans="1:26" ht="15.75" customHeight="1">
      <c r="A275" s="1739"/>
      <c r="B275" s="1676"/>
      <c r="C275" s="1677"/>
      <c r="D275" s="1676"/>
      <c r="E275" s="1676"/>
      <c r="F275" s="1676"/>
      <c r="G275" s="1676"/>
      <c r="H275" s="1676"/>
      <c r="I275" s="1676"/>
      <c r="J275" s="1676"/>
      <c r="K275" s="1676"/>
      <c r="L275" s="1676"/>
      <c r="M275" s="1676"/>
      <c r="N275" s="1676"/>
      <c r="O275" s="1675"/>
      <c r="P275" s="1676"/>
      <c r="Q275" s="1674"/>
      <c r="R275" s="1674"/>
      <c r="S275" s="1675"/>
      <c r="T275" s="1674"/>
      <c r="U275" s="1674"/>
      <c r="V275" s="1676"/>
      <c r="W275" s="1676"/>
      <c r="X275" s="1676"/>
      <c r="Y275" s="1676"/>
      <c r="Z275" s="1676"/>
    </row>
    <row r="276" spans="1:26" ht="15.75" customHeight="1">
      <c r="A276" s="1739"/>
      <c r="B276" s="1676"/>
      <c r="C276" s="1677"/>
      <c r="D276" s="1676"/>
      <c r="E276" s="1676"/>
      <c r="F276" s="1676"/>
      <c r="G276" s="1676"/>
      <c r="H276" s="1676"/>
      <c r="I276" s="1676"/>
      <c r="J276" s="1676"/>
      <c r="K276" s="1676"/>
      <c r="L276" s="1676"/>
      <c r="M276" s="1676"/>
      <c r="N276" s="1676"/>
      <c r="O276" s="1675"/>
      <c r="P276" s="1676"/>
      <c r="Q276" s="1674"/>
      <c r="R276" s="1674"/>
      <c r="S276" s="1675"/>
      <c r="T276" s="1674"/>
      <c r="U276" s="1674"/>
      <c r="V276" s="1676"/>
      <c r="W276" s="1676"/>
      <c r="X276" s="1676"/>
      <c r="Y276" s="1676"/>
      <c r="Z276" s="1676"/>
    </row>
    <row r="277" spans="1:26" ht="15.75" customHeight="1">
      <c r="A277" s="1739"/>
      <c r="B277" s="1676"/>
      <c r="C277" s="1677"/>
      <c r="D277" s="1676"/>
      <c r="E277" s="1676"/>
      <c r="F277" s="1676"/>
      <c r="G277" s="1676"/>
      <c r="H277" s="1676"/>
      <c r="I277" s="1676"/>
      <c r="J277" s="1676"/>
      <c r="K277" s="1676"/>
      <c r="L277" s="1676"/>
      <c r="M277" s="1676"/>
      <c r="N277" s="1676"/>
      <c r="O277" s="1675"/>
      <c r="P277" s="1676"/>
      <c r="Q277" s="1674"/>
      <c r="R277" s="1674"/>
      <c r="S277" s="1675"/>
      <c r="T277" s="1674"/>
      <c r="U277" s="1674"/>
      <c r="V277" s="1676"/>
      <c r="W277" s="1676"/>
      <c r="X277" s="1676"/>
      <c r="Y277" s="1676"/>
      <c r="Z277" s="1676"/>
    </row>
    <row r="278" spans="1:26" ht="15.75" customHeight="1">
      <c r="A278" s="1739"/>
      <c r="B278" s="1676"/>
      <c r="C278" s="1677"/>
      <c r="D278" s="1676"/>
      <c r="E278" s="1676"/>
      <c r="F278" s="1676"/>
      <c r="G278" s="1676"/>
      <c r="H278" s="1676"/>
      <c r="I278" s="1676"/>
      <c r="J278" s="1676"/>
      <c r="K278" s="1676"/>
      <c r="L278" s="1676"/>
      <c r="M278" s="1676"/>
      <c r="N278" s="1676"/>
      <c r="O278" s="1675"/>
      <c r="P278" s="1676"/>
      <c r="Q278" s="1674"/>
      <c r="R278" s="1674"/>
      <c r="S278" s="1675"/>
      <c r="T278" s="1674"/>
      <c r="U278" s="1674"/>
      <c r="V278" s="1676"/>
      <c r="W278" s="1676"/>
      <c r="X278" s="1676"/>
      <c r="Y278" s="1676"/>
      <c r="Z278" s="1676"/>
    </row>
    <row r="279" spans="1:26" ht="15.75" customHeight="1">
      <c r="A279" s="1739"/>
      <c r="B279" s="1676"/>
      <c r="C279" s="1677"/>
      <c r="D279" s="1676"/>
      <c r="E279" s="1676"/>
      <c r="F279" s="1676"/>
      <c r="G279" s="1676"/>
      <c r="H279" s="1676"/>
      <c r="I279" s="1676"/>
      <c r="J279" s="1676"/>
      <c r="K279" s="1676"/>
      <c r="L279" s="1676"/>
      <c r="M279" s="1676"/>
      <c r="N279" s="1676"/>
      <c r="O279" s="1675"/>
      <c r="P279" s="1676"/>
      <c r="Q279" s="1674"/>
      <c r="R279" s="1674"/>
      <c r="S279" s="1675"/>
      <c r="T279" s="1674"/>
      <c r="U279" s="1674"/>
      <c r="V279" s="1676"/>
      <c r="W279" s="1676"/>
      <c r="X279" s="1676"/>
      <c r="Y279" s="1676"/>
      <c r="Z279" s="1676"/>
    </row>
    <row r="280" spans="1:26" ht="15.75" customHeight="1">
      <c r="A280" s="1739"/>
      <c r="B280" s="1676"/>
      <c r="C280" s="1677"/>
      <c r="D280" s="1676"/>
      <c r="E280" s="1676"/>
      <c r="F280" s="1676"/>
      <c r="G280" s="1676"/>
      <c r="H280" s="1676"/>
      <c r="I280" s="1676"/>
      <c r="J280" s="1676"/>
      <c r="K280" s="1676"/>
      <c r="L280" s="1676"/>
      <c r="M280" s="1676"/>
      <c r="N280" s="1676"/>
      <c r="O280" s="1675"/>
      <c r="P280" s="1676"/>
      <c r="Q280" s="1674"/>
      <c r="R280" s="1674"/>
      <c r="S280" s="1675"/>
      <c r="T280" s="1674"/>
      <c r="U280" s="1674"/>
      <c r="V280" s="1676"/>
      <c r="W280" s="1676"/>
      <c r="X280" s="1676"/>
      <c r="Y280" s="1676"/>
      <c r="Z280" s="1676"/>
    </row>
    <row r="281" spans="1:26" ht="15.75" customHeight="1">
      <c r="A281" s="1739"/>
      <c r="B281" s="1676"/>
      <c r="C281" s="1677"/>
      <c r="D281" s="1676"/>
      <c r="E281" s="1676"/>
      <c r="F281" s="1676"/>
      <c r="G281" s="1676"/>
      <c r="H281" s="1676"/>
      <c r="I281" s="1676"/>
      <c r="J281" s="1676"/>
      <c r="K281" s="1676"/>
      <c r="L281" s="1676"/>
      <c r="M281" s="1676"/>
      <c r="N281" s="1676"/>
      <c r="O281" s="1675"/>
      <c r="P281" s="1676"/>
      <c r="Q281" s="1674"/>
      <c r="R281" s="1674"/>
      <c r="S281" s="1675"/>
      <c r="T281" s="1674"/>
      <c r="U281" s="1674"/>
      <c r="V281" s="1676"/>
      <c r="W281" s="1676"/>
      <c r="X281" s="1676"/>
      <c r="Y281" s="1676"/>
      <c r="Z281" s="1676"/>
    </row>
    <row r="282" spans="1:26" ht="15.75" customHeight="1">
      <c r="A282" s="1739"/>
      <c r="B282" s="1676"/>
      <c r="C282" s="1677"/>
      <c r="D282" s="1676"/>
      <c r="E282" s="1676"/>
      <c r="F282" s="1676"/>
      <c r="G282" s="1676"/>
      <c r="H282" s="1676"/>
      <c r="I282" s="1676"/>
      <c r="J282" s="1676"/>
      <c r="K282" s="1676"/>
      <c r="L282" s="1676"/>
      <c r="M282" s="1676"/>
      <c r="N282" s="1676"/>
      <c r="O282" s="1675"/>
      <c r="P282" s="1676"/>
      <c r="Q282" s="1674"/>
      <c r="R282" s="1674"/>
      <c r="S282" s="1675"/>
      <c r="T282" s="1674"/>
      <c r="U282" s="1674"/>
      <c r="V282" s="1676"/>
      <c r="W282" s="1676"/>
      <c r="X282" s="1676"/>
      <c r="Y282" s="1676"/>
      <c r="Z282" s="1676"/>
    </row>
    <row r="283" spans="1:26" ht="15.75" customHeight="1">
      <c r="A283" s="1739"/>
      <c r="B283" s="1676"/>
      <c r="C283" s="1677"/>
      <c r="D283" s="1676"/>
      <c r="E283" s="1676"/>
      <c r="F283" s="1676"/>
      <c r="G283" s="1676"/>
      <c r="H283" s="1676"/>
      <c r="I283" s="1676"/>
      <c r="J283" s="1676"/>
      <c r="K283" s="1676"/>
      <c r="L283" s="1676"/>
      <c r="M283" s="1676"/>
      <c r="N283" s="1676"/>
      <c r="O283" s="1675"/>
      <c r="P283" s="1676"/>
      <c r="Q283" s="1674"/>
      <c r="R283" s="1674"/>
      <c r="S283" s="1675"/>
      <c r="T283" s="1674"/>
      <c r="U283" s="1674"/>
      <c r="V283" s="1676"/>
      <c r="W283" s="1676"/>
      <c r="X283" s="1676"/>
      <c r="Y283" s="1676"/>
      <c r="Z283" s="1676"/>
    </row>
    <row r="284" spans="1:26" ht="15.75" customHeight="1">
      <c r="A284" s="1739"/>
      <c r="B284" s="1676"/>
      <c r="C284" s="1677"/>
      <c r="D284" s="1676"/>
      <c r="E284" s="1676"/>
      <c r="F284" s="1676"/>
      <c r="G284" s="1676"/>
      <c r="H284" s="1676"/>
      <c r="I284" s="1676"/>
      <c r="J284" s="1676"/>
      <c r="K284" s="1676"/>
      <c r="L284" s="1676"/>
      <c r="M284" s="1676"/>
      <c r="N284" s="1676"/>
      <c r="O284" s="1675"/>
      <c r="P284" s="1676"/>
      <c r="Q284" s="1674"/>
      <c r="R284" s="1674"/>
      <c r="S284" s="1675"/>
      <c r="T284" s="1674"/>
      <c r="U284" s="1674"/>
      <c r="V284" s="1676"/>
      <c r="W284" s="1676"/>
      <c r="X284" s="1676"/>
      <c r="Y284" s="1676"/>
      <c r="Z284" s="1676"/>
    </row>
    <row r="285" spans="1:26" ht="15.75" customHeight="1">
      <c r="A285" s="1739"/>
      <c r="B285" s="1676"/>
      <c r="C285" s="1677"/>
      <c r="D285" s="1676"/>
      <c r="E285" s="1676"/>
      <c r="F285" s="1676"/>
      <c r="G285" s="1676"/>
      <c r="H285" s="1676"/>
      <c r="I285" s="1676"/>
      <c r="J285" s="1676"/>
      <c r="K285" s="1676"/>
      <c r="L285" s="1676"/>
      <c r="M285" s="1676"/>
      <c r="N285" s="1676"/>
      <c r="O285" s="1675"/>
      <c r="P285" s="1676"/>
      <c r="Q285" s="1674"/>
      <c r="R285" s="1674"/>
      <c r="S285" s="1675"/>
      <c r="T285" s="1674"/>
      <c r="U285" s="1674"/>
      <c r="V285" s="1676"/>
      <c r="W285" s="1676"/>
      <c r="X285" s="1676"/>
      <c r="Y285" s="1676"/>
      <c r="Z285" s="1676"/>
    </row>
    <row r="286" spans="1:26" ht="15.75" customHeight="1">
      <c r="A286" s="1739"/>
      <c r="B286" s="1676"/>
      <c r="C286" s="1677"/>
      <c r="D286" s="1676"/>
      <c r="E286" s="1676"/>
      <c r="F286" s="1676"/>
      <c r="G286" s="1676"/>
      <c r="H286" s="1676"/>
      <c r="I286" s="1676"/>
      <c r="J286" s="1676"/>
      <c r="K286" s="1676"/>
      <c r="L286" s="1676"/>
      <c r="M286" s="1676"/>
      <c r="N286" s="1676"/>
      <c r="O286" s="1675"/>
      <c r="P286" s="1676"/>
      <c r="Q286" s="1674"/>
      <c r="R286" s="1674"/>
      <c r="S286" s="1675"/>
      <c r="T286" s="1674"/>
      <c r="U286" s="1674"/>
      <c r="V286" s="1676"/>
      <c r="W286" s="1676"/>
      <c r="X286" s="1676"/>
      <c r="Y286" s="1676"/>
      <c r="Z286" s="1676"/>
    </row>
    <row r="287" spans="1:26" ht="15.75" customHeight="1">
      <c r="A287" s="1739"/>
      <c r="B287" s="1676"/>
      <c r="C287" s="1677"/>
      <c r="D287" s="1676"/>
      <c r="E287" s="1676"/>
      <c r="F287" s="1676"/>
      <c r="G287" s="1676"/>
      <c r="H287" s="1676"/>
      <c r="I287" s="1676"/>
      <c r="J287" s="1676"/>
      <c r="K287" s="1676"/>
      <c r="L287" s="1676"/>
      <c r="M287" s="1676"/>
      <c r="N287" s="1676"/>
      <c r="O287" s="1675"/>
      <c r="P287" s="1676"/>
      <c r="Q287" s="1674"/>
      <c r="R287" s="1674"/>
      <c r="S287" s="1675"/>
      <c r="T287" s="1674"/>
      <c r="U287" s="1674"/>
      <c r="V287" s="1676"/>
      <c r="W287" s="1676"/>
      <c r="X287" s="1676"/>
      <c r="Y287" s="1676"/>
      <c r="Z287" s="1676"/>
    </row>
    <row r="288" spans="1:26" ht="15.75" customHeight="1">
      <c r="A288" s="1739"/>
      <c r="B288" s="1676"/>
      <c r="C288" s="1677"/>
      <c r="D288" s="1676"/>
      <c r="E288" s="1676"/>
      <c r="F288" s="1676"/>
      <c r="G288" s="1676"/>
      <c r="H288" s="1676"/>
      <c r="I288" s="1676"/>
      <c r="J288" s="1676"/>
      <c r="K288" s="1676"/>
      <c r="L288" s="1676"/>
      <c r="M288" s="1676"/>
      <c r="N288" s="1676"/>
      <c r="O288" s="1675"/>
      <c r="P288" s="1676"/>
      <c r="Q288" s="1674"/>
      <c r="R288" s="1674"/>
      <c r="S288" s="1675"/>
      <c r="T288" s="1674"/>
      <c r="U288" s="1674"/>
      <c r="V288" s="1676"/>
      <c r="W288" s="1676"/>
      <c r="X288" s="1676"/>
      <c r="Y288" s="1676"/>
      <c r="Z288" s="1676"/>
    </row>
    <row r="289" spans="1:26" ht="15.75" customHeight="1">
      <c r="A289" s="1739"/>
      <c r="B289" s="1676"/>
      <c r="C289" s="1677"/>
      <c r="D289" s="1676"/>
      <c r="E289" s="1676"/>
      <c r="F289" s="1676"/>
      <c r="G289" s="1676"/>
      <c r="H289" s="1676"/>
      <c r="I289" s="1676"/>
      <c r="J289" s="1676"/>
      <c r="K289" s="1676"/>
      <c r="L289" s="1676"/>
      <c r="M289" s="1676"/>
      <c r="N289" s="1676"/>
      <c r="O289" s="1675"/>
      <c r="P289" s="1676"/>
      <c r="Q289" s="1674"/>
      <c r="R289" s="1674"/>
      <c r="S289" s="1675"/>
      <c r="T289" s="1674"/>
      <c r="U289" s="1674"/>
      <c r="V289" s="1676"/>
      <c r="W289" s="1676"/>
      <c r="X289" s="1676"/>
      <c r="Y289" s="1676"/>
      <c r="Z289" s="1676"/>
    </row>
    <row r="290" spans="1:26" ht="15.75" customHeight="1">
      <c r="A290" s="1739"/>
      <c r="B290" s="1676"/>
      <c r="C290" s="1677"/>
      <c r="D290" s="1676"/>
      <c r="E290" s="1676"/>
      <c r="F290" s="1676"/>
      <c r="G290" s="1676"/>
      <c r="H290" s="1676"/>
      <c r="I290" s="1676"/>
      <c r="J290" s="1676"/>
      <c r="K290" s="1676"/>
      <c r="L290" s="1676"/>
      <c r="M290" s="1676"/>
      <c r="N290" s="1676"/>
      <c r="O290" s="1675"/>
      <c r="P290" s="1676"/>
      <c r="Q290" s="1674"/>
      <c r="R290" s="1674"/>
      <c r="S290" s="1675"/>
      <c r="T290" s="1674"/>
      <c r="U290" s="1674"/>
      <c r="V290" s="1676"/>
      <c r="W290" s="1676"/>
      <c r="X290" s="1676"/>
      <c r="Y290" s="1676"/>
      <c r="Z290" s="1676"/>
    </row>
    <row r="291" spans="1:26" ht="15.75" customHeight="1">
      <c r="A291" s="1739"/>
      <c r="B291" s="1676"/>
      <c r="C291" s="1677"/>
      <c r="D291" s="1676"/>
      <c r="E291" s="1676"/>
      <c r="F291" s="1676"/>
      <c r="G291" s="1676"/>
      <c r="H291" s="1676"/>
      <c r="I291" s="1676"/>
      <c r="J291" s="1676"/>
      <c r="K291" s="1676"/>
      <c r="L291" s="1676"/>
      <c r="M291" s="1676"/>
      <c r="N291" s="1676"/>
      <c r="O291" s="1675"/>
      <c r="P291" s="1676"/>
      <c r="Q291" s="1674"/>
      <c r="R291" s="1674"/>
      <c r="S291" s="1675"/>
      <c r="T291" s="1674"/>
      <c r="U291" s="1674"/>
      <c r="V291" s="1676"/>
      <c r="W291" s="1676"/>
      <c r="X291" s="1676"/>
      <c r="Y291" s="1676"/>
      <c r="Z291" s="1676"/>
    </row>
    <row r="292" spans="1:26" ht="15.75" customHeight="1">
      <c r="A292" s="1739"/>
      <c r="B292" s="1676"/>
      <c r="C292" s="1677"/>
      <c r="D292" s="1676"/>
      <c r="E292" s="1676"/>
      <c r="F292" s="1676"/>
      <c r="G292" s="1676"/>
      <c r="H292" s="1676"/>
      <c r="I292" s="1676"/>
      <c r="J292" s="1676"/>
      <c r="K292" s="1676"/>
      <c r="L292" s="1676"/>
      <c r="M292" s="1676"/>
      <c r="N292" s="1676"/>
      <c r="O292" s="1675"/>
      <c r="P292" s="1676"/>
      <c r="Q292" s="1674"/>
      <c r="R292" s="1674"/>
      <c r="S292" s="1675"/>
      <c r="T292" s="1674"/>
      <c r="U292" s="1674"/>
      <c r="V292" s="1676"/>
      <c r="W292" s="1676"/>
      <c r="X292" s="1676"/>
      <c r="Y292" s="1676"/>
      <c r="Z292" s="1676"/>
    </row>
    <row r="293" spans="1:26" ht="15.75" customHeight="1">
      <c r="A293" s="1739"/>
      <c r="B293" s="1676"/>
      <c r="C293" s="1677"/>
      <c r="D293" s="1676"/>
      <c r="E293" s="1676"/>
      <c r="F293" s="1676"/>
      <c r="G293" s="1676"/>
      <c r="H293" s="1676"/>
      <c r="I293" s="1676"/>
      <c r="J293" s="1676"/>
      <c r="K293" s="1676"/>
      <c r="L293" s="1676"/>
      <c r="M293" s="1676"/>
      <c r="N293" s="1676"/>
      <c r="O293" s="1675"/>
      <c r="P293" s="1676"/>
      <c r="Q293" s="1674"/>
      <c r="R293" s="1674"/>
      <c r="S293" s="1675"/>
      <c r="T293" s="1674"/>
      <c r="U293" s="1674"/>
      <c r="V293" s="1676"/>
      <c r="W293" s="1676"/>
      <c r="X293" s="1676"/>
      <c r="Y293" s="1676"/>
      <c r="Z293" s="1676"/>
    </row>
    <row r="294" spans="1:26" ht="15.75" customHeight="1">
      <c r="A294" s="1739"/>
      <c r="B294" s="1676"/>
      <c r="C294" s="1677"/>
      <c r="D294" s="1676"/>
      <c r="E294" s="1676"/>
      <c r="F294" s="1676"/>
      <c r="G294" s="1676"/>
      <c r="H294" s="1676"/>
      <c r="I294" s="1676"/>
      <c r="J294" s="1676"/>
      <c r="K294" s="1676"/>
      <c r="L294" s="1676"/>
      <c r="M294" s="1676"/>
      <c r="N294" s="1676"/>
      <c r="O294" s="1675"/>
      <c r="P294" s="1676"/>
      <c r="Q294" s="1674"/>
      <c r="R294" s="1674"/>
      <c r="S294" s="1675"/>
      <c r="T294" s="1674"/>
      <c r="U294" s="1674"/>
      <c r="V294" s="1676"/>
      <c r="W294" s="1676"/>
      <c r="X294" s="1676"/>
      <c r="Y294" s="1676"/>
      <c r="Z294" s="1676"/>
    </row>
    <row r="295" spans="1:26" ht="15.75" customHeight="1">
      <c r="A295" s="1739"/>
      <c r="B295" s="1676"/>
      <c r="C295" s="1677"/>
      <c r="D295" s="1676"/>
      <c r="E295" s="1676"/>
      <c r="F295" s="1676"/>
      <c r="G295" s="1676"/>
      <c r="H295" s="1676"/>
      <c r="I295" s="1676"/>
      <c r="J295" s="1676"/>
      <c r="K295" s="1676"/>
      <c r="L295" s="1676"/>
      <c r="M295" s="1676"/>
      <c r="N295" s="1676"/>
      <c r="O295" s="1675"/>
      <c r="P295" s="1676"/>
      <c r="Q295" s="1674"/>
      <c r="R295" s="1674"/>
      <c r="S295" s="1675"/>
      <c r="T295" s="1674"/>
      <c r="U295" s="1674"/>
      <c r="V295" s="1676"/>
      <c r="W295" s="1676"/>
      <c r="X295" s="1676"/>
      <c r="Y295" s="1676"/>
      <c r="Z295" s="1676"/>
    </row>
    <row r="296" spans="1:26" ht="15.75" customHeight="1">
      <c r="A296" s="1739"/>
      <c r="B296" s="1676"/>
      <c r="C296" s="1677"/>
      <c r="D296" s="1676"/>
      <c r="E296" s="1676"/>
      <c r="F296" s="1676"/>
      <c r="G296" s="1676"/>
      <c r="H296" s="1676"/>
      <c r="I296" s="1676"/>
      <c r="J296" s="1676"/>
      <c r="K296" s="1676"/>
      <c r="L296" s="1676"/>
      <c r="M296" s="1676"/>
      <c r="N296" s="1676"/>
      <c r="O296" s="1675"/>
      <c r="P296" s="1676"/>
      <c r="Q296" s="1674"/>
      <c r="R296" s="1674"/>
      <c r="S296" s="1675"/>
      <c r="T296" s="1674"/>
      <c r="U296" s="1674"/>
      <c r="V296" s="1676"/>
      <c r="W296" s="1676"/>
      <c r="X296" s="1676"/>
      <c r="Y296" s="1676"/>
      <c r="Z296" s="1676"/>
    </row>
    <row r="297" spans="1:26" ht="15.75" customHeight="1">
      <c r="A297" s="1739"/>
      <c r="B297" s="1676"/>
      <c r="C297" s="1677"/>
      <c r="D297" s="1676"/>
      <c r="E297" s="1676"/>
      <c r="F297" s="1676"/>
      <c r="G297" s="1676"/>
      <c r="H297" s="1676"/>
      <c r="I297" s="1676"/>
      <c r="J297" s="1676"/>
      <c r="K297" s="1676"/>
      <c r="L297" s="1676"/>
      <c r="M297" s="1676"/>
      <c r="N297" s="1676"/>
      <c r="O297" s="1675"/>
      <c r="P297" s="1676"/>
      <c r="Q297" s="1674"/>
      <c r="R297" s="1674"/>
      <c r="S297" s="1675"/>
      <c r="T297" s="1674"/>
      <c r="U297" s="1674"/>
      <c r="V297" s="1676"/>
      <c r="W297" s="1676"/>
      <c r="X297" s="1676"/>
      <c r="Y297" s="1676"/>
      <c r="Z297" s="1676"/>
    </row>
    <row r="298" spans="1:26" ht="15.75" customHeight="1">
      <c r="A298" s="1739"/>
      <c r="B298" s="1676"/>
      <c r="C298" s="1677"/>
      <c r="D298" s="1676"/>
      <c r="E298" s="1676"/>
      <c r="F298" s="1676"/>
      <c r="G298" s="1676"/>
      <c r="H298" s="1676"/>
      <c r="I298" s="1676"/>
      <c r="J298" s="1676"/>
      <c r="K298" s="1676"/>
      <c r="L298" s="1676"/>
      <c r="M298" s="1676"/>
      <c r="N298" s="1676"/>
      <c r="O298" s="1675"/>
      <c r="P298" s="1676"/>
      <c r="Q298" s="1674"/>
      <c r="R298" s="1674"/>
      <c r="S298" s="1675"/>
      <c r="T298" s="1674"/>
      <c r="U298" s="1674"/>
      <c r="V298" s="1676"/>
      <c r="W298" s="1676"/>
      <c r="X298" s="1676"/>
      <c r="Y298" s="1676"/>
      <c r="Z298" s="1676"/>
    </row>
    <row r="299" spans="1:26" ht="15.75" customHeight="1">
      <c r="A299" s="1739"/>
      <c r="B299" s="1676"/>
      <c r="C299" s="1677"/>
      <c r="D299" s="1676"/>
      <c r="E299" s="1676"/>
      <c r="F299" s="1676"/>
      <c r="G299" s="1676"/>
      <c r="H299" s="1676"/>
      <c r="I299" s="1676"/>
      <c r="J299" s="1676"/>
      <c r="K299" s="1676"/>
      <c r="L299" s="1676"/>
      <c r="M299" s="1676"/>
      <c r="N299" s="1676"/>
      <c r="O299" s="1675"/>
      <c r="P299" s="1676"/>
      <c r="Q299" s="1674"/>
      <c r="R299" s="1674"/>
      <c r="S299" s="1675"/>
      <c r="T299" s="1674"/>
      <c r="U299" s="1674"/>
      <c r="V299" s="1676"/>
      <c r="W299" s="1676"/>
      <c r="X299" s="1676"/>
      <c r="Y299" s="1676"/>
      <c r="Z299" s="1676"/>
    </row>
    <row r="300" spans="1:26" ht="15.75" customHeight="1">
      <c r="A300" s="1739"/>
      <c r="B300" s="1676"/>
      <c r="C300" s="1677"/>
      <c r="D300" s="1676"/>
      <c r="E300" s="1676"/>
      <c r="F300" s="1676"/>
      <c r="G300" s="1676"/>
      <c r="H300" s="1676"/>
      <c r="I300" s="1676"/>
      <c r="J300" s="1676"/>
      <c r="K300" s="1676"/>
      <c r="L300" s="1676"/>
      <c r="M300" s="1676"/>
      <c r="N300" s="1676"/>
      <c r="O300" s="1675"/>
      <c r="P300" s="1676"/>
      <c r="Q300" s="1674"/>
      <c r="R300" s="1674"/>
      <c r="S300" s="1675"/>
      <c r="T300" s="1674"/>
      <c r="U300" s="1674"/>
      <c r="V300" s="1676"/>
      <c r="W300" s="1676"/>
      <c r="X300" s="1676"/>
      <c r="Y300" s="1676"/>
      <c r="Z300" s="1676"/>
    </row>
    <row r="301" spans="1:26" ht="15.75" customHeight="1">
      <c r="A301" s="1739"/>
      <c r="B301" s="1676"/>
      <c r="C301" s="1677"/>
      <c r="D301" s="1676"/>
      <c r="E301" s="1676"/>
      <c r="F301" s="1676"/>
      <c r="G301" s="1676"/>
      <c r="H301" s="1676"/>
      <c r="I301" s="1676"/>
      <c r="J301" s="1676"/>
      <c r="K301" s="1676"/>
      <c r="L301" s="1676"/>
      <c r="M301" s="1676"/>
      <c r="N301" s="1676"/>
      <c r="O301" s="1675"/>
      <c r="P301" s="1676"/>
      <c r="Q301" s="1674"/>
      <c r="R301" s="1674"/>
      <c r="S301" s="1675"/>
      <c r="T301" s="1674"/>
      <c r="U301" s="1674"/>
      <c r="V301" s="1676"/>
      <c r="W301" s="1676"/>
      <c r="X301" s="1676"/>
      <c r="Y301" s="1676"/>
      <c r="Z301" s="1676"/>
    </row>
    <row r="302" spans="1:26" ht="15.75" customHeight="1">
      <c r="A302" s="1739"/>
      <c r="B302" s="1676"/>
      <c r="C302" s="1677"/>
      <c r="D302" s="1676"/>
      <c r="E302" s="1676"/>
      <c r="F302" s="1676"/>
      <c r="G302" s="1676"/>
      <c r="H302" s="1676"/>
      <c r="I302" s="1676"/>
      <c r="J302" s="1676"/>
      <c r="K302" s="1676"/>
      <c r="L302" s="1676"/>
      <c r="M302" s="1676"/>
      <c r="N302" s="1676"/>
      <c r="O302" s="1675"/>
      <c r="P302" s="1676"/>
      <c r="Q302" s="1674"/>
      <c r="R302" s="1674"/>
      <c r="S302" s="1675"/>
      <c r="T302" s="1674"/>
      <c r="U302" s="1674"/>
      <c r="V302" s="1676"/>
      <c r="W302" s="1676"/>
      <c r="X302" s="1676"/>
      <c r="Y302" s="1676"/>
      <c r="Z302" s="1676"/>
    </row>
    <row r="303" spans="1:26" ht="15.75" customHeight="1">
      <c r="A303" s="1739"/>
      <c r="B303" s="1676"/>
      <c r="C303" s="1677"/>
      <c r="D303" s="1676"/>
      <c r="E303" s="1676"/>
      <c r="F303" s="1676"/>
      <c r="G303" s="1676"/>
      <c r="H303" s="1676"/>
      <c r="I303" s="1676"/>
      <c r="J303" s="1676"/>
      <c r="K303" s="1676"/>
      <c r="L303" s="1676"/>
      <c r="M303" s="1676"/>
      <c r="N303" s="1676"/>
      <c r="O303" s="1675"/>
      <c r="P303" s="1676"/>
      <c r="Q303" s="1674"/>
      <c r="R303" s="1674"/>
      <c r="S303" s="1675"/>
      <c r="T303" s="1674"/>
      <c r="U303" s="1674"/>
      <c r="V303" s="1676"/>
      <c r="W303" s="1676"/>
      <c r="X303" s="1676"/>
      <c r="Y303" s="1676"/>
      <c r="Z303" s="1676"/>
    </row>
    <row r="304" spans="1:26" ht="15.75" customHeight="1">
      <c r="A304" s="1739"/>
      <c r="B304" s="1676"/>
      <c r="C304" s="1677"/>
      <c r="D304" s="1676"/>
      <c r="E304" s="1676"/>
      <c r="F304" s="1676"/>
      <c r="G304" s="1676"/>
      <c r="H304" s="1676"/>
      <c r="I304" s="1676"/>
      <c r="J304" s="1676"/>
      <c r="K304" s="1676"/>
      <c r="L304" s="1676"/>
      <c r="M304" s="1676"/>
      <c r="N304" s="1676"/>
      <c r="O304" s="1675"/>
      <c r="P304" s="1676"/>
      <c r="Q304" s="1674"/>
      <c r="R304" s="1674"/>
      <c r="S304" s="1675"/>
      <c r="T304" s="1674"/>
      <c r="U304" s="1674"/>
      <c r="V304" s="1676"/>
      <c r="W304" s="1676"/>
      <c r="X304" s="1676"/>
      <c r="Y304" s="1676"/>
      <c r="Z304" s="1676"/>
    </row>
    <row r="305" spans="1:26" ht="15.75" customHeight="1">
      <c r="A305" s="1739"/>
      <c r="B305" s="1676"/>
      <c r="C305" s="1677"/>
      <c r="D305" s="1676"/>
      <c r="E305" s="1676"/>
      <c r="F305" s="1676"/>
      <c r="G305" s="1676"/>
      <c r="H305" s="1676"/>
      <c r="I305" s="1676"/>
      <c r="J305" s="1676"/>
      <c r="K305" s="1676"/>
      <c r="L305" s="1676"/>
      <c r="M305" s="1676"/>
      <c r="N305" s="1676"/>
      <c r="O305" s="1675"/>
      <c r="P305" s="1676"/>
      <c r="Q305" s="1674"/>
      <c r="R305" s="1674"/>
      <c r="S305" s="1675"/>
      <c r="T305" s="1674"/>
      <c r="U305" s="1674"/>
      <c r="V305" s="1676"/>
      <c r="W305" s="1676"/>
      <c r="X305" s="1676"/>
      <c r="Y305" s="1676"/>
      <c r="Z305" s="1676"/>
    </row>
    <row r="306" spans="1:26" ht="15.75" customHeight="1">
      <c r="A306" s="1739"/>
      <c r="B306" s="1676"/>
      <c r="C306" s="1677"/>
      <c r="D306" s="1676"/>
      <c r="E306" s="1676"/>
      <c r="F306" s="1676"/>
      <c r="G306" s="1676"/>
      <c r="H306" s="1676"/>
      <c r="I306" s="1676"/>
      <c r="J306" s="1676"/>
      <c r="K306" s="1676"/>
      <c r="L306" s="1676"/>
      <c r="M306" s="1676"/>
      <c r="N306" s="1676"/>
      <c r="O306" s="1675"/>
      <c r="P306" s="1676"/>
      <c r="Q306" s="1674"/>
      <c r="R306" s="1674"/>
      <c r="S306" s="1675"/>
      <c r="T306" s="1674"/>
      <c r="U306" s="1674"/>
      <c r="V306" s="1676"/>
      <c r="W306" s="1676"/>
      <c r="X306" s="1676"/>
      <c r="Y306" s="1676"/>
      <c r="Z306" s="1676"/>
    </row>
    <row r="307" spans="1:26" ht="15.75" customHeight="1">
      <c r="A307" s="1739"/>
      <c r="B307" s="1676"/>
      <c r="C307" s="1677"/>
      <c r="D307" s="1676"/>
      <c r="E307" s="1676"/>
      <c r="F307" s="1676"/>
      <c r="G307" s="1676"/>
      <c r="H307" s="1676"/>
      <c r="I307" s="1676"/>
      <c r="J307" s="1676"/>
      <c r="K307" s="1676"/>
      <c r="L307" s="1676"/>
      <c r="M307" s="1676"/>
      <c r="N307" s="1676"/>
      <c r="O307" s="1675"/>
      <c r="P307" s="1676"/>
      <c r="Q307" s="1674"/>
      <c r="R307" s="1674"/>
      <c r="S307" s="1675"/>
      <c r="T307" s="1674"/>
      <c r="U307" s="1674"/>
      <c r="V307" s="1676"/>
      <c r="W307" s="1676"/>
      <c r="X307" s="1676"/>
      <c r="Y307" s="1676"/>
      <c r="Z307" s="1676"/>
    </row>
    <row r="308" spans="1:26" ht="15.75" customHeight="1">
      <c r="A308" s="1739"/>
      <c r="B308" s="1676"/>
      <c r="C308" s="1677"/>
      <c r="D308" s="1676"/>
      <c r="E308" s="1676"/>
      <c r="F308" s="1676"/>
      <c r="G308" s="1676"/>
      <c r="H308" s="1676"/>
      <c r="I308" s="1676"/>
      <c r="J308" s="1676"/>
      <c r="K308" s="1676"/>
      <c r="L308" s="1676"/>
      <c r="M308" s="1676"/>
      <c r="N308" s="1676"/>
      <c r="O308" s="1675"/>
      <c r="P308" s="1676"/>
      <c r="Q308" s="1674"/>
      <c r="R308" s="1674"/>
      <c r="S308" s="1675"/>
      <c r="T308" s="1674"/>
      <c r="U308" s="1674"/>
      <c r="V308" s="1676"/>
      <c r="W308" s="1676"/>
      <c r="X308" s="1676"/>
      <c r="Y308" s="1676"/>
      <c r="Z308" s="1676"/>
    </row>
    <row r="309" spans="1:26" ht="15.75" customHeight="1">
      <c r="A309" s="1739"/>
      <c r="B309" s="1676"/>
      <c r="C309" s="1677"/>
      <c r="D309" s="1676"/>
      <c r="E309" s="1676"/>
      <c r="F309" s="1676"/>
      <c r="G309" s="1676"/>
      <c r="H309" s="1676"/>
      <c r="I309" s="1676"/>
      <c r="J309" s="1676"/>
      <c r="K309" s="1676"/>
      <c r="L309" s="1676"/>
      <c r="M309" s="1676"/>
      <c r="N309" s="1676"/>
      <c r="O309" s="1675"/>
      <c r="P309" s="1676"/>
      <c r="Q309" s="1674"/>
      <c r="R309" s="1674"/>
      <c r="S309" s="1675"/>
      <c r="T309" s="1674"/>
      <c r="U309" s="1674"/>
      <c r="V309" s="1676"/>
      <c r="W309" s="1676"/>
      <c r="X309" s="1676"/>
      <c r="Y309" s="1676"/>
      <c r="Z309" s="1676"/>
    </row>
    <row r="310" spans="1:26" ht="15.75" customHeight="1">
      <c r="A310" s="338"/>
      <c r="B310" s="338"/>
      <c r="C310" s="338"/>
      <c r="D310" s="338"/>
      <c r="E310" s="338"/>
      <c r="F310" s="338"/>
      <c r="G310" s="338"/>
      <c r="H310" s="338"/>
      <c r="I310" s="338"/>
      <c r="J310" s="338"/>
      <c r="K310" s="338"/>
      <c r="L310" s="338"/>
      <c r="M310" s="338"/>
      <c r="N310" s="338"/>
      <c r="O310" s="338"/>
      <c r="P310" s="338"/>
      <c r="Q310" s="338"/>
      <c r="R310" s="338"/>
      <c r="S310" s="338"/>
      <c r="T310" s="338"/>
      <c r="U310" s="338"/>
      <c r="V310" s="338"/>
      <c r="W310" s="338"/>
      <c r="X310" s="338"/>
      <c r="Y310" s="338"/>
      <c r="Z310" s="338"/>
    </row>
    <row r="311" spans="1:26" ht="15.75" customHeight="1">
      <c r="A311" s="338"/>
      <c r="B311" s="338"/>
      <c r="C311" s="338"/>
      <c r="D311" s="338"/>
      <c r="E311" s="338"/>
      <c r="F311" s="338"/>
      <c r="G311" s="338"/>
      <c r="H311" s="338"/>
      <c r="I311" s="338"/>
      <c r="J311" s="338"/>
      <c r="K311" s="338"/>
      <c r="L311" s="338"/>
      <c r="M311" s="338"/>
      <c r="N311" s="338"/>
      <c r="O311" s="338"/>
      <c r="P311" s="338"/>
      <c r="Q311" s="338"/>
      <c r="R311" s="338"/>
      <c r="S311" s="338"/>
      <c r="T311" s="338"/>
      <c r="U311" s="338"/>
      <c r="V311" s="338"/>
      <c r="W311" s="338"/>
      <c r="X311" s="338"/>
      <c r="Y311" s="338"/>
      <c r="Z311" s="338"/>
    </row>
    <row r="312" spans="1:26" ht="15.75" customHeight="1">
      <c r="A312" s="338"/>
      <c r="B312" s="338"/>
      <c r="C312" s="338"/>
      <c r="D312" s="338"/>
      <c r="E312" s="338"/>
      <c r="F312" s="338"/>
      <c r="G312" s="338"/>
      <c r="H312" s="338"/>
      <c r="I312" s="338"/>
      <c r="J312" s="338"/>
      <c r="K312" s="338"/>
      <c r="L312" s="338"/>
      <c r="M312" s="338"/>
      <c r="N312" s="338"/>
      <c r="O312" s="338"/>
      <c r="P312" s="338"/>
      <c r="Q312" s="338"/>
      <c r="R312" s="338"/>
      <c r="S312" s="338"/>
      <c r="T312" s="338"/>
      <c r="U312" s="338"/>
      <c r="V312" s="338"/>
      <c r="W312" s="338"/>
      <c r="X312" s="338"/>
      <c r="Y312" s="338"/>
      <c r="Z312" s="338"/>
    </row>
    <row r="313" spans="1:26" ht="15.75" customHeight="1">
      <c r="A313" s="338"/>
      <c r="B313" s="338"/>
      <c r="C313" s="338"/>
      <c r="D313" s="338"/>
      <c r="E313" s="338"/>
      <c r="F313" s="338"/>
      <c r="G313" s="338"/>
      <c r="H313" s="338"/>
      <c r="I313" s="338"/>
      <c r="J313" s="338"/>
      <c r="K313" s="338"/>
      <c r="L313" s="338"/>
      <c r="M313" s="338"/>
      <c r="N313" s="338"/>
      <c r="O313" s="338"/>
      <c r="P313" s="338"/>
      <c r="Q313" s="338"/>
      <c r="R313" s="338"/>
      <c r="S313" s="338"/>
      <c r="T313" s="338"/>
      <c r="U313" s="338"/>
      <c r="V313" s="338"/>
      <c r="W313" s="338"/>
      <c r="X313" s="338"/>
      <c r="Y313" s="338"/>
      <c r="Z313" s="338"/>
    </row>
    <row r="314" spans="1:26" ht="15.75" customHeight="1">
      <c r="A314" s="338"/>
      <c r="B314" s="338"/>
      <c r="C314" s="338"/>
      <c r="D314" s="338"/>
      <c r="E314" s="338"/>
      <c r="F314" s="338"/>
      <c r="G314" s="338"/>
      <c r="H314" s="338"/>
      <c r="I314" s="338"/>
      <c r="J314" s="338"/>
      <c r="K314" s="338"/>
      <c r="L314" s="338"/>
      <c r="M314" s="338"/>
      <c r="N314" s="338"/>
      <c r="O314" s="338"/>
      <c r="P314" s="338"/>
      <c r="Q314" s="338"/>
      <c r="R314" s="338"/>
      <c r="S314" s="338"/>
      <c r="T314" s="338"/>
      <c r="U314" s="338"/>
      <c r="V314" s="338"/>
      <c r="W314" s="338"/>
      <c r="X314" s="338"/>
      <c r="Y314" s="338"/>
      <c r="Z314" s="338"/>
    </row>
    <row r="315" spans="1:26" ht="15.75" customHeight="1">
      <c r="A315" s="338"/>
      <c r="B315" s="338"/>
      <c r="C315" s="338"/>
      <c r="D315" s="338"/>
      <c r="E315" s="338"/>
      <c r="F315" s="338"/>
      <c r="G315" s="338"/>
      <c r="H315" s="338"/>
      <c r="I315" s="338"/>
      <c r="J315" s="338"/>
      <c r="K315" s="338"/>
      <c r="L315" s="338"/>
      <c r="M315" s="338"/>
      <c r="N315" s="338"/>
      <c r="O315" s="338"/>
      <c r="P315" s="338"/>
      <c r="Q315" s="338"/>
      <c r="R315" s="338"/>
      <c r="S315" s="338"/>
      <c r="T315" s="338"/>
      <c r="U315" s="338"/>
      <c r="V315" s="338"/>
      <c r="W315" s="338"/>
      <c r="X315" s="338"/>
      <c r="Y315" s="338"/>
      <c r="Z315" s="338"/>
    </row>
    <row r="316" spans="1:26" ht="15.75" customHeight="1">
      <c r="A316" s="338"/>
      <c r="B316" s="338"/>
      <c r="C316" s="338"/>
      <c r="D316" s="338"/>
      <c r="E316" s="338"/>
      <c r="F316" s="338"/>
      <c r="G316" s="338"/>
      <c r="H316" s="338"/>
      <c r="I316" s="338"/>
      <c r="J316" s="338"/>
      <c r="K316" s="338"/>
      <c r="L316" s="338"/>
      <c r="M316" s="338"/>
      <c r="N316" s="338"/>
      <c r="O316" s="338"/>
      <c r="P316" s="338"/>
      <c r="Q316" s="338"/>
      <c r="R316" s="338"/>
      <c r="S316" s="338"/>
      <c r="T316" s="338"/>
      <c r="U316" s="338"/>
      <c r="V316" s="338"/>
      <c r="W316" s="338"/>
      <c r="X316" s="338"/>
      <c r="Y316" s="338"/>
      <c r="Z316" s="338"/>
    </row>
    <row r="317" spans="1:26" ht="15.75" customHeight="1">
      <c r="A317" s="338"/>
      <c r="B317" s="338"/>
      <c r="C317" s="338"/>
      <c r="D317" s="338"/>
      <c r="E317" s="338"/>
      <c r="F317" s="338"/>
      <c r="G317" s="338"/>
      <c r="H317" s="338"/>
      <c r="I317" s="338"/>
      <c r="J317" s="338"/>
      <c r="K317" s="338"/>
      <c r="L317" s="338"/>
      <c r="M317" s="338"/>
      <c r="N317" s="338"/>
      <c r="O317" s="338"/>
      <c r="P317" s="338"/>
      <c r="Q317" s="338"/>
      <c r="R317" s="338"/>
      <c r="S317" s="338"/>
      <c r="T317" s="338"/>
      <c r="U317" s="338"/>
      <c r="V317" s="338"/>
      <c r="W317" s="338"/>
      <c r="X317" s="338"/>
      <c r="Y317" s="338"/>
      <c r="Z317" s="338"/>
    </row>
    <row r="318" spans="1:26" ht="15.75" customHeight="1">
      <c r="A318" s="338"/>
      <c r="B318" s="338"/>
      <c r="C318" s="338"/>
      <c r="D318" s="338"/>
      <c r="E318" s="338"/>
      <c r="F318" s="338"/>
      <c r="G318" s="338"/>
      <c r="H318" s="338"/>
      <c r="I318" s="338"/>
      <c r="J318" s="338"/>
      <c r="K318" s="338"/>
      <c r="L318" s="338"/>
      <c r="M318" s="338"/>
      <c r="N318" s="338"/>
      <c r="O318" s="338"/>
      <c r="P318" s="338"/>
      <c r="Q318" s="338"/>
      <c r="R318" s="338"/>
      <c r="S318" s="338"/>
      <c r="T318" s="338"/>
      <c r="U318" s="338"/>
      <c r="V318" s="338"/>
      <c r="W318" s="338"/>
      <c r="X318" s="338"/>
      <c r="Y318" s="338"/>
      <c r="Z318" s="338"/>
    </row>
    <row r="319" spans="1:26" ht="15.75" customHeight="1">
      <c r="A319" s="338"/>
      <c r="B319" s="338"/>
      <c r="C319" s="338"/>
      <c r="D319" s="338"/>
      <c r="E319" s="338"/>
      <c r="F319" s="338"/>
      <c r="G319" s="338"/>
      <c r="H319" s="338"/>
      <c r="I319" s="338"/>
      <c r="J319" s="338"/>
      <c r="K319" s="338"/>
      <c r="L319" s="338"/>
      <c r="M319" s="338"/>
      <c r="N319" s="338"/>
      <c r="O319" s="338"/>
      <c r="P319" s="338"/>
      <c r="Q319" s="338"/>
      <c r="R319" s="338"/>
      <c r="S319" s="338"/>
      <c r="T319" s="338"/>
      <c r="U319" s="338"/>
      <c r="V319" s="338"/>
      <c r="W319" s="338"/>
      <c r="X319" s="338"/>
      <c r="Y319" s="338"/>
      <c r="Z319" s="338"/>
    </row>
    <row r="320" spans="1:26" ht="15.75" customHeight="1">
      <c r="A320" s="338"/>
      <c r="B320" s="338"/>
      <c r="C320" s="338"/>
      <c r="D320" s="338"/>
      <c r="E320" s="338"/>
      <c r="F320" s="338"/>
      <c r="G320" s="338"/>
      <c r="H320" s="338"/>
      <c r="I320" s="338"/>
      <c r="J320" s="338"/>
      <c r="K320" s="338"/>
      <c r="L320" s="338"/>
      <c r="M320" s="338"/>
      <c r="N320" s="338"/>
      <c r="O320" s="338"/>
      <c r="P320" s="338"/>
      <c r="Q320" s="338"/>
      <c r="R320" s="338"/>
      <c r="S320" s="338"/>
      <c r="T320" s="338"/>
      <c r="U320" s="338"/>
      <c r="V320" s="338"/>
      <c r="W320" s="338"/>
      <c r="X320" s="338"/>
      <c r="Y320" s="338"/>
      <c r="Z320" s="338"/>
    </row>
    <row r="321" spans="1:26" ht="15.75" customHeight="1">
      <c r="A321" s="338"/>
      <c r="B321" s="338"/>
      <c r="C321" s="338"/>
      <c r="D321" s="338"/>
      <c r="E321" s="338"/>
      <c r="F321" s="338"/>
      <c r="G321" s="338"/>
      <c r="H321" s="338"/>
      <c r="I321" s="338"/>
      <c r="J321" s="338"/>
      <c r="K321" s="338"/>
      <c r="L321" s="338"/>
      <c r="M321" s="338"/>
      <c r="N321" s="338"/>
      <c r="O321" s="338"/>
      <c r="P321" s="338"/>
      <c r="Q321" s="338"/>
      <c r="R321" s="338"/>
      <c r="S321" s="338"/>
      <c r="T321" s="338"/>
      <c r="U321" s="338"/>
      <c r="V321" s="338"/>
      <c r="W321" s="338"/>
      <c r="X321" s="338"/>
      <c r="Y321" s="338"/>
      <c r="Z321" s="338"/>
    </row>
    <row r="322" spans="1:26" ht="15.75" customHeight="1">
      <c r="A322" s="338"/>
      <c r="B322" s="338"/>
      <c r="C322" s="338"/>
      <c r="D322" s="338"/>
      <c r="E322" s="338"/>
      <c r="F322" s="338"/>
      <c r="G322" s="338"/>
      <c r="H322" s="338"/>
      <c r="I322" s="338"/>
      <c r="J322" s="338"/>
      <c r="K322" s="338"/>
      <c r="L322" s="338"/>
      <c r="M322" s="338"/>
      <c r="N322" s="338"/>
      <c r="O322" s="338"/>
      <c r="P322" s="338"/>
      <c r="Q322" s="338"/>
      <c r="R322" s="338"/>
      <c r="S322" s="338"/>
      <c r="T322" s="338"/>
      <c r="U322" s="338"/>
      <c r="V322" s="338"/>
      <c r="W322" s="338"/>
      <c r="X322" s="338"/>
      <c r="Y322" s="338"/>
      <c r="Z322" s="338"/>
    </row>
    <row r="323" spans="1:26" ht="15.75" customHeight="1">
      <c r="A323" s="338"/>
      <c r="B323" s="338"/>
      <c r="C323" s="338"/>
      <c r="D323" s="338"/>
      <c r="E323" s="338"/>
      <c r="F323" s="338"/>
      <c r="G323" s="338"/>
      <c r="H323" s="338"/>
      <c r="I323" s="338"/>
      <c r="J323" s="338"/>
      <c r="K323" s="338"/>
      <c r="L323" s="338"/>
      <c r="M323" s="338"/>
      <c r="N323" s="338"/>
      <c r="O323" s="338"/>
      <c r="P323" s="338"/>
      <c r="Q323" s="338"/>
      <c r="R323" s="338"/>
      <c r="S323" s="338"/>
      <c r="T323" s="338"/>
      <c r="U323" s="338"/>
      <c r="V323" s="338"/>
      <c r="W323" s="338"/>
      <c r="X323" s="338"/>
      <c r="Y323" s="338"/>
      <c r="Z323" s="338"/>
    </row>
    <row r="324" spans="1:26" ht="15.75" customHeight="1">
      <c r="A324" s="338"/>
      <c r="B324" s="338"/>
      <c r="C324" s="338"/>
      <c r="D324" s="338"/>
      <c r="E324" s="338"/>
      <c r="F324" s="338"/>
      <c r="G324" s="338"/>
      <c r="H324" s="338"/>
      <c r="I324" s="338"/>
      <c r="J324" s="338"/>
      <c r="K324" s="338"/>
      <c r="L324" s="338"/>
      <c r="M324" s="338"/>
      <c r="N324" s="338"/>
      <c r="O324" s="338"/>
      <c r="P324" s="338"/>
      <c r="Q324" s="338"/>
      <c r="R324" s="338"/>
      <c r="S324" s="338"/>
      <c r="T324" s="338"/>
      <c r="U324" s="338"/>
      <c r="V324" s="338"/>
      <c r="W324" s="338"/>
      <c r="X324" s="338"/>
      <c r="Y324" s="338"/>
      <c r="Z324" s="338"/>
    </row>
    <row r="325" spans="1:26" ht="15.75" customHeight="1">
      <c r="A325" s="338"/>
      <c r="B325" s="338"/>
      <c r="C325" s="338"/>
      <c r="D325" s="338"/>
      <c r="E325" s="338"/>
      <c r="F325" s="338"/>
      <c r="G325" s="338"/>
      <c r="H325" s="338"/>
      <c r="I325" s="338"/>
      <c r="J325" s="338"/>
      <c r="K325" s="338"/>
      <c r="L325" s="338"/>
      <c r="M325" s="338"/>
      <c r="N325" s="338"/>
      <c r="O325" s="338"/>
      <c r="P325" s="338"/>
      <c r="Q325" s="338"/>
      <c r="R325" s="338"/>
      <c r="S325" s="338"/>
      <c r="T325" s="338"/>
      <c r="U325" s="338"/>
      <c r="V325" s="338"/>
      <c r="W325" s="338"/>
      <c r="X325" s="338"/>
      <c r="Y325" s="338"/>
      <c r="Z325" s="338"/>
    </row>
    <row r="326" spans="1:26" ht="15.75" customHeight="1">
      <c r="A326" s="338"/>
      <c r="B326" s="338"/>
      <c r="C326" s="338"/>
      <c r="D326" s="338"/>
      <c r="E326" s="338"/>
      <c r="F326" s="338"/>
      <c r="G326" s="338"/>
      <c r="H326" s="338"/>
      <c r="I326" s="338"/>
      <c r="J326" s="338"/>
      <c r="K326" s="338"/>
      <c r="L326" s="338"/>
      <c r="M326" s="338"/>
      <c r="N326" s="338"/>
      <c r="O326" s="338"/>
      <c r="P326" s="338"/>
      <c r="Q326" s="338"/>
      <c r="R326" s="338"/>
      <c r="S326" s="338"/>
      <c r="T326" s="338"/>
      <c r="U326" s="338"/>
      <c r="V326" s="338"/>
      <c r="W326" s="338"/>
      <c r="X326" s="338"/>
      <c r="Y326" s="338"/>
      <c r="Z326" s="338"/>
    </row>
    <row r="327" spans="1:26" ht="15.75" customHeight="1">
      <c r="A327" s="338"/>
      <c r="B327" s="338"/>
      <c r="C327" s="338"/>
      <c r="D327" s="338"/>
      <c r="E327" s="338"/>
      <c r="F327" s="338"/>
      <c r="G327" s="338"/>
      <c r="H327" s="338"/>
      <c r="I327" s="338"/>
      <c r="J327" s="338"/>
      <c r="K327" s="338"/>
      <c r="L327" s="338"/>
      <c r="M327" s="338"/>
      <c r="N327" s="338"/>
      <c r="O327" s="338"/>
      <c r="P327" s="338"/>
      <c r="Q327" s="338"/>
      <c r="R327" s="338"/>
      <c r="S327" s="338"/>
      <c r="T327" s="338"/>
      <c r="U327" s="338"/>
      <c r="V327" s="338"/>
      <c r="W327" s="338"/>
      <c r="X327" s="338"/>
      <c r="Y327" s="338"/>
      <c r="Z327" s="338"/>
    </row>
    <row r="328" spans="1:26" ht="15.75" customHeight="1">
      <c r="A328" s="338"/>
      <c r="B328" s="338"/>
      <c r="C328" s="338"/>
      <c r="D328" s="338"/>
      <c r="E328" s="338"/>
      <c r="F328" s="338"/>
      <c r="G328" s="338"/>
      <c r="H328" s="338"/>
      <c r="I328" s="338"/>
      <c r="J328" s="338"/>
      <c r="K328" s="338"/>
      <c r="L328" s="338"/>
      <c r="M328" s="338"/>
      <c r="N328" s="338"/>
      <c r="O328" s="338"/>
      <c r="P328" s="338"/>
      <c r="Q328" s="338"/>
      <c r="R328" s="338"/>
      <c r="S328" s="338"/>
      <c r="T328" s="338"/>
      <c r="U328" s="338"/>
      <c r="V328" s="338"/>
      <c r="W328" s="338"/>
      <c r="X328" s="338"/>
      <c r="Y328" s="338"/>
      <c r="Z328" s="338"/>
    </row>
    <row r="329" spans="1:26" ht="15.75" customHeight="1">
      <c r="A329" s="338"/>
      <c r="B329" s="338"/>
      <c r="C329" s="338"/>
      <c r="D329" s="338"/>
      <c r="E329" s="338"/>
      <c r="F329" s="338"/>
      <c r="G329" s="338"/>
      <c r="H329" s="338"/>
      <c r="I329" s="338"/>
      <c r="J329" s="338"/>
      <c r="K329" s="338"/>
      <c r="L329" s="338"/>
      <c r="M329" s="338"/>
      <c r="N329" s="338"/>
      <c r="O329" s="338"/>
      <c r="P329" s="338"/>
      <c r="Q329" s="338"/>
      <c r="R329" s="338"/>
      <c r="S329" s="338"/>
      <c r="T329" s="338"/>
      <c r="U329" s="338"/>
      <c r="V329" s="338"/>
      <c r="W329" s="338"/>
      <c r="X329" s="338"/>
      <c r="Y329" s="338"/>
      <c r="Z329" s="338"/>
    </row>
    <row r="330" spans="1:26" ht="15.75" customHeight="1">
      <c r="A330" s="338"/>
      <c r="B330" s="338"/>
      <c r="C330" s="338"/>
      <c r="D330" s="338"/>
      <c r="E330" s="338"/>
      <c r="F330" s="338"/>
      <c r="G330" s="338"/>
      <c r="H330" s="338"/>
      <c r="I330" s="338"/>
      <c r="J330" s="338"/>
      <c r="K330" s="338"/>
      <c r="L330" s="338"/>
      <c r="M330" s="338"/>
      <c r="N330" s="338"/>
      <c r="O330" s="338"/>
      <c r="P330" s="338"/>
      <c r="Q330" s="338"/>
      <c r="R330" s="338"/>
      <c r="S330" s="338"/>
      <c r="T330" s="338"/>
      <c r="U330" s="338"/>
      <c r="V330" s="338"/>
      <c r="W330" s="338"/>
      <c r="X330" s="338"/>
      <c r="Y330" s="338"/>
      <c r="Z330" s="338"/>
    </row>
    <row r="331" spans="1:26" ht="15.75" customHeight="1">
      <c r="A331" s="338"/>
      <c r="B331" s="338"/>
      <c r="C331" s="338"/>
      <c r="D331" s="338"/>
      <c r="E331" s="338"/>
      <c r="F331" s="338"/>
      <c r="G331" s="338"/>
      <c r="H331" s="338"/>
      <c r="I331" s="338"/>
      <c r="J331" s="338"/>
      <c r="K331" s="338"/>
      <c r="L331" s="338"/>
      <c r="M331" s="338"/>
      <c r="N331" s="338"/>
      <c r="O331" s="338"/>
      <c r="P331" s="338"/>
      <c r="Q331" s="338"/>
      <c r="R331" s="338"/>
      <c r="S331" s="338"/>
      <c r="T331" s="338"/>
      <c r="U331" s="338"/>
      <c r="V331" s="338"/>
      <c r="W331" s="338"/>
      <c r="X331" s="338"/>
      <c r="Y331" s="338"/>
      <c r="Z331" s="338"/>
    </row>
    <row r="332" spans="1:26" ht="15.75" customHeight="1">
      <c r="A332" s="338"/>
      <c r="B332" s="338"/>
      <c r="C332" s="338"/>
      <c r="D332" s="338"/>
      <c r="E332" s="338"/>
      <c r="F332" s="338"/>
      <c r="G332" s="338"/>
      <c r="H332" s="338"/>
      <c r="I332" s="338"/>
      <c r="J332" s="338"/>
      <c r="K332" s="338"/>
      <c r="L332" s="338"/>
      <c r="M332" s="338"/>
      <c r="N332" s="338"/>
      <c r="O332" s="338"/>
      <c r="P332" s="338"/>
      <c r="Q332" s="338"/>
      <c r="R332" s="338"/>
      <c r="S332" s="338"/>
      <c r="T332" s="338"/>
      <c r="U332" s="338"/>
      <c r="V332" s="338"/>
      <c r="W332" s="338"/>
      <c r="X332" s="338"/>
      <c r="Y332" s="338"/>
      <c r="Z332" s="338"/>
    </row>
    <row r="333" spans="1:26" ht="15.75" customHeight="1">
      <c r="A333" s="338"/>
      <c r="B333" s="338"/>
      <c r="C333" s="338"/>
      <c r="D333" s="338"/>
      <c r="E333" s="338"/>
      <c r="F333" s="338"/>
      <c r="G333" s="338"/>
      <c r="H333" s="338"/>
      <c r="I333" s="338"/>
      <c r="J333" s="338"/>
      <c r="K333" s="338"/>
      <c r="L333" s="338"/>
      <c r="M333" s="338"/>
      <c r="N333" s="338"/>
      <c r="O333" s="338"/>
      <c r="P333" s="338"/>
      <c r="Q333" s="338"/>
      <c r="R333" s="338"/>
      <c r="S333" s="338"/>
      <c r="T333" s="338"/>
      <c r="U333" s="338"/>
      <c r="V333" s="338"/>
      <c r="W333" s="338"/>
      <c r="X333" s="338"/>
      <c r="Y333" s="338"/>
      <c r="Z333" s="338"/>
    </row>
    <row r="334" spans="1:26" ht="15.75" customHeight="1">
      <c r="A334" s="338"/>
      <c r="B334" s="338"/>
      <c r="C334" s="338"/>
      <c r="D334" s="338"/>
      <c r="E334" s="338"/>
      <c r="F334" s="338"/>
      <c r="G334" s="338"/>
      <c r="H334" s="338"/>
      <c r="I334" s="338"/>
      <c r="J334" s="338"/>
      <c r="K334" s="338"/>
      <c r="L334" s="338"/>
      <c r="M334" s="338"/>
      <c r="N334" s="338"/>
      <c r="O334" s="338"/>
      <c r="P334" s="338"/>
      <c r="Q334" s="338"/>
      <c r="R334" s="338"/>
      <c r="S334" s="338"/>
      <c r="T334" s="338"/>
      <c r="U334" s="338"/>
      <c r="V334" s="338"/>
      <c r="W334" s="338"/>
      <c r="X334" s="338"/>
      <c r="Y334" s="338"/>
      <c r="Z334" s="338"/>
    </row>
    <row r="335" spans="1:26" ht="15.75" customHeight="1">
      <c r="A335" s="338"/>
      <c r="B335" s="338"/>
      <c r="C335" s="338"/>
      <c r="D335" s="338"/>
      <c r="E335" s="338"/>
      <c r="F335" s="338"/>
      <c r="G335" s="338"/>
      <c r="H335" s="338"/>
      <c r="I335" s="338"/>
      <c r="J335" s="338"/>
      <c r="K335" s="338"/>
      <c r="L335" s="338"/>
      <c r="M335" s="338"/>
      <c r="N335" s="338"/>
      <c r="O335" s="338"/>
      <c r="P335" s="338"/>
      <c r="Q335" s="338"/>
      <c r="R335" s="338"/>
      <c r="S335" s="338"/>
      <c r="T335" s="338"/>
      <c r="U335" s="338"/>
      <c r="V335" s="338"/>
      <c r="W335" s="338"/>
      <c r="X335" s="338"/>
      <c r="Y335" s="338"/>
      <c r="Z335" s="338"/>
    </row>
    <row r="336" spans="1:26" ht="15.75" customHeight="1">
      <c r="A336" s="338"/>
      <c r="B336" s="338"/>
      <c r="C336" s="338"/>
      <c r="D336" s="338"/>
      <c r="E336" s="338"/>
      <c r="F336" s="338"/>
      <c r="G336" s="338"/>
      <c r="H336" s="338"/>
      <c r="I336" s="338"/>
      <c r="J336" s="338"/>
      <c r="K336" s="338"/>
      <c r="L336" s="338"/>
      <c r="M336" s="338"/>
      <c r="N336" s="338"/>
      <c r="O336" s="338"/>
      <c r="P336" s="338"/>
      <c r="Q336" s="338"/>
      <c r="R336" s="338"/>
      <c r="S336" s="338"/>
      <c r="T336" s="338"/>
      <c r="U336" s="338"/>
      <c r="V336" s="338"/>
      <c r="W336" s="338"/>
      <c r="X336" s="338"/>
      <c r="Y336" s="338"/>
      <c r="Z336" s="338"/>
    </row>
    <row r="337" spans="1:26" ht="15.75" customHeight="1">
      <c r="A337" s="338"/>
      <c r="B337" s="338"/>
      <c r="C337" s="338"/>
      <c r="D337" s="338"/>
      <c r="E337" s="338"/>
      <c r="F337" s="338"/>
      <c r="G337" s="338"/>
      <c r="H337" s="338"/>
      <c r="I337" s="338"/>
      <c r="J337" s="338"/>
      <c r="K337" s="338"/>
      <c r="L337" s="338"/>
      <c r="M337" s="338"/>
      <c r="N337" s="338"/>
      <c r="O337" s="338"/>
      <c r="P337" s="338"/>
      <c r="Q337" s="338"/>
      <c r="R337" s="338"/>
      <c r="S337" s="338"/>
      <c r="T337" s="338"/>
      <c r="U337" s="338"/>
      <c r="V337" s="338"/>
      <c r="W337" s="338"/>
      <c r="X337" s="338"/>
      <c r="Y337" s="338"/>
      <c r="Z337" s="338"/>
    </row>
    <row r="338" spans="1:26" ht="15.75" customHeight="1">
      <c r="A338" s="338"/>
      <c r="B338" s="338"/>
      <c r="C338" s="338"/>
      <c r="D338" s="338"/>
      <c r="E338" s="338"/>
      <c r="F338" s="338"/>
      <c r="G338" s="338"/>
      <c r="H338" s="338"/>
      <c r="I338" s="338"/>
      <c r="J338" s="338"/>
      <c r="K338" s="338"/>
      <c r="L338" s="338"/>
      <c r="M338" s="338"/>
      <c r="N338" s="338"/>
      <c r="O338" s="338"/>
      <c r="P338" s="338"/>
      <c r="Q338" s="338"/>
      <c r="R338" s="338"/>
      <c r="S338" s="338"/>
      <c r="T338" s="338"/>
      <c r="U338" s="338"/>
      <c r="V338" s="338"/>
      <c r="W338" s="338"/>
      <c r="X338" s="338"/>
      <c r="Y338" s="338"/>
      <c r="Z338" s="338"/>
    </row>
    <row r="339" spans="1:26" ht="15.75" customHeight="1">
      <c r="A339" s="338"/>
      <c r="B339" s="338"/>
      <c r="C339" s="338"/>
      <c r="D339" s="338"/>
      <c r="E339" s="338"/>
      <c r="F339" s="338"/>
      <c r="G339" s="338"/>
      <c r="H339" s="338"/>
      <c r="I339" s="338"/>
      <c r="J339" s="338"/>
      <c r="K339" s="338"/>
      <c r="L339" s="338"/>
      <c r="M339" s="338"/>
      <c r="N339" s="338"/>
      <c r="O339" s="338"/>
      <c r="P339" s="338"/>
      <c r="Q339" s="338"/>
      <c r="R339" s="338"/>
      <c r="S339" s="338"/>
      <c r="T339" s="338"/>
      <c r="U339" s="338"/>
      <c r="V339" s="338"/>
      <c r="W339" s="338"/>
      <c r="X339" s="338"/>
      <c r="Y339" s="338"/>
      <c r="Z339" s="338"/>
    </row>
    <row r="340" spans="1:26" ht="15.75" customHeight="1">
      <c r="A340" s="338"/>
      <c r="B340" s="338"/>
      <c r="C340" s="338"/>
      <c r="D340" s="338"/>
      <c r="E340" s="338"/>
      <c r="F340" s="338"/>
      <c r="G340" s="338"/>
      <c r="H340" s="338"/>
      <c r="I340" s="338"/>
      <c r="J340" s="338"/>
      <c r="K340" s="338"/>
      <c r="L340" s="338"/>
      <c r="M340" s="338"/>
      <c r="N340" s="338"/>
      <c r="O340" s="338"/>
      <c r="P340" s="338"/>
      <c r="Q340" s="338"/>
      <c r="R340" s="338"/>
      <c r="S340" s="338"/>
      <c r="T340" s="338"/>
      <c r="U340" s="338"/>
      <c r="V340" s="338"/>
      <c r="W340" s="338"/>
      <c r="X340" s="338"/>
      <c r="Y340" s="338"/>
      <c r="Z340" s="338"/>
    </row>
    <row r="341" spans="1:26" ht="15.75" customHeight="1">
      <c r="A341" s="338"/>
      <c r="B341" s="338"/>
      <c r="C341" s="338"/>
      <c r="D341" s="338"/>
      <c r="E341" s="338"/>
      <c r="F341" s="338"/>
      <c r="G341" s="338"/>
      <c r="H341" s="338"/>
      <c r="I341" s="338"/>
      <c r="J341" s="338"/>
      <c r="K341" s="338"/>
      <c r="L341" s="338"/>
      <c r="M341" s="338"/>
      <c r="N341" s="338"/>
      <c r="O341" s="338"/>
      <c r="P341" s="338"/>
      <c r="Q341" s="338"/>
      <c r="R341" s="338"/>
      <c r="S341" s="338"/>
      <c r="T341" s="338"/>
      <c r="U341" s="338"/>
      <c r="V341" s="338"/>
      <c r="W341" s="338"/>
      <c r="X341" s="338"/>
      <c r="Y341" s="338"/>
      <c r="Z341" s="338"/>
    </row>
    <row r="342" spans="1:26" ht="15.75" customHeight="1">
      <c r="A342" s="338"/>
      <c r="B342" s="338"/>
      <c r="C342" s="338"/>
      <c r="D342" s="338"/>
      <c r="E342" s="338"/>
      <c r="F342" s="338"/>
      <c r="G342" s="338"/>
      <c r="H342" s="338"/>
      <c r="I342" s="338"/>
      <c r="J342" s="338"/>
      <c r="K342" s="338"/>
      <c r="L342" s="338"/>
      <c r="M342" s="338"/>
      <c r="N342" s="338"/>
      <c r="O342" s="338"/>
      <c r="P342" s="338"/>
      <c r="Q342" s="338"/>
      <c r="R342" s="338"/>
      <c r="S342" s="338"/>
      <c r="T342" s="338"/>
      <c r="U342" s="338"/>
      <c r="V342" s="338"/>
      <c r="W342" s="338"/>
      <c r="X342" s="338"/>
      <c r="Y342" s="338"/>
      <c r="Z342" s="338"/>
    </row>
    <row r="343" spans="1:26" ht="15.75" customHeight="1">
      <c r="A343" s="338"/>
      <c r="B343" s="338"/>
      <c r="C343" s="338"/>
      <c r="D343" s="338"/>
      <c r="E343" s="338"/>
      <c r="F343" s="338"/>
      <c r="G343" s="338"/>
      <c r="H343" s="338"/>
      <c r="I343" s="338"/>
      <c r="J343" s="338"/>
      <c r="K343" s="338"/>
      <c r="L343" s="338"/>
      <c r="M343" s="338"/>
      <c r="N343" s="338"/>
      <c r="O343" s="338"/>
      <c r="P343" s="338"/>
      <c r="Q343" s="338"/>
      <c r="R343" s="338"/>
      <c r="S343" s="338"/>
      <c r="T343" s="338"/>
      <c r="U343" s="338"/>
      <c r="V343" s="338"/>
      <c r="W343" s="338"/>
      <c r="X343" s="338"/>
      <c r="Y343" s="338"/>
      <c r="Z343" s="338"/>
    </row>
    <row r="344" spans="1:26" ht="15.75" customHeight="1">
      <c r="A344" s="338"/>
      <c r="B344" s="338"/>
      <c r="C344" s="338"/>
      <c r="D344" s="338"/>
      <c r="E344" s="338"/>
      <c r="F344" s="338"/>
      <c r="G344" s="338"/>
      <c r="H344" s="338"/>
      <c r="I344" s="338"/>
      <c r="J344" s="338"/>
      <c r="K344" s="338"/>
      <c r="L344" s="338"/>
      <c r="M344" s="338"/>
      <c r="N344" s="338"/>
      <c r="O344" s="338"/>
      <c r="P344" s="338"/>
      <c r="Q344" s="338"/>
      <c r="R344" s="338"/>
      <c r="S344" s="338"/>
      <c r="T344" s="338"/>
      <c r="U344" s="338"/>
      <c r="V344" s="338"/>
      <c r="W344" s="338"/>
      <c r="X344" s="338"/>
      <c r="Y344" s="338"/>
      <c r="Z344" s="338"/>
    </row>
    <row r="345" spans="1:26" ht="15.75" customHeight="1">
      <c r="A345" s="338"/>
      <c r="B345" s="338"/>
      <c r="C345" s="338"/>
      <c r="D345" s="338"/>
      <c r="E345" s="338"/>
      <c r="F345" s="338"/>
      <c r="G345" s="338"/>
      <c r="H345" s="338"/>
      <c r="I345" s="338"/>
      <c r="J345" s="338"/>
      <c r="K345" s="338"/>
      <c r="L345" s="338"/>
      <c r="M345" s="338"/>
      <c r="N345" s="338"/>
      <c r="O345" s="338"/>
      <c r="P345" s="338"/>
      <c r="Q345" s="338"/>
      <c r="R345" s="338"/>
      <c r="S345" s="338"/>
      <c r="T345" s="338"/>
      <c r="U345" s="338"/>
      <c r="V345" s="338"/>
      <c r="W345" s="338"/>
      <c r="X345" s="338"/>
      <c r="Y345" s="338"/>
      <c r="Z345" s="338"/>
    </row>
    <row r="346" spans="1:26" ht="15.75" customHeight="1">
      <c r="A346" s="338"/>
      <c r="B346" s="338"/>
      <c r="C346" s="338"/>
      <c r="D346" s="338"/>
      <c r="E346" s="338"/>
      <c r="F346" s="338"/>
      <c r="G346" s="338"/>
      <c r="H346" s="338"/>
      <c r="I346" s="338"/>
      <c r="J346" s="338"/>
      <c r="K346" s="338"/>
      <c r="L346" s="338"/>
      <c r="M346" s="338"/>
      <c r="N346" s="338"/>
      <c r="O346" s="338"/>
      <c r="P346" s="338"/>
      <c r="Q346" s="338"/>
      <c r="R346" s="338"/>
      <c r="S346" s="338"/>
      <c r="T346" s="338"/>
      <c r="U346" s="338"/>
      <c r="V346" s="338"/>
      <c r="W346" s="338"/>
      <c r="X346" s="338"/>
      <c r="Y346" s="338"/>
      <c r="Z346" s="338"/>
    </row>
    <row r="347" spans="1:26" ht="15.75" customHeight="1">
      <c r="A347" s="338"/>
      <c r="B347" s="338"/>
      <c r="C347" s="338"/>
      <c r="D347" s="338"/>
      <c r="E347" s="338"/>
      <c r="F347" s="338"/>
      <c r="G347" s="338"/>
      <c r="H347" s="338"/>
      <c r="I347" s="338"/>
      <c r="J347" s="338"/>
      <c r="K347" s="338"/>
      <c r="L347" s="338"/>
      <c r="M347" s="338"/>
      <c r="N347" s="338"/>
      <c r="O347" s="338"/>
      <c r="P347" s="338"/>
      <c r="Q347" s="338"/>
      <c r="R347" s="338"/>
      <c r="S347" s="338"/>
      <c r="T347" s="338"/>
      <c r="U347" s="338"/>
      <c r="V347" s="338"/>
      <c r="W347" s="338"/>
      <c r="X347" s="338"/>
      <c r="Y347" s="338"/>
      <c r="Z347" s="338"/>
    </row>
    <row r="348" spans="1:26" ht="15.75" customHeight="1">
      <c r="A348" s="338"/>
      <c r="B348" s="338"/>
      <c r="C348" s="338"/>
      <c r="D348" s="338"/>
      <c r="E348" s="338"/>
      <c r="F348" s="338"/>
      <c r="G348" s="338"/>
      <c r="H348" s="338"/>
      <c r="I348" s="338"/>
      <c r="J348" s="338"/>
      <c r="K348" s="338"/>
      <c r="L348" s="338"/>
      <c r="M348" s="338"/>
      <c r="N348" s="338"/>
      <c r="O348" s="338"/>
      <c r="P348" s="338"/>
      <c r="Q348" s="338"/>
      <c r="R348" s="338"/>
      <c r="S348" s="338"/>
      <c r="T348" s="338"/>
      <c r="U348" s="338"/>
      <c r="V348" s="338"/>
      <c r="W348" s="338"/>
      <c r="X348" s="338"/>
      <c r="Y348" s="338"/>
      <c r="Z348" s="338"/>
    </row>
    <row r="349" spans="1:26" ht="15.75" customHeight="1">
      <c r="A349" s="338"/>
      <c r="B349" s="338"/>
      <c r="C349" s="338"/>
      <c r="D349" s="338"/>
      <c r="E349" s="338"/>
      <c r="F349" s="338"/>
      <c r="G349" s="338"/>
      <c r="H349" s="338"/>
      <c r="I349" s="338"/>
      <c r="J349" s="338"/>
      <c r="K349" s="338"/>
      <c r="L349" s="338"/>
      <c r="M349" s="338"/>
      <c r="N349" s="338"/>
      <c r="O349" s="338"/>
      <c r="P349" s="338"/>
      <c r="Q349" s="338"/>
      <c r="R349" s="338"/>
      <c r="S349" s="338"/>
      <c r="T349" s="338"/>
      <c r="U349" s="338"/>
      <c r="V349" s="338"/>
      <c r="W349" s="338"/>
      <c r="X349" s="338"/>
      <c r="Y349" s="338"/>
      <c r="Z349" s="338"/>
    </row>
    <row r="350" spans="1:26" ht="15.75" customHeight="1">
      <c r="A350" s="338"/>
      <c r="B350" s="338"/>
      <c r="C350" s="338"/>
      <c r="D350" s="338"/>
      <c r="E350" s="338"/>
      <c r="F350" s="338"/>
      <c r="G350" s="338"/>
      <c r="H350" s="338"/>
      <c r="I350" s="338"/>
      <c r="J350" s="338"/>
      <c r="K350" s="338"/>
      <c r="L350" s="338"/>
      <c r="M350" s="338"/>
      <c r="N350" s="338"/>
      <c r="O350" s="338"/>
      <c r="P350" s="338"/>
      <c r="Q350" s="338"/>
      <c r="R350" s="338"/>
      <c r="S350" s="338"/>
      <c r="T350" s="338"/>
      <c r="U350" s="338"/>
      <c r="V350" s="338"/>
      <c r="W350" s="338"/>
      <c r="X350" s="338"/>
      <c r="Y350" s="338"/>
      <c r="Z350" s="338"/>
    </row>
    <row r="351" spans="1:26" ht="15.75" customHeight="1">
      <c r="A351" s="338"/>
      <c r="B351" s="338"/>
      <c r="C351" s="338"/>
      <c r="D351" s="338"/>
      <c r="E351" s="338"/>
      <c r="F351" s="338"/>
      <c r="G351" s="338"/>
      <c r="H351" s="338"/>
      <c r="I351" s="338"/>
      <c r="J351" s="338"/>
      <c r="K351" s="338"/>
      <c r="L351" s="338"/>
      <c r="M351" s="338"/>
      <c r="N351" s="338"/>
      <c r="O351" s="338"/>
      <c r="P351" s="338"/>
      <c r="Q351" s="338"/>
      <c r="R351" s="338"/>
      <c r="S351" s="338"/>
      <c r="T351" s="338"/>
      <c r="U351" s="338"/>
      <c r="V351" s="338"/>
      <c r="W351" s="338"/>
      <c r="X351" s="338"/>
      <c r="Y351" s="338"/>
      <c r="Z351" s="338"/>
    </row>
    <row r="352" spans="1:26" ht="15.75" customHeight="1">
      <c r="A352" s="338"/>
      <c r="B352" s="338"/>
      <c r="C352" s="338"/>
      <c r="D352" s="338"/>
      <c r="E352" s="338"/>
      <c r="F352" s="338"/>
      <c r="G352" s="338"/>
      <c r="H352" s="338"/>
      <c r="I352" s="338"/>
      <c r="J352" s="338"/>
      <c r="K352" s="338"/>
      <c r="L352" s="338"/>
      <c r="M352" s="338"/>
      <c r="N352" s="338"/>
      <c r="O352" s="338"/>
      <c r="P352" s="338"/>
      <c r="Q352" s="338"/>
      <c r="R352" s="338"/>
      <c r="S352" s="338"/>
      <c r="T352" s="338"/>
      <c r="U352" s="338"/>
      <c r="V352" s="338"/>
      <c r="W352" s="338"/>
      <c r="X352" s="338"/>
      <c r="Y352" s="338"/>
      <c r="Z352" s="338"/>
    </row>
    <row r="353" spans="1:26" ht="15.75" customHeight="1">
      <c r="A353" s="338"/>
      <c r="B353" s="338"/>
      <c r="C353" s="338"/>
      <c r="D353" s="338"/>
      <c r="E353" s="338"/>
      <c r="F353" s="338"/>
      <c r="G353" s="338"/>
      <c r="H353" s="338"/>
      <c r="I353" s="338"/>
      <c r="J353" s="338"/>
      <c r="K353" s="338"/>
      <c r="L353" s="338"/>
      <c r="M353" s="338"/>
      <c r="N353" s="338"/>
      <c r="O353" s="338"/>
      <c r="P353" s="338"/>
      <c r="Q353" s="338"/>
      <c r="R353" s="338"/>
      <c r="S353" s="338"/>
      <c r="T353" s="338"/>
      <c r="U353" s="338"/>
      <c r="V353" s="338"/>
      <c r="W353" s="338"/>
      <c r="X353" s="338"/>
      <c r="Y353" s="338"/>
      <c r="Z353" s="338"/>
    </row>
    <row r="354" spans="1:26" ht="15.75" customHeight="1">
      <c r="A354" s="338"/>
      <c r="B354" s="338"/>
      <c r="C354" s="338"/>
      <c r="D354" s="338"/>
      <c r="E354" s="338"/>
      <c r="F354" s="338"/>
      <c r="G354" s="338"/>
      <c r="H354" s="338"/>
      <c r="I354" s="338"/>
      <c r="J354" s="338"/>
      <c r="K354" s="338"/>
      <c r="L354" s="338"/>
      <c r="M354" s="338"/>
      <c r="N354" s="338"/>
      <c r="O354" s="338"/>
      <c r="P354" s="338"/>
      <c r="Q354" s="338"/>
      <c r="R354" s="338"/>
      <c r="S354" s="338"/>
      <c r="T354" s="338"/>
      <c r="U354" s="338"/>
      <c r="V354" s="338"/>
      <c r="W354" s="338"/>
      <c r="X354" s="338"/>
      <c r="Y354" s="338"/>
      <c r="Z354" s="338"/>
    </row>
    <row r="355" spans="1:26" ht="15.75" customHeight="1">
      <c r="A355" s="338"/>
      <c r="B355" s="338"/>
      <c r="C355" s="338"/>
      <c r="D355" s="338"/>
      <c r="E355" s="338"/>
      <c r="F355" s="338"/>
      <c r="G355" s="338"/>
      <c r="H355" s="338"/>
      <c r="I355" s="338"/>
      <c r="J355" s="338"/>
      <c r="K355" s="338"/>
      <c r="L355" s="338"/>
      <c r="M355" s="338"/>
      <c r="N355" s="338"/>
      <c r="O355" s="338"/>
      <c r="P355" s="338"/>
      <c r="Q355" s="338"/>
      <c r="R355" s="338"/>
      <c r="S355" s="338"/>
      <c r="T355" s="338"/>
      <c r="U355" s="338"/>
      <c r="V355" s="338"/>
      <c r="W355" s="338"/>
      <c r="X355" s="338"/>
      <c r="Y355" s="338"/>
      <c r="Z355" s="338"/>
    </row>
    <row r="356" spans="1:26" ht="15.75" customHeight="1">
      <c r="A356" s="338"/>
      <c r="B356" s="338"/>
      <c r="C356" s="338"/>
      <c r="D356" s="338"/>
      <c r="E356" s="338"/>
      <c r="F356" s="338"/>
      <c r="G356" s="338"/>
      <c r="H356" s="338"/>
      <c r="I356" s="338"/>
      <c r="J356" s="338"/>
      <c r="K356" s="338"/>
      <c r="L356" s="338"/>
      <c r="M356" s="338"/>
      <c r="N356" s="338"/>
      <c r="O356" s="338"/>
      <c r="P356" s="338"/>
      <c r="Q356" s="338"/>
      <c r="R356" s="338"/>
      <c r="S356" s="338"/>
      <c r="T356" s="338"/>
      <c r="U356" s="338"/>
      <c r="V356" s="338"/>
      <c r="W356" s="338"/>
      <c r="X356" s="338"/>
      <c r="Y356" s="338"/>
      <c r="Z356" s="338"/>
    </row>
    <row r="357" spans="1:26" ht="15.75" customHeight="1">
      <c r="A357" s="338"/>
      <c r="B357" s="338"/>
      <c r="C357" s="338"/>
      <c r="D357" s="338"/>
      <c r="E357" s="338"/>
      <c r="F357" s="338"/>
      <c r="G357" s="338"/>
      <c r="H357" s="338"/>
      <c r="I357" s="338"/>
      <c r="J357" s="338"/>
      <c r="K357" s="338"/>
      <c r="L357" s="338"/>
      <c r="M357" s="338"/>
      <c r="N357" s="338"/>
      <c r="O357" s="338"/>
      <c r="P357" s="338"/>
      <c r="Q357" s="338"/>
      <c r="R357" s="338"/>
      <c r="S357" s="338"/>
      <c r="T357" s="338"/>
      <c r="U357" s="338"/>
      <c r="V357" s="338"/>
      <c r="W357" s="338"/>
      <c r="X357" s="338"/>
      <c r="Y357" s="338"/>
      <c r="Z357" s="338"/>
    </row>
    <row r="358" spans="1:26" ht="15.75" customHeight="1">
      <c r="A358" s="338"/>
      <c r="B358" s="338"/>
      <c r="C358" s="338"/>
      <c r="D358" s="338"/>
      <c r="E358" s="338"/>
      <c r="F358" s="338"/>
      <c r="G358" s="338"/>
      <c r="H358" s="338"/>
      <c r="I358" s="338"/>
      <c r="J358" s="338"/>
      <c r="K358" s="338"/>
      <c r="L358" s="338"/>
      <c r="M358" s="338"/>
      <c r="N358" s="338"/>
      <c r="O358" s="338"/>
      <c r="P358" s="338"/>
      <c r="Q358" s="338"/>
      <c r="R358" s="338"/>
      <c r="S358" s="338"/>
      <c r="T358" s="338"/>
      <c r="U358" s="338"/>
      <c r="V358" s="338"/>
      <c r="W358" s="338"/>
      <c r="X358" s="338"/>
      <c r="Y358" s="338"/>
      <c r="Z358" s="338"/>
    </row>
    <row r="359" spans="1:26" ht="15.75" customHeight="1">
      <c r="A359" s="338"/>
      <c r="B359" s="338"/>
      <c r="C359" s="338"/>
      <c r="D359" s="338"/>
      <c r="E359" s="338"/>
      <c r="F359" s="338"/>
      <c r="G359" s="338"/>
      <c r="H359" s="338"/>
      <c r="I359" s="338"/>
      <c r="J359" s="338"/>
      <c r="K359" s="338"/>
      <c r="L359" s="338"/>
      <c r="M359" s="338"/>
      <c r="N359" s="338"/>
      <c r="O359" s="338"/>
      <c r="P359" s="338"/>
      <c r="Q359" s="338"/>
      <c r="R359" s="338"/>
      <c r="S359" s="338"/>
      <c r="T359" s="338"/>
      <c r="U359" s="338"/>
      <c r="V359" s="338"/>
      <c r="W359" s="338"/>
      <c r="X359" s="338"/>
      <c r="Y359" s="338"/>
      <c r="Z359" s="338"/>
    </row>
    <row r="360" spans="1:26" ht="15.75" customHeight="1">
      <c r="A360" s="338"/>
      <c r="B360" s="338"/>
      <c r="C360" s="338"/>
      <c r="D360" s="338"/>
      <c r="E360" s="338"/>
      <c r="F360" s="338"/>
      <c r="G360" s="338"/>
      <c r="H360" s="338"/>
      <c r="I360" s="338"/>
      <c r="J360" s="338"/>
      <c r="K360" s="338"/>
      <c r="L360" s="338"/>
      <c r="M360" s="338"/>
      <c r="N360" s="338"/>
      <c r="O360" s="338"/>
      <c r="P360" s="338"/>
      <c r="Q360" s="338"/>
      <c r="R360" s="338"/>
      <c r="S360" s="338"/>
      <c r="T360" s="338"/>
      <c r="U360" s="338"/>
      <c r="V360" s="338"/>
      <c r="W360" s="338"/>
      <c r="X360" s="338"/>
      <c r="Y360" s="338"/>
      <c r="Z360" s="338"/>
    </row>
    <row r="361" spans="1:26" ht="15.75" customHeight="1">
      <c r="A361" s="338"/>
      <c r="B361" s="338"/>
      <c r="C361" s="338"/>
      <c r="D361" s="338"/>
      <c r="E361" s="338"/>
      <c r="F361" s="338"/>
      <c r="G361" s="338"/>
      <c r="H361" s="338"/>
      <c r="I361" s="338"/>
      <c r="J361" s="338"/>
      <c r="K361" s="338"/>
      <c r="L361" s="338"/>
      <c r="M361" s="338"/>
      <c r="N361" s="338"/>
      <c r="O361" s="338"/>
      <c r="P361" s="338"/>
      <c r="Q361" s="338"/>
      <c r="R361" s="338"/>
      <c r="S361" s="338"/>
      <c r="T361" s="338"/>
      <c r="U361" s="338"/>
      <c r="V361" s="338"/>
      <c r="W361" s="338"/>
      <c r="X361" s="338"/>
      <c r="Y361" s="338"/>
      <c r="Z361" s="338"/>
    </row>
    <row r="362" spans="1:26" ht="15.75" customHeight="1">
      <c r="A362" s="338"/>
      <c r="B362" s="338"/>
      <c r="C362" s="338"/>
      <c r="D362" s="338"/>
      <c r="E362" s="338"/>
      <c r="F362" s="338"/>
      <c r="G362" s="338"/>
      <c r="H362" s="338"/>
      <c r="I362" s="338"/>
      <c r="J362" s="338"/>
      <c r="K362" s="338"/>
      <c r="L362" s="338"/>
      <c r="M362" s="338"/>
      <c r="N362" s="338"/>
      <c r="O362" s="338"/>
      <c r="P362" s="338"/>
      <c r="Q362" s="338"/>
      <c r="R362" s="338"/>
      <c r="S362" s="338"/>
      <c r="T362" s="338"/>
      <c r="U362" s="338"/>
      <c r="V362" s="338"/>
      <c r="W362" s="338"/>
      <c r="X362" s="338"/>
      <c r="Y362" s="338"/>
      <c r="Z362" s="338"/>
    </row>
    <row r="363" spans="1:26" ht="15.75" customHeight="1">
      <c r="A363" s="338"/>
      <c r="B363" s="338"/>
      <c r="C363" s="338"/>
      <c r="D363" s="338"/>
      <c r="E363" s="338"/>
      <c r="F363" s="338"/>
      <c r="G363" s="338"/>
      <c r="H363" s="338"/>
      <c r="I363" s="338"/>
      <c r="J363" s="338"/>
      <c r="K363" s="338"/>
      <c r="L363" s="338"/>
      <c r="M363" s="338"/>
      <c r="N363" s="338"/>
      <c r="O363" s="338"/>
      <c r="P363" s="338"/>
      <c r="Q363" s="338"/>
      <c r="R363" s="338"/>
      <c r="S363" s="338"/>
      <c r="T363" s="338"/>
      <c r="U363" s="338"/>
      <c r="V363" s="338"/>
      <c r="W363" s="338"/>
      <c r="X363" s="338"/>
      <c r="Y363" s="338"/>
      <c r="Z363" s="338"/>
    </row>
    <row r="364" spans="1:26" ht="15.75" customHeight="1">
      <c r="A364" s="338"/>
      <c r="B364" s="338"/>
      <c r="C364" s="338"/>
      <c r="D364" s="338"/>
      <c r="E364" s="338"/>
      <c r="F364" s="338"/>
      <c r="G364" s="338"/>
      <c r="H364" s="338"/>
      <c r="I364" s="338"/>
      <c r="J364" s="338"/>
      <c r="K364" s="338"/>
      <c r="L364" s="338"/>
      <c r="M364" s="338"/>
      <c r="N364" s="338"/>
      <c r="O364" s="338"/>
      <c r="P364" s="338"/>
      <c r="Q364" s="338"/>
      <c r="R364" s="338"/>
      <c r="S364" s="338"/>
      <c r="T364" s="338"/>
      <c r="U364" s="338"/>
      <c r="V364" s="338"/>
      <c r="W364" s="338"/>
      <c r="X364" s="338"/>
      <c r="Y364" s="338"/>
      <c r="Z364" s="338"/>
    </row>
    <row r="365" spans="1:26" ht="15.75" customHeight="1">
      <c r="A365" s="338"/>
      <c r="B365" s="338"/>
      <c r="C365" s="338"/>
      <c r="D365" s="338"/>
      <c r="E365" s="338"/>
      <c r="F365" s="338"/>
      <c r="G365" s="338"/>
      <c r="H365" s="338"/>
      <c r="I365" s="338"/>
      <c r="J365" s="338"/>
      <c r="K365" s="338"/>
      <c r="L365" s="338"/>
      <c r="M365" s="338"/>
      <c r="N365" s="338"/>
      <c r="O365" s="338"/>
      <c r="P365" s="338"/>
      <c r="Q365" s="338"/>
      <c r="R365" s="338"/>
      <c r="S365" s="338"/>
      <c r="T365" s="338"/>
      <c r="U365" s="338"/>
      <c r="V365" s="338"/>
      <c r="W365" s="338"/>
      <c r="X365" s="338"/>
      <c r="Y365" s="338"/>
      <c r="Z365" s="338"/>
    </row>
    <row r="366" spans="1:26" ht="15.75" customHeight="1">
      <c r="A366" s="338"/>
      <c r="B366" s="338"/>
      <c r="C366" s="338"/>
      <c r="D366" s="338"/>
      <c r="E366" s="338"/>
      <c r="F366" s="338"/>
      <c r="G366" s="338"/>
      <c r="H366" s="338"/>
      <c r="I366" s="338"/>
      <c r="J366" s="338"/>
      <c r="K366" s="338"/>
      <c r="L366" s="338"/>
      <c r="M366" s="338"/>
      <c r="N366" s="338"/>
      <c r="O366" s="338"/>
      <c r="P366" s="338"/>
      <c r="Q366" s="338"/>
      <c r="R366" s="338"/>
      <c r="S366" s="338"/>
      <c r="T366" s="338"/>
      <c r="U366" s="338"/>
      <c r="V366" s="338"/>
      <c r="W366" s="338"/>
      <c r="X366" s="338"/>
      <c r="Y366" s="338"/>
      <c r="Z366" s="338"/>
    </row>
    <row r="367" spans="1:26" ht="15.75" customHeight="1">
      <c r="A367" s="338"/>
      <c r="B367" s="338"/>
      <c r="C367" s="338"/>
      <c r="D367" s="338"/>
      <c r="E367" s="338"/>
      <c r="F367" s="338"/>
      <c r="G367" s="338"/>
      <c r="H367" s="338"/>
      <c r="I367" s="338"/>
      <c r="J367" s="338"/>
      <c r="K367" s="338"/>
      <c r="L367" s="338"/>
      <c r="M367" s="338"/>
      <c r="N367" s="338"/>
      <c r="O367" s="338"/>
      <c r="P367" s="338"/>
      <c r="Q367" s="338"/>
      <c r="R367" s="338"/>
      <c r="S367" s="338"/>
      <c r="T367" s="338"/>
      <c r="U367" s="338"/>
      <c r="V367" s="338"/>
      <c r="W367" s="338"/>
      <c r="X367" s="338"/>
      <c r="Y367" s="338"/>
      <c r="Z367" s="338"/>
    </row>
    <row r="368" spans="1:26" ht="15.75" customHeight="1">
      <c r="A368" s="338"/>
      <c r="B368" s="338"/>
      <c r="C368" s="338"/>
      <c r="D368" s="338"/>
      <c r="E368" s="338"/>
      <c r="F368" s="338"/>
      <c r="G368" s="338"/>
      <c r="H368" s="338"/>
      <c r="I368" s="338"/>
      <c r="J368" s="338"/>
      <c r="K368" s="338"/>
      <c r="L368" s="338"/>
      <c r="M368" s="338"/>
      <c r="N368" s="338"/>
      <c r="O368" s="338"/>
      <c r="P368" s="338"/>
      <c r="Q368" s="338"/>
      <c r="R368" s="338"/>
      <c r="S368" s="338"/>
      <c r="T368" s="338"/>
      <c r="U368" s="338"/>
      <c r="V368" s="338"/>
      <c r="W368" s="338"/>
      <c r="X368" s="338"/>
      <c r="Y368" s="338"/>
      <c r="Z368" s="338"/>
    </row>
    <row r="369" spans="1:26" ht="15.75" customHeight="1">
      <c r="A369" s="338"/>
      <c r="B369" s="338"/>
      <c r="C369" s="338"/>
      <c r="D369" s="338"/>
      <c r="E369" s="338"/>
      <c r="F369" s="338"/>
      <c r="G369" s="338"/>
      <c r="H369" s="338"/>
      <c r="I369" s="338"/>
      <c r="J369" s="338"/>
      <c r="K369" s="338"/>
      <c r="L369" s="338"/>
      <c r="M369" s="338"/>
      <c r="N369" s="338"/>
      <c r="O369" s="338"/>
      <c r="P369" s="338"/>
      <c r="Q369" s="338"/>
      <c r="R369" s="338"/>
      <c r="S369" s="338"/>
      <c r="T369" s="338"/>
      <c r="U369" s="338"/>
      <c r="V369" s="338"/>
      <c r="W369" s="338"/>
      <c r="X369" s="338"/>
      <c r="Y369" s="338"/>
      <c r="Z369" s="338"/>
    </row>
    <row r="370" spans="1:26" ht="15.75" customHeight="1">
      <c r="A370" s="338"/>
      <c r="B370" s="338"/>
      <c r="C370" s="338"/>
      <c r="D370" s="338"/>
      <c r="E370" s="338"/>
      <c r="F370" s="338"/>
      <c r="G370" s="338"/>
      <c r="H370" s="338"/>
      <c r="I370" s="338"/>
      <c r="J370" s="338"/>
      <c r="K370" s="338"/>
      <c r="L370" s="338"/>
      <c r="M370" s="338"/>
      <c r="N370" s="338"/>
      <c r="O370" s="338"/>
      <c r="P370" s="338"/>
      <c r="Q370" s="338"/>
      <c r="R370" s="338"/>
      <c r="S370" s="338"/>
      <c r="T370" s="338"/>
      <c r="U370" s="338"/>
      <c r="V370" s="338"/>
      <c r="W370" s="338"/>
      <c r="X370" s="338"/>
      <c r="Y370" s="338"/>
      <c r="Z370" s="338"/>
    </row>
    <row r="371" spans="1:26" ht="15.75" customHeight="1">
      <c r="A371" s="338"/>
      <c r="B371" s="338"/>
      <c r="C371" s="338"/>
      <c r="D371" s="338"/>
      <c r="E371" s="338"/>
      <c r="F371" s="338"/>
      <c r="G371" s="338"/>
      <c r="H371" s="338"/>
      <c r="I371" s="338"/>
      <c r="J371" s="338"/>
      <c r="K371" s="338"/>
      <c r="L371" s="338"/>
      <c r="M371" s="338"/>
      <c r="N371" s="338"/>
      <c r="O371" s="338"/>
      <c r="P371" s="338"/>
      <c r="Q371" s="338"/>
      <c r="R371" s="338"/>
      <c r="S371" s="338"/>
      <c r="T371" s="338"/>
      <c r="U371" s="338"/>
      <c r="V371" s="338"/>
      <c r="W371" s="338"/>
      <c r="X371" s="338"/>
      <c r="Y371" s="338"/>
      <c r="Z371" s="338"/>
    </row>
    <row r="372" spans="1:26" ht="15.75" customHeight="1">
      <c r="A372" s="338"/>
      <c r="B372" s="338"/>
      <c r="C372" s="338"/>
      <c r="D372" s="338"/>
      <c r="E372" s="338"/>
      <c r="F372" s="338"/>
      <c r="G372" s="338"/>
      <c r="H372" s="338"/>
      <c r="I372" s="338"/>
      <c r="J372" s="338"/>
      <c r="K372" s="338"/>
      <c r="L372" s="338"/>
      <c r="M372" s="338"/>
      <c r="N372" s="338"/>
      <c r="O372" s="338"/>
      <c r="P372" s="338"/>
      <c r="Q372" s="338"/>
      <c r="R372" s="338"/>
      <c r="S372" s="338"/>
      <c r="T372" s="338"/>
      <c r="U372" s="338"/>
      <c r="V372" s="338"/>
      <c r="W372" s="338"/>
      <c r="X372" s="338"/>
      <c r="Y372" s="338"/>
      <c r="Z372" s="338"/>
    </row>
    <row r="373" spans="1:26" ht="15.75" customHeight="1">
      <c r="A373" s="338"/>
      <c r="B373" s="338"/>
      <c r="C373" s="338"/>
      <c r="D373" s="338"/>
      <c r="E373" s="338"/>
      <c r="F373" s="338"/>
      <c r="G373" s="338"/>
      <c r="H373" s="338"/>
      <c r="I373" s="338"/>
      <c r="J373" s="338"/>
      <c r="K373" s="338"/>
      <c r="L373" s="338"/>
      <c r="M373" s="338"/>
      <c r="N373" s="338"/>
      <c r="O373" s="338"/>
      <c r="P373" s="338"/>
      <c r="Q373" s="338"/>
      <c r="R373" s="338"/>
      <c r="S373" s="338"/>
      <c r="T373" s="338"/>
      <c r="U373" s="338"/>
      <c r="V373" s="338"/>
      <c r="W373" s="338"/>
      <c r="X373" s="338"/>
      <c r="Y373" s="338"/>
      <c r="Z373" s="338"/>
    </row>
    <row r="374" spans="1:26" ht="15.75" customHeight="1">
      <c r="A374" s="338"/>
      <c r="B374" s="338"/>
      <c r="C374" s="338"/>
      <c r="D374" s="338"/>
      <c r="E374" s="338"/>
      <c r="F374" s="338"/>
      <c r="G374" s="338"/>
      <c r="H374" s="338"/>
      <c r="I374" s="338"/>
      <c r="J374" s="338"/>
      <c r="K374" s="338"/>
      <c r="L374" s="338"/>
      <c r="M374" s="338"/>
      <c r="N374" s="338"/>
      <c r="O374" s="338"/>
      <c r="P374" s="338"/>
      <c r="Q374" s="338"/>
      <c r="R374" s="338"/>
      <c r="S374" s="338"/>
      <c r="T374" s="338"/>
      <c r="U374" s="338"/>
      <c r="V374" s="338"/>
      <c r="W374" s="338"/>
      <c r="X374" s="338"/>
      <c r="Y374" s="338"/>
      <c r="Z374" s="338"/>
    </row>
    <row r="375" spans="1:26" ht="15.75" customHeight="1">
      <c r="A375" s="338"/>
      <c r="B375" s="338"/>
      <c r="C375" s="338"/>
      <c r="D375" s="338"/>
      <c r="E375" s="338"/>
      <c r="F375" s="338"/>
      <c r="G375" s="338"/>
      <c r="H375" s="338"/>
      <c r="I375" s="338"/>
      <c r="J375" s="338"/>
      <c r="K375" s="338"/>
      <c r="L375" s="338"/>
      <c r="M375" s="338"/>
      <c r="N375" s="338"/>
      <c r="O375" s="338"/>
      <c r="P375" s="338"/>
      <c r="Q375" s="338"/>
      <c r="R375" s="338"/>
      <c r="S375" s="338"/>
      <c r="T375" s="338"/>
      <c r="U375" s="338"/>
      <c r="V375" s="338"/>
      <c r="W375" s="338"/>
      <c r="X375" s="338"/>
      <c r="Y375" s="338"/>
      <c r="Z375" s="338"/>
    </row>
    <row r="376" spans="1:26" ht="15.75" customHeight="1">
      <c r="A376" s="338"/>
      <c r="B376" s="338"/>
      <c r="C376" s="338"/>
      <c r="D376" s="338"/>
      <c r="E376" s="338"/>
      <c r="F376" s="338"/>
      <c r="G376" s="338"/>
      <c r="H376" s="338"/>
      <c r="I376" s="338"/>
      <c r="J376" s="338"/>
      <c r="K376" s="338"/>
      <c r="L376" s="338"/>
      <c r="M376" s="338"/>
      <c r="N376" s="338"/>
      <c r="O376" s="338"/>
      <c r="P376" s="338"/>
      <c r="Q376" s="338"/>
      <c r="R376" s="338"/>
      <c r="S376" s="338"/>
      <c r="T376" s="338"/>
      <c r="U376" s="338"/>
      <c r="V376" s="338"/>
      <c r="W376" s="338"/>
      <c r="X376" s="338"/>
      <c r="Y376" s="338"/>
      <c r="Z376" s="338"/>
    </row>
    <row r="377" spans="1:26" ht="15.75" customHeight="1">
      <c r="A377" s="338"/>
      <c r="B377" s="338"/>
      <c r="C377" s="338"/>
      <c r="D377" s="338"/>
      <c r="E377" s="338"/>
      <c r="F377" s="338"/>
      <c r="G377" s="338"/>
      <c r="H377" s="338"/>
      <c r="I377" s="338"/>
      <c r="J377" s="338"/>
      <c r="K377" s="338"/>
      <c r="L377" s="338"/>
      <c r="M377" s="338"/>
      <c r="N377" s="338"/>
      <c r="O377" s="338"/>
      <c r="P377" s="338"/>
      <c r="Q377" s="338"/>
      <c r="R377" s="338"/>
      <c r="S377" s="338"/>
      <c r="T377" s="338"/>
      <c r="U377" s="338"/>
      <c r="V377" s="338"/>
      <c r="W377" s="338"/>
      <c r="X377" s="338"/>
      <c r="Y377" s="338"/>
      <c r="Z377" s="338"/>
    </row>
    <row r="378" spans="1:26" ht="15.75" customHeight="1">
      <c r="A378" s="338"/>
      <c r="B378" s="338"/>
      <c r="C378" s="338"/>
      <c r="D378" s="338"/>
      <c r="E378" s="338"/>
      <c r="F378" s="338"/>
      <c r="G378" s="338"/>
      <c r="H378" s="338"/>
      <c r="I378" s="338"/>
      <c r="J378" s="338"/>
      <c r="K378" s="338"/>
      <c r="L378" s="338"/>
      <c r="M378" s="338"/>
      <c r="N378" s="338"/>
      <c r="O378" s="338"/>
      <c r="P378" s="338"/>
      <c r="Q378" s="338"/>
      <c r="R378" s="338"/>
      <c r="S378" s="338"/>
      <c r="T378" s="338"/>
      <c r="U378" s="338"/>
      <c r="V378" s="338"/>
      <c r="W378" s="338"/>
      <c r="X378" s="338"/>
      <c r="Y378" s="338"/>
      <c r="Z378" s="338"/>
    </row>
    <row r="379" spans="1:26" ht="15.75" customHeight="1">
      <c r="A379" s="338"/>
      <c r="B379" s="338"/>
      <c r="C379" s="338"/>
      <c r="D379" s="338"/>
      <c r="E379" s="338"/>
      <c r="F379" s="338"/>
      <c r="G379" s="338"/>
      <c r="H379" s="338"/>
      <c r="I379" s="338"/>
      <c r="J379" s="338"/>
      <c r="K379" s="338"/>
      <c r="L379" s="338"/>
      <c r="M379" s="338"/>
      <c r="N379" s="338"/>
      <c r="O379" s="338"/>
      <c r="P379" s="338"/>
      <c r="Q379" s="338"/>
      <c r="R379" s="338"/>
      <c r="S379" s="338"/>
      <c r="T379" s="338"/>
      <c r="U379" s="338"/>
      <c r="V379" s="338"/>
      <c r="W379" s="338"/>
      <c r="X379" s="338"/>
      <c r="Y379" s="338"/>
      <c r="Z379" s="338"/>
    </row>
    <row r="380" spans="1:26" ht="15.75" customHeight="1">
      <c r="A380" s="338"/>
      <c r="B380" s="338"/>
      <c r="C380" s="338"/>
      <c r="D380" s="338"/>
      <c r="E380" s="338"/>
      <c r="F380" s="338"/>
      <c r="G380" s="338"/>
      <c r="H380" s="338"/>
      <c r="I380" s="338"/>
      <c r="J380" s="338"/>
      <c r="K380" s="338"/>
      <c r="L380" s="338"/>
      <c r="M380" s="338"/>
      <c r="N380" s="338"/>
      <c r="O380" s="338"/>
      <c r="P380" s="338"/>
      <c r="Q380" s="338"/>
      <c r="R380" s="338"/>
      <c r="S380" s="338"/>
      <c r="T380" s="338"/>
      <c r="U380" s="338"/>
      <c r="V380" s="338"/>
      <c r="W380" s="338"/>
      <c r="X380" s="338"/>
      <c r="Y380" s="338"/>
      <c r="Z380" s="338"/>
    </row>
    <row r="381" spans="1:26" ht="15.75" customHeight="1">
      <c r="A381" s="338"/>
      <c r="B381" s="338"/>
      <c r="C381" s="338"/>
      <c r="D381" s="338"/>
      <c r="E381" s="338"/>
      <c r="F381" s="338"/>
      <c r="G381" s="338"/>
      <c r="H381" s="338"/>
      <c r="I381" s="338"/>
      <c r="J381" s="338"/>
      <c r="K381" s="338"/>
      <c r="L381" s="338"/>
      <c r="M381" s="338"/>
      <c r="N381" s="338"/>
      <c r="O381" s="338"/>
      <c r="P381" s="338"/>
      <c r="Q381" s="338"/>
      <c r="R381" s="338"/>
      <c r="S381" s="338"/>
      <c r="T381" s="338"/>
      <c r="U381" s="338"/>
      <c r="V381" s="338"/>
      <c r="W381" s="338"/>
      <c r="X381" s="338"/>
      <c r="Y381" s="338"/>
      <c r="Z381" s="338"/>
    </row>
    <row r="382" spans="1:26" ht="15.75" customHeight="1">
      <c r="A382" s="338"/>
      <c r="B382" s="338"/>
      <c r="C382" s="338"/>
      <c r="D382" s="338"/>
      <c r="E382" s="338"/>
      <c r="F382" s="338"/>
      <c r="G382" s="338"/>
      <c r="H382" s="338"/>
      <c r="I382" s="338"/>
      <c r="J382" s="338"/>
      <c r="K382" s="338"/>
      <c r="L382" s="338"/>
      <c r="M382" s="338"/>
      <c r="N382" s="338"/>
      <c r="O382" s="338"/>
      <c r="P382" s="338"/>
      <c r="Q382" s="338"/>
      <c r="R382" s="338"/>
      <c r="S382" s="338"/>
      <c r="T382" s="338"/>
      <c r="U382" s="338"/>
      <c r="V382" s="338"/>
      <c r="W382" s="338"/>
      <c r="X382" s="338"/>
      <c r="Y382" s="338"/>
      <c r="Z382" s="338"/>
    </row>
    <row r="383" spans="1:26" ht="15.75" customHeight="1">
      <c r="A383" s="338"/>
      <c r="B383" s="338"/>
      <c r="C383" s="338"/>
      <c r="D383" s="338"/>
      <c r="E383" s="338"/>
      <c r="F383" s="338"/>
      <c r="G383" s="338"/>
      <c r="H383" s="338"/>
      <c r="I383" s="338"/>
      <c r="J383" s="338"/>
      <c r="K383" s="338"/>
      <c r="L383" s="338"/>
      <c r="M383" s="338"/>
      <c r="N383" s="338"/>
      <c r="O383" s="338"/>
      <c r="P383" s="338"/>
      <c r="Q383" s="338"/>
      <c r="R383" s="338"/>
      <c r="S383" s="338"/>
      <c r="T383" s="338"/>
      <c r="U383" s="338"/>
      <c r="V383" s="338"/>
      <c r="W383" s="338"/>
      <c r="X383" s="338"/>
      <c r="Y383" s="338"/>
      <c r="Z383" s="338"/>
    </row>
    <row r="384" spans="1:26" ht="15.75" customHeight="1">
      <c r="A384" s="338"/>
      <c r="B384" s="338"/>
      <c r="C384" s="338"/>
      <c r="D384" s="338"/>
      <c r="E384" s="338"/>
      <c r="F384" s="338"/>
      <c r="G384" s="338"/>
      <c r="H384" s="338"/>
      <c r="I384" s="338"/>
      <c r="J384" s="338"/>
      <c r="K384" s="338"/>
      <c r="L384" s="338"/>
      <c r="M384" s="338"/>
      <c r="N384" s="338"/>
      <c r="O384" s="338"/>
      <c r="P384" s="338"/>
      <c r="Q384" s="338"/>
      <c r="R384" s="338"/>
      <c r="S384" s="338"/>
      <c r="T384" s="338"/>
      <c r="U384" s="338"/>
      <c r="V384" s="338"/>
      <c r="W384" s="338"/>
      <c r="X384" s="338"/>
      <c r="Y384" s="338"/>
      <c r="Z384" s="338"/>
    </row>
    <row r="385" spans="1:26" ht="15.75" customHeight="1">
      <c r="A385" s="338"/>
      <c r="B385" s="338"/>
      <c r="C385" s="338"/>
      <c r="D385" s="338"/>
      <c r="E385" s="338"/>
      <c r="F385" s="338"/>
      <c r="G385" s="338"/>
      <c r="H385" s="338"/>
      <c r="I385" s="338"/>
      <c r="J385" s="338"/>
      <c r="K385" s="338"/>
      <c r="L385" s="338"/>
      <c r="M385" s="338"/>
      <c r="N385" s="338"/>
      <c r="O385" s="338"/>
      <c r="P385" s="338"/>
      <c r="Q385" s="338"/>
      <c r="R385" s="338"/>
      <c r="S385" s="338"/>
      <c r="T385" s="338"/>
      <c r="U385" s="338"/>
      <c r="V385" s="338"/>
      <c r="W385" s="338"/>
      <c r="X385" s="338"/>
      <c r="Y385" s="338"/>
      <c r="Z385" s="338"/>
    </row>
    <row r="386" spans="1:26" ht="15.75" customHeight="1">
      <c r="A386" s="338"/>
      <c r="B386" s="338"/>
      <c r="C386" s="338"/>
      <c r="D386" s="338"/>
      <c r="E386" s="338"/>
      <c r="F386" s="338"/>
      <c r="G386" s="338"/>
      <c r="H386" s="338"/>
      <c r="I386" s="338"/>
      <c r="J386" s="338"/>
      <c r="K386" s="338"/>
      <c r="L386" s="338"/>
      <c r="M386" s="338"/>
      <c r="N386" s="338"/>
      <c r="O386" s="338"/>
      <c r="P386" s="338"/>
      <c r="Q386" s="338"/>
      <c r="R386" s="338"/>
      <c r="S386" s="338"/>
      <c r="T386" s="338"/>
      <c r="U386" s="338"/>
      <c r="V386" s="338"/>
      <c r="W386" s="338"/>
      <c r="X386" s="338"/>
      <c r="Y386" s="338"/>
      <c r="Z386" s="338"/>
    </row>
    <row r="387" spans="1:26" ht="15.75" customHeight="1">
      <c r="A387" s="338"/>
      <c r="B387" s="338"/>
      <c r="C387" s="338"/>
      <c r="D387" s="338"/>
      <c r="E387" s="338"/>
      <c r="F387" s="338"/>
      <c r="G387" s="338"/>
      <c r="H387" s="338"/>
      <c r="I387" s="338"/>
      <c r="J387" s="338"/>
      <c r="K387" s="338"/>
      <c r="L387" s="338"/>
      <c r="M387" s="338"/>
      <c r="N387" s="338"/>
      <c r="O387" s="338"/>
      <c r="P387" s="338"/>
      <c r="Q387" s="338"/>
      <c r="R387" s="338"/>
      <c r="S387" s="338"/>
      <c r="T387" s="338"/>
      <c r="U387" s="338"/>
      <c r="V387" s="338"/>
      <c r="W387" s="338"/>
      <c r="X387" s="338"/>
      <c r="Y387" s="338"/>
      <c r="Z387" s="338"/>
    </row>
    <row r="388" spans="1:26" ht="15.75" customHeight="1">
      <c r="A388" s="338"/>
      <c r="B388" s="338"/>
      <c r="C388" s="338"/>
      <c r="D388" s="338"/>
      <c r="E388" s="338"/>
      <c r="F388" s="338"/>
      <c r="G388" s="338"/>
      <c r="H388" s="338"/>
      <c r="I388" s="338"/>
      <c r="J388" s="338"/>
      <c r="K388" s="338"/>
      <c r="L388" s="338"/>
      <c r="M388" s="338"/>
      <c r="N388" s="338"/>
      <c r="O388" s="338"/>
      <c r="P388" s="338"/>
      <c r="Q388" s="338"/>
      <c r="R388" s="338"/>
      <c r="S388" s="338"/>
      <c r="T388" s="338"/>
      <c r="U388" s="338"/>
      <c r="V388" s="338"/>
      <c r="W388" s="338"/>
      <c r="X388" s="338"/>
      <c r="Y388" s="338"/>
      <c r="Z388" s="338"/>
    </row>
    <row r="389" spans="1:26" ht="15.75" customHeight="1">
      <c r="A389" s="338"/>
      <c r="B389" s="338"/>
      <c r="C389" s="338"/>
      <c r="D389" s="338"/>
      <c r="E389" s="338"/>
      <c r="F389" s="338"/>
      <c r="G389" s="338"/>
      <c r="H389" s="338"/>
      <c r="I389" s="338"/>
      <c r="J389" s="338"/>
      <c r="K389" s="338"/>
      <c r="L389" s="338"/>
      <c r="M389" s="338"/>
      <c r="N389" s="338"/>
      <c r="O389" s="338"/>
      <c r="P389" s="338"/>
      <c r="Q389" s="338"/>
      <c r="R389" s="338"/>
      <c r="S389" s="338"/>
      <c r="T389" s="338"/>
      <c r="U389" s="338"/>
      <c r="V389" s="338"/>
      <c r="W389" s="338"/>
      <c r="X389" s="338"/>
      <c r="Y389" s="338"/>
      <c r="Z389" s="338"/>
    </row>
    <row r="390" spans="1:26" ht="15.75" customHeight="1">
      <c r="A390" s="338"/>
      <c r="B390" s="338"/>
      <c r="C390" s="338"/>
      <c r="D390" s="338"/>
      <c r="E390" s="338"/>
      <c r="F390" s="338"/>
      <c r="G390" s="338"/>
      <c r="H390" s="338"/>
      <c r="I390" s="338"/>
      <c r="J390" s="338"/>
      <c r="K390" s="338"/>
      <c r="L390" s="338"/>
      <c r="M390" s="338"/>
      <c r="N390" s="338"/>
      <c r="O390" s="338"/>
      <c r="P390" s="338"/>
      <c r="Q390" s="338"/>
      <c r="R390" s="338"/>
      <c r="S390" s="338"/>
      <c r="T390" s="338"/>
      <c r="U390" s="338"/>
      <c r="V390" s="338"/>
      <c r="W390" s="338"/>
      <c r="X390" s="338"/>
      <c r="Y390" s="338"/>
      <c r="Z390" s="338"/>
    </row>
    <row r="391" spans="1:26" ht="15.75" customHeight="1">
      <c r="A391" s="338"/>
      <c r="B391" s="338"/>
      <c r="C391" s="338"/>
      <c r="D391" s="338"/>
      <c r="E391" s="338"/>
      <c r="F391" s="338"/>
      <c r="G391" s="338"/>
      <c r="H391" s="338"/>
      <c r="I391" s="338"/>
      <c r="J391" s="338"/>
      <c r="K391" s="338"/>
      <c r="L391" s="338"/>
      <c r="M391" s="338"/>
      <c r="N391" s="338"/>
      <c r="O391" s="338"/>
      <c r="P391" s="338"/>
      <c r="Q391" s="338"/>
      <c r="R391" s="338"/>
      <c r="S391" s="338"/>
      <c r="T391" s="338"/>
      <c r="U391" s="338"/>
      <c r="V391" s="338"/>
      <c r="W391" s="338"/>
      <c r="X391" s="338"/>
      <c r="Y391" s="338"/>
      <c r="Z391" s="338"/>
    </row>
    <row r="392" spans="1:26" ht="15.75" customHeight="1">
      <c r="A392" s="338"/>
      <c r="B392" s="338"/>
      <c r="C392" s="338"/>
      <c r="D392" s="338"/>
      <c r="E392" s="338"/>
      <c r="F392" s="338"/>
      <c r="G392" s="338"/>
      <c r="H392" s="338"/>
      <c r="I392" s="338"/>
      <c r="J392" s="338"/>
      <c r="K392" s="338"/>
      <c r="L392" s="338"/>
      <c r="M392" s="338"/>
      <c r="N392" s="338"/>
      <c r="O392" s="338"/>
      <c r="P392" s="338"/>
      <c r="Q392" s="338"/>
      <c r="R392" s="338"/>
      <c r="S392" s="338"/>
      <c r="T392" s="338"/>
      <c r="U392" s="338"/>
      <c r="V392" s="338"/>
      <c r="W392" s="338"/>
      <c r="X392" s="338"/>
      <c r="Y392" s="338"/>
      <c r="Z392" s="338"/>
    </row>
    <row r="393" spans="1:26" ht="15.75" customHeight="1">
      <c r="A393" s="338"/>
      <c r="B393" s="338"/>
      <c r="C393" s="338"/>
      <c r="D393" s="338"/>
      <c r="E393" s="338"/>
      <c r="F393" s="338"/>
      <c r="G393" s="338"/>
      <c r="H393" s="338"/>
      <c r="I393" s="338"/>
      <c r="J393" s="338"/>
      <c r="K393" s="338"/>
      <c r="L393" s="338"/>
      <c r="M393" s="338"/>
      <c r="N393" s="338"/>
      <c r="O393" s="338"/>
      <c r="P393" s="338"/>
      <c r="Q393" s="338"/>
      <c r="R393" s="338"/>
      <c r="S393" s="338"/>
      <c r="T393" s="338"/>
      <c r="U393" s="338"/>
      <c r="V393" s="338"/>
      <c r="W393" s="338"/>
      <c r="X393" s="338"/>
      <c r="Y393" s="338"/>
      <c r="Z393" s="338"/>
    </row>
    <row r="394" spans="1:26" ht="15.75" customHeight="1">
      <c r="A394" s="338"/>
      <c r="B394" s="338"/>
      <c r="C394" s="338"/>
      <c r="D394" s="338"/>
      <c r="E394" s="338"/>
      <c r="F394" s="338"/>
      <c r="G394" s="338"/>
      <c r="H394" s="338"/>
      <c r="I394" s="338"/>
      <c r="J394" s="338"/>
      <c r="K394" s="338"/>
      <c r="L394" s="338"/>
      <c r="M394" s="338"/>
      <c r="N394" s="338"/>
      <c r="O394" s="338"/>
      <c r="P394" s="338"/>
      <c r="Q394" s="338"/>
      <c r="R394" s="338"/>
      <c r="S394" s="338"/>
      <c r="T394" s="338"/>
      <c r="U394" s="338"/>
      <c r="V394" s="338"/>
      <c r="W394" s="338"/>
      <c r="X394" s="338"/>
      <c r="Y394" s="338"/>
      <c r="Z394" s="338"/>
    </row>
    <row r="395" spans="1:26" ht="15.75" customHeight="1">
      <c r="A395" s="338"/>
      <c r="B395" s="338"/>
      <c r="C395" s="338"/>
      <c r="D395" s="338"/>
      <c r="E395" s="338"/>
      <c r="F395" s="338"/>
      <c r="G395" s="338"/>
      <c r="H395" s="338"/>
      <c r="I395" s="338"/>
      <c r="J395" s="338"/>
      <c r="K395" s="338"/>
      <c r="L395" s="338"/>
      <c r="M395" s="338"/>
      <c r="N395" s="338"/>
      <c r="O395" s="338"/>
      <c r="P395" s="338"/>
      <c r="Q395" s="338"/>
      <c r="R395" s="338"/>
      <c r="S395" s="338"/>
      <c r="T395" s="338"/>
      <c r="U395" s="338"/>
      <c r="V395" s="338"/>
      <c r="W395" s="338"/>
      <c r="X395" s="338"/>
      <c r="Y395" s="338"/>
      <c r="Z395" s="338"/>
    </row>
    <row r="396" spans="1:26" ht="15.75" customHeight="1">
      <c r="A396" s="338"/>
      <c r="B396" s="338"/>
      <c r="C396" s="338"/>
      <c r="D396" s="338"/>
      <c r="E396" s="338"/>
      <c r="F396" s="338"/>
      <c r="G396" s="338"/>
      <c r="H396" s="338"/>
      <c r="I396" s="338"/>
      <c r="J396" s="338"/>
      <c r="K396" s="338"/>
      <c r="L396" s="338"/>
      <c r="M396" s="338"/>
      <c r="N396" s="338"/>
      <c r="O396" s="338"/>
      <c r="P396" s="338"/>
      <c r="Q396" s="338"/>
      <c r="R396" s="338"/>
      <c r="S396" s="338"/>
      <c r="T396" s="338"/>
      <c r="U396" s="338"/>
      <c r="V396" s="338"/>
      <c r="W396" s="338"/>
      <c r="X396" s="338"/>
      <c r="Y396" s="338"/>
      <c r="Z396" s="338"/>
    </row>
    <row r="397" spans="1:26" ht="15.75" customHeight="1">
      <c r="A397" s="338"/>
      <c r="B397" s="338"/>
      <c r="C397" s="338"/>
      <c r="D397" s="338"/>
      <c r="E397" s="338"/>
      <c r="F397" s="338"/>
      <c r="G397" s="338"/>
      <c r="H397" s="338"/>
      <c r="I397" s="338"/>
      <c r="J397" s="338"/>
      <c r="K397" s="338"/>
      <c r="L397" s="338"/>
      <c r="M397" s="338"/>
      <c r="N397" s="338"/>
      <c r="O397" s="338"/>
      <c r="P397" s="338"/>
      <c r="Q397" s="338"/>
      <c r="R397" s="338"/>
      <c r="S397" s="338"/>
      <c r="T397" s="338"/>
      <c r="U397" s="338"/>
      <c r="V397" s="338"/>
      <c r="W397" s="338"/>
      <c r="X397" s="338"/>
      <c r="Y397" s="338"/>
      <c r="Z397" s="338"/>
    </row>
    <row r="398" spans="1:26" ht="15.75" customHeight="1">
      <c r="A398" s="338"/>
      <c r="B398" s="338"/>
      <c r="C398" s="338"/>
      <c r="D398" s="338"/>
      <c r="E398" s="338"/>
      <c r="F398" s="338"/>
      <c r="G398" s="338"/>
      <c r="H398" s="338"/>
      <c r="I398" s="338"/>
      <c r="J398" s="338"/>
      <c r="K398" s="338"/>
      <c r="L398" s="338"/>
      <c r="M398" s="338"/>
      <c r="N398" s="338"/>
      <c r="O398" s="338"/>
      <c r="P398" s="338"/>
      <c r="Q398" s="338"/>
      <c r="R398" s="338"/>
      <c r="S398" s="338"/>
      <c r="T398" s="338"/>
      <c r="U398" s="338"/>
      <c r="V398" s="338"/>
      <c r="W398" s="338"/>
      <c r="X398" s="338"/>
      <c r="Y398" s="338"/>
      <c r="Z398" s="338"/>
    </row>
    <row r="399" spans="1:26" ht="15.75" customHeight="1">
      <c r="A399" s="338"/>
      <c r="B399" s="338"/>
      <c r="C399" s="338"/>
      <c r="D399" s="338"/>
      <c r="E399" s="338"/>
      <c r="F399" s="338"/>
      <c r="G399" s="338"/>
      <c r="H399" s="338"/>
      <c r="I399" s="338"/>
      <c r="J399" s="338"/>
      <c r="K399" s="338"/>
      <c r="L399" s="338"/>
      <c r="M399" s="338"/>
      <c r="N399" s="338"/>
      <c r="O399" s="338"/>
      <c r="P399" s="338"/>
      <c r="Q399" s="338"/>
      <c r="R399" s="338"/>
      <c r="S399" s="338"/>
      <c r="T399" s="338"/>
      <c r="U399" s="338"/>
      <c r="V399" s="338"/>
      <c r="W399" s="338"/>
      <c r="X399" s="338"/>
      <c r="Y399" s="338"/>
      <c r="Z399" s="338"/>
    </row>
    <row r="400" spans="1:26" ht="15.75" customHeight="1">
      <c r="A400" s="338"/>
      <c r="B400" s="338"/>
      <c r="C400" s="338"/>
      <c r="D400" s="338"/>
      <c r="E400" s="338"/>
      <c r="F400" s="338"/>
      <c r="G400" s="338"/>
      <c r="H400" s="338"/>
      <c r="I400" s="338"/>
      <c r="J400" s="338"/>
      <c r="K400" s="338"/>
      <c r="L400" s="338"/>
      <c r="M400" s="338"/>
      <c r="N400" s="338"/>
      <c r="O400" s="338"/>
      <c r="P400" s="338"/>
      <c r="Q400" s="338"/>
      <c r="R400" s="338"/>
      <c r="S400" s="338"/>
      <c r="T400" s="338"/>
      <c r="U400" s="338"/>
      <c r="V400" s="338"/>
      <c r="W400" s="338"/>
      <c r="X400" s="338"/>
      <c r="Y400" s="338"/>
      <c r="Z400" s="338"/>
    </row>
    <row r="401" spans="1:26" ht="15.75" customHeight="1">
      <c r="A401" s="338"/>
      <c r="B401" s="338"/>
      <c r="C401" s="338"/>
      <c r="D401" s="338"/>
      <c r="E401" s="338"/>
      <c r="F401" s="338"/>
      <c r="G401" s="338"/>
      <c r="H401" s="338"/>
      <c r="I401" s="338"/>
      <c r="J401" s="338"/>
      <c r="K401" s="338"/>
      <c r="L401" s="338"/>
      <c r="M401" s="338"/>
      <c r="N401" s="338"/>
      <c r="O401" s="338"/>
      <c r="P401" s="338"/>
      <c r="Q401" s="338"/>
      <c r="R401" s="338"/>
      <c r="S401" s="338"/>
      <c r="T401" s="338"/>
      <c r="U401" s="338"/>
      <c r="V401" s="338"/>
      <c r="W401" s="338"/>
      <c r="X401" s="338"/>
      <c r="Y401" s="338"/>
      <c r="Z401" s="338"/>
    </row>
    <row r="402" spans="1:26" ht="15.75" customHeight="1">
      <c r="A402" s="338"/>
      <c r="B402" s="338"/>
      <c r="C402" s="338"/>
      <c r="D402" s="338"/>
      <c r="E402" s="338"/>
      <c r="F402" s="338"/>
      <c r="G402" s="338"/>
      <c r="H402" s="338"/>
      <c r="I402" s="338"/>
      <c r="J402" s="338"/>
      <c r="K402" s="338"/>
      <c r="L402" s="338"/>
      <c r="M402" s="338"/>
      <c r="N402" s="338"/>
      <c r="O402" s="338"/>
      <c r="P402" s="338"/>
      <c r="Q402" s="338"/>
      <c r="R402" s="338"/>
      <c r="S402" s="338"/>
      <c r="T402" s="338"/>
      <c r="U402" s="338"/>
      <c r="V402" s="338"/>
      <c r="W402" s="338"/>
      <c r="X402" s="338"/>
      <c r="Y402" s="338"/>
      <c r="Z402" s="338"/>
    </row>
    <row r="403" spans="1:26" ht="15.75" customHeight="1">
      <c r="A403" s="338"/>
      <c r="B403" s="338"/>
      <c r="C403" s="338"/>
      <c r="D403" s="338"/>
      <c r="E403" s="338"/>
      <c r="F403" s="338"/>
      <c r="G403" s="338"/>
      <c r="H403" s="338"/>
      <c r="I403" s="338"/>
      <c r="J403" s="338"/>
      <c r="K403" s="338"/>
      <c r="L403" s="338"/>
      <c r="M403" s="338"/>
      <c r="N403" s="338"/>
      <c r="O403" s="338"/>
      <c r="P403" s="338"/>
      <c r="Q403" s="338"/>
      <c r="R403" s="338"/>
      <c r="S403" s="338"/>
      <c r="T403" s="338"/>
      <c r="U403" s="338"/>
      <c r="V403" s="338"/>
      <c r="W403" s="338"/>
      <c r="X403" s="338"/>
      <c r="Y403" s="338"/>
      <c r="Z403" s="338"/>
    </row>
    <row r="404" spans="1:26" ht="15.75" customHeight="1">
      <c r="A404" s="338"/>
      <c r="B404" s="338"/>
      <c r="C404" s="338"/>
      <c r="D404" s="338"/>
      <c r="E404" s="338"/>
      <c r="F404" s="338"/>
      <c r="G404" s="338"/>
      <c r="H404" s="338"/>
      <c r="I404" s="338"/>
      <c r="J404" s="338"/>
      <c r="K404" s="338"/>
      <c r="L404" s="338"/>
      <c r="M404" s="338"/>
      <c r="N404" s="338"/>
      <c r="O404" s="338"/>
      <c r="P404" s="338"/>
      <c r="Q404" s="338"/>
      <c r="R404" s="338"/>
      <c r="S404" s="338"/>
      <c r="T404" s="338"/>
      <c r="U404" s="338"/>
      <c r="V404" s="338"/>
      <c r="W404" s="338"/>
      <c r="X404" s="338"/>
      <c r="Y404" s="338"/>
      <c r="Z404" s="338"/>
    </row>
    <row r="405" spans="1:26" ht="15.75" customHeight="1">
      <c r="A405" s="338"/>
      <c r="B405" s="338"/>
      <c r="C405" s="338"/>
      <c r="D405" s="338"/>
      <c r="E405" s="338"/>
      <c r="F405" s="338"/>
      <c r="G405" s="338"/>
      <c r="H405" s="338"/>
      <c r="I405" s="338"/>
      <c r="J405" s="338"/>
      <c r="K405" s="338"/>
      <c r="L405" s="338"/>
      <c r="M405" s="338"/>
      <c r="N405" s="338"/>
      <c r="O405" s="338"/>
      <c r="P405" s="338"/>
      <c r="Q405" s="338"/>
      <c r="R405" s="338"/>
      <c r="S405" s="338"/>
      <c r="T405" s="338"/>
      <c r="U405" s="338"/>
      <c r="V405" s="338"/>
      <c r="W405" s="338"/>
      <c r="X405" s="338"/>
      <c r="Y405" s="338"/>
      <c r="Z405" s="338"/>
    </row>
    <row r="406" spans="1:26" ht="15.75" customHeight="1">
      <c r="A406" s="338"/>
      <c r="B406" s="338"/>
      <c r="C406" s="338"/>
      <c r="D406" s="338"/>
      <c r="E406" s="338"/>
      <c r="F406" s="338"/>
      <c r="G406" s="338"/>
      <c r="H406" s="338"/>
      <c r="I406" s="338"/>
      <c r="J406" s="338"/>
      <c r="K406" s="338"/>
      <c r="L406" s="338"/>
      <c r="M406" s="338"/>
      <c r="N406" s="338"/>
      <c r="O406" s="338"/>
      <c r="P406" s="338"/>
      <c r="Q406" s="338"/>
      <c r="R406" s="338"/>
      <c r="S406" s="338"/>
      <c r="T406" s="338"/>
      <c r="U406" s="338"/>
      <c r="V406" s="338"/>
      <c r="W406" s="338"/>
      <c r="X406" s="338"/>
      <c r="Y406" s="338"/>
      <c r="Z406" s="338"/>
    </row>
    <row r="407" spans="1:26" ht="15.75" customHeight="1">
      <c r="A407" s="338"/>
      <c r="B407" s="338"/>
      <c r="C407" s="338"/>
      <c r="D407" s="338"/>
      <c r="E407" s="338"/>
      <c r="F407" s="338"/>
      <c r="G407" s="338"/>
      <c r="H407" s="338"/>
      <c r="I407" s="338"/>
      <c r="J407" s="338"/>
      <c r="K407" s="338"/>
      <c r="L407" s="338"/>
      <c r="M407" s="338"/>
      <c r="N407" s="338"/>
      <c r="O407" s="338"/>
      <c r="P407" s="338"/>
      <c r="Q407" s="338"/>
      <c r="R407" s="338"/>
      <c r="S407" s="338"/>
      <c r="T407" s="338"/>
      <c r="U407" s="338"/>
      <c r="V407" s="338"/>
      <c r="W407" s="338"/>
      <c r="X407" s="338"/>
      <c r="Y407" s="338"/>
      <c r="Z407" s="338"/>
    </row>
    <row r="408" spans="1:26" ht="15.75" customHeight="1">
      <c r="A408" s="338"/>
      <c r="B408" s="338"/>
      <c r="C408" s="338"/>
      <c r="D408" s="338"/>
      <c r="E408" s="338"/>
      <c r="F408" s="338"/>
      <c r="G408" s="338"/>
      <c r="H408" s="338"/>
      <c r="I408" s="338"/>
      <c r="J408" s="338"/>
      <c r="K408" s="338"/>
      <c r="L408" s="338"/>
      <c r="M408" s="338"/>
      <c r="N408" s="338"/>
      <c r="O408" s="338"/>
      <c r="P408" s="338"/>
      <c r="Q408" s="338"/>
      <c r="R408" s="338"/>
      <c r="S408" s="338"/>
      <c r="T408" s="338"/>
      <c r="U408" s="338"/>
      <c r="V408" s="338"/>
      <c r="W408" s="338"/>
      <c r="X408" s="338"/>
      <c r="Y408" s="338"/>
      <c r="Z408" s="338"/>
    </row>
    <row r="409" spans="1:26" ht="15.75" customHeight="1">
      <c r="A409" s="338"/>
      <c r="B409" s="338"/>
      <c r="C409" s="338"/>
      <c r="D409" s="338"/>
      <c r="E409" s="338"/>
      <c r="F409" s="338"/>
      <c r="G409" s="338"/>
      <c r="H409" s="338"/>
      <c r="I409" s="338"/>
      <c r="J409" s="338"/>
      <c r="K409" s="338"/>
      <c r="L409" s="338"/>
      <c r="M409" s="338"/>
      <c r="N409" s="338"/>
      <c r="O409" s="338"/>
      <c r="P409" s="338"/>
      <c r="Q409" s="338"/>
      <c r="R409" s="338"/>
      <c r="S409" s="338"/>
      <c r="T409" s="338"/>
      <c r="U409" s="338"/>
      <c r="V409" s="338"/>
      <c r="W409" s="338"/>
      <c r="X409" s="338"/>
      <c r="Y409" s="338"/>
      <c r="Z409" s="338"/>
    </row>
    <row r="410" spans="1:26" ht="15.75" customHeight="1">
      <c r="A410" s="338"/>
      <c r="B410" s="338"/>
      <c r="C410" s="338"/>
      <c r="D410" s="338"/>
      <c r="E410" s="338"/>
      <c r="F410" s="338"/>
      <c r="G410" s="338"/>
      <c r="H410" s="338"/>
      <c r="I410" s="338"/>
      <c r="J410" s="338"/>
      <c r="K410" s="338"/>
      <c r="L410" s="338"/>
      <c r="M410" s="338"/>
      <c r="N410" s="338"/>
      <c r="O410" s="338"/>
      <c r="P410" s="338"/>
      <c r="Q410" s="338"/>
      <c r="R410" s="338"/>
      <c r="S410" s="338"/>
      <c r="T410" s="338"/>
      <c r="U410" s="338"/>
      <c r="V410" s="338"/>
      <c r="W410" s="338"/>
      <c r="X410" s="338"/>
      <c r="Y410" s="338"/>
      <c r="Z410" s="338"/>
    </row>
    <row r="411" spans="1:26" ht="15.75" customHeight="1">
      <c r="A411" s="338"/>
      <c r="B411" s="338"/>
      <c r="C411" s="338"/>
      <c r="D411" s="338"/>
      <c r="E411" s="338"/>
      <c r="F411" s="338"/>
      <c r="G411" s="338"/>
      <c r="H411" s="338"/>
      <c r="I411" s="338"/>
      <c r="J411" s="338"/>
      <c r="K411" s="338"/>
      <c r="L411" s="338"/>
      <c r="M411" s="338"/>
      <c r="N411" s="338"/>
      <c r="O411" s="338"/>
      <c r="P411" s="338"/>
      <c r="Q411" s="338"/>
      <c r="R411" s="338"/>
      <c r="S411" s="338"/>
      <c r="T411" s="338"/>
      <c r="U411" s="338"/>
      <c r="V411" s="338"/>
      <c r="W411" s="338"/>
      <c r="X411" s="338"/>
      <c r="Y411" s="338"/>
      <c r="Z411" s="338"/>
    </row>
    <row r="412" spans="1:26" ht="15.75" customHeight="1">
      <c r="A412" s="338"/>
      <c r="B412" s="338"/>
      <c r="C412" s="338"/>
      <c r="D412" s="338"/>
      <c r="E412" s="338"/>
      <c r="F412" s="338"/>
      <c r="G412" s="338"/>
      <c r="H412" s="338"/>
      <c r="I412" s="338"/>
      <c r="J412" s="338"/>
      <c r="K412" s="338"/>
      <c r="L412" s="338"/>
      <c r="M412" s="338"/>
      <c r="N412" s="338"/>
      <c r="O412" s="338"/>
      <c r="P412" s="338"/>
      <c r="Q412" s="338"/>
      <c r="R412" s="338"/>
      <c r="S412" s="338"/>
      <c r="T412" s="338"/>
      <c r="U412" s="338"/>
      <c r="V412" s="338"/>
      <c r="W412" s="338"/>
      <c r="X412" s="338"/>
      <c r="Y412" s="338"/>
      <c r="Z412" s="338"/>
    </row>
    <row r="413" spans="1:26" ht="15.75" customHeight="1">
      <c r="A413" s="338"/>
      <c r="B413" s="338"/>
      <c r="C413" s="338"/>
      <c r="D413" s="338"/>
      <c r="E413" s="338"/>
      <c r="F413" s="338"/>
      <c r="G413" s="338"/>
      <c r="H413" s="338"/>
      <c r="I413" s="338"/>
      <c r="J413" s="338"/>
      <c r="K413" s="338"/>
      <c r="L413" s="338"/>
      <c r="M413" s="338"/>
      <c r="N413" s="338"/>
      <c r="O413" s="338"/>
      <c r="P413" s="338"/>
      <c r="Q413" s="338"/>
      <c r="R413" s="338"/>
      <c r="S413" s="338"/>
      <c r="T413" s="338"/>
      <c r="U413" s="338"/>
      <c r="V413" s="338"/>
      <c r="W413" s="338"/>
      <c r="X413" s="338"/>
      <c r="Y413" s="338"/>
      <c r="Z413" s="338"/>
    </row>
    <row r="414" spans="1:26" ht="15.75" customHeight="1">
      <c r="A414" s="338"/>
      <c r="B414" s="338"/>
      <c r="C414" s="338"/>
      <c r="D414" s="338"/>
      <c r="E414" s="338"/>
      <c r="F414" s="338"/>
      <c r="G414" s="338"/>
      <c r="H414" s="338"/>
      <c r="I414" s="338"/>
      <c r="J414" s="338"/>
      <c r="K414" s="338"/>
      <c r="L414" s="338"/>
      <c r="M414" s="338"/>
      <c r="N414" s="338"/>
      <c r="O414" s="338"/>
      <c r="P414" s="338"/>
      <c r="Q414" s="338"/>
      <c r="R414" s="338"/>
      <c r="S414" s="338"/>
      <c r="T414" s="338"/>
      <c r="U414" s="338"/>
      <c r="V414" s="338"/>
      <c r="W414" s="338"/>
      <c r="X414" s="338"/>
      <c r="Y414" s="338"/>
      <c r="Z414" s="338"/>
    </row>
    <row r="415" spans="1:26" ht="15.75" customHeight="1">
      <c r="A415" s="338"/>
      <c r="B415" s="338"/>
      <c r="C415" s="338"/>
      <c r="D415" s="338"/>
      <c r="E415" s="338"/>
      <c r="F415" s="338"/>
      <c r="G415" s="338"/>
      <c r="H415" s="338"/>
      <c r="I415" s="338"/>
      <c r="J415" s="338"/>
      <c r="K415" s="338"/>
      <c r="L415" s="338"/>
      <c r="M415" s="338"/>
      <c r="N415" s="338"/>
      <c r="O415" s="338"/>
      <c r="P415" s="338"/>
      <c r="Q415" s="338"/>
      <c r="R415" s="338"/>
      <c r="S415" s="338"/>
      <c r="T415" s="338"/>
      <c r="U415" s="338"/>
      <c r="V415" s="338"/>
      <c r="W415" s="338"/>
      <c r="X415" s="338"/>
      <c r="Y415" s="338"/>
      <c r="Z415" s="338"/>
    </row>
    <row r="416" spans="1:26" ht="15.75" customHeight="1">
      <c r="A416" s="338"/>
      <c r="B416" s="338"/>
      <c r="C416" s="338"/>
      <c r="D416" s="338"/>
      <c r="E416" s="338"/>
      <c r="F416" s="338"/>
      <c r="G416" s="338"/>
      <c r="H416" s="338"/>
      <c r="I416" s="338"/>
      <c r="J416" s="338"/>
      <c r="K416" s="338"/>
      <c r="L416" s="338"/>
      <c r="M416" s="338"/>
      <c r="N416" s="338"/>
      <c r="O416" s="338"/>
      <c r="P416" s="338"/>
      <c r="Q416" s="338"/>
      <c r="R416" s="338"/>
      <c r="S416" s="338"/>
      <c r="T416" s="338"/>
      <c r="U416" s="338"/>
      <c r="V416" s="338"/>
      <c r="W416" s="338"/>
      <c r="X416" s="338"/>
      <c r="Y416" s="338"/>
      <c r="Z416" s="338"/>
    </row>
    <row r="417" spans="1:26" ht="15.75" customHeight="1">
      <c r="A417" s="338"/>
      <c r="B417" s="338"/>
      <c r="C417" s="338"/>
      <c r="D417" s="338"/>
      <c r="E417" s="338"/>
      <c r="F417" s="338"/>
      <c r="G417" s="338"/>
      <c r="H417" s="338"/>
      <c r="I417" s="338"/>
      <c r="J417" s="338"/>
      <c r="K417" s="338"/>
      <c r="L417" s="338"/>
      <c r="M417" s="338"/>
      <c r="N417" s="338"/>
      <c r="O417" s="338"/>
      <c r="P417" s="338"/>
      <c r="Q417" s="338"/>
      <c r="R417" s="338"/>
      <c r="S417" s="338"/>
      <c r="T417" s="338"/>
      <c r="U417" s="338"/>
      <c r="V417" s="338"/>
      <c r="W417" s="338"/>
      <c r="X417" s="338"/>
      <c r="Y417" s="338"/>
      <c r="Z417" s="338"/>
    </row>
    <row r="418" spans="1:26" ht="15.75" customHeight="1">
      <c r="A418" s="338"/>
      <c r="B418" s="338"/>
      <c r="C418" s="338"/>
      <c r="D418" s="338"/>
      <c r="E418" s="338"/>
      <c r="F418" s="338"/>
      <c r="G418" s="338"/>
      <c r="H418" s="338"/>
      <c r="I418" s="338"/>
      <c r="J418" s="338"/>
      <c r="K418" s="338"/>
      <c r="L418" s="338"/>
      <c r="M418" s="338"/>
      <c r="N418" s="338"/>
      <c r="O418" s="338"/>
      <c r="P418" s="338"/>
      <c r="Q418" s="338"/>
      <c r="R418" s="338"/>
      <c r="S418" s="338"/>
      <c r="T418" s="338"/>
      <c r="U418" s="338"/>
      <c r="V418" s="338"/>
      <c r="W418" s="338"/>
      <c r="X418" s="338"/>
      <c r="Y418" s="338"/>
      <c r="Z418" s="338"/>
    </row>
    <row r="419" spans="1:26" ht="15.75" customHeight="1">
      <c r="A419" s="338"/>
      <c r="B419" s="338"/>
      <c r="C419" s="338"/>
      <c r="D419" s="338"/>
      <c r="E419" s="338"/>
      <c r="F419" s="338"/>
      <c r="G419" s="338"/>
      <c r="H419" s="338"/>
      <c r="I419" s="338"/>
      <c r="J419" s="338"/>
      <c r="K419" s="338"/>
      <c r="L419" s="338"/>
      <c r="M419" s="338"/>
      <c r="N419" s="338"/>
      <c r="O419" s="338"/>
      <c r="P419" s="338"/>
      <c r="Q419" s="338"/>
      <c r="R419" s="338"/>
      <c r="S419" s="338"/>
      <c r="T419" s="338"/>
      <c r="U419" s="338"/>
      <c r="V419" s="338"/>
      <c r="W419" s="338"/>
      <c r="X419" s="338"/>
      <c r="Y419" s="338"/>
      <c r="Z419" s="338"/>
    </row>
    <row r="420" spans="1:26" ht="15.75" customHeight="1">
      <c r="A420" s="338"/>
      <c r="B420" s="338"/>
      <c r="C420" s="338"/>
      <c r="D420" s="338"/>
      <c r="E420" s="338"/>
      <c r="F420" s="338"/>
      <c r="G420" s="338"/>
      <c r="H420" s="338"/>
      <c r="I420" s="338"/>
      <c r="J420" s="338"/>
      <c r="K420" s="338"/>
      <c r="L420" s="338"/>
      <c r="M420" s="338"/>
      <c r="N420" s="338"/>
      <c r="O420" s="338"/>
      <c r="P420" s="338"/>
      <c r="Q420" s="338"/>
      <c r="R420" s="338"/>
      <c r="S420" s="338"/>
      <c r="T420" s="338"/>
      <c r="U420" s="338"/>
      <c r="V420" s="338"/>
      <c r="W420" s="338"/>
      <c r="X420" s="338"/>
      <c r="Y420" s="338"/>
      <c r="Z420" s="338"/>
    </row>
    <row r="421" spans="1:26" ht="15.75" customHeight="1">
      <c r="A421" s="338"/>
      <c r="B421" s="338"/>
      <c r="C421" s="338"/>
      <c r="D421" s="338"/>
      <c r="E421" s="338"/>
      <c r="F421" s="338"/>
      <c r="G421" s="338"/>
      <c r="H421" s="338"/>
      <c r="I421" s="338"/>
      <c r="J421" s="338"/>
      <c r="K421" s="338"/>
      <c r="L421" s="338"/>
      <c r="M421" s="338"/>
      <c r="N421" s="338"/>
      <c r="O421" s="338"/>
      <c r="P421" s="338"/>
      <c r="Q421" s="338"/>
      <c r="R421" s="338"/>
      <c r="S421" s="338"/>
      <c r="T421" s="338"/>
      <c r="U421" s="338"/>
      <c r="V421" s="338"/>
      <c r="W421" s="338"/>
      <c r="X421" s="338"/>
      <c r="Y421" s="338"/>
      <c r="Z421" s="338"/>
    </row>
    <row r="422" spans="1:26" ht="15.75" customHeight="1">
      <c r="A422" s="338"/>
      <c r="B422" s="338"/>
      <c r="C422" s="338"/>
      <c r="D422" s="338"/>
      <c r="E422" s="338"/>
      <c r="F422" s="338"/>
      <c r="G422" s="338"/>
      <c r="H422" s="338"/>
      <c r="I422" s="338"/>
      <c r="J422" s="338"/>
      <c r="K422" s="338"/>
      <c r="L422" s="338"/>
      <c r="M422" s="338"/>
      <c r="N422" s="338"/>
      <c r="O422" s="338"/>
      <c r="P422" s="338"/>
      <c r="Q422" s="338"/>
      <c r="R422" s="338"/>
      <c r="S422" s="338"/>
      <c r="T422" s="338"/>
      <c r="U422" s="338"/>
      <c r="V422" s="338"/>
      <c r="W422" s="338"/>
      <c r="X422" s="338"/>
      <c r="Y422" s="338"/>
      <c r="Z422" s="338"/>
    </row>
    <row r="423" spans="1:26" ht="15.75" customHeight="1">
      <c r="A423" s="338"/>
      <c r="B423" s="338"/>
      <c r="C423" s="338"/>
      <c r="D423" s="338"/>
      <c r="E423" s="338"/>
      <c r="F423" s="338"/>
      <c r="G423" s="338"/>
      <c r="H423" s="338"/>
      <c r="I423" s="338"/>
      <c r="J423" s="338"/>
      <c r="K423" s="338"/>
      <c r="L423" s="338"/>
      <c r="M423" s="338"/>
      <c r="N423" s="338"/>
      <c r="O423" s="338"/>
      <c r="P423" s="338"/>
      <c r="Q423" s="338"/>
      <c r="R423" s="338"/>
      <c r="S423" s="338"/>
      <c r="T423" s="338"/>
      <c r="U423" s="338"/>
      <c r="V423" s="338"/>
      <c r="W423" s="338"/>
      <c r="X423" s="338"/>
      <c r="Y423" s="338"/>
      <c r="Z423" s="338"/>
    </row>
    <row r="424" spans="1:26" ht="15.75" customHeight="1">
      <c r="A424" s="338"/>
      <c r="B424" s="338"/>
      <c r="C424" s="338"/>
      <c r="D424" s="338"/>
      <c r="E424" s="338"/>
      <c r="F424" s="338"/>
      <c r="G424" s="338"/>
      <c r="H424" s="338"/>
      <c r="I424" s="338"/>
      <c r="J424" s="338"/>
      <c r="K424" s="338"/>
      <c r="L424" s="338"/>
      <c r="M424" s="338"/>
      <c r="N424" s="338"/>
      <c r="O424" s="338"/>
      <c r="P424" s="338"/>
      <c r="Q424" s="338"/>
      <c r="R424" s="338"/>
      <c r="S424" s="338"/>
      <c r="T424" s="338"/>
      <c r="U424" s="338"/>
      <c r="V424" s="338"/>
      <c r="W424" s="338"/>
      <c r="X424" s="338"/>
      <c r="Y424" s="338"/>
      <c r="Z424" s="338"/>
    </row>
    <row r="425" spans="1:26" ht="15.75" customHeight="1">
      <c r="A425" s="338"/>
      <c r="B425" s="338"/>
      <c r="C425" s="338"/>
      <c r="D425" s="338"/>
      <c r="E425" s="338"/>
      <c r="F425" s="338"/>
      <c r="G425" s="338"/>
      <c r="H425" s="338"/>
      <c r="I425" s="338"/>
      <c r="J425" s="338"/>
      <c r="K425" s="338"/>
      <c r="L425" s="338"/>
      <c r="M425" s="338"/>
      <c r="N425" s="338"/>
      <c r="O425" s="338"/>
      <c r="P425" s="338"/>
      <c r="Q425" s="338"/>
      <c r="R425" s="338"/>
      <c r="S425" s="338"/>
      <c r="T425" s="338"/>
      <c r="U425" s="338"/>
      <c r="V425" s="338"/>
      <c r="W425" s="338"/>
      <c r="X425" s="338"/>
      <c r="Y425" s="338"/>
      <c r="Z425" s="338"/>
    </row>
    <row r="426" spans="1:26" ht="15.75" customHeight="1">
      <c r="A426" s="338"/>
      <c r="B426" s="338"/>
      <c r="C426" s="338"/>
      <c r="D426" s="338"/>
      <c r="E426" s="338"/>
      <c r="F426" s="338"/>
      <c r="G426" s="338"/>
      <c r="H426" s="338"/>
      <c r="I426" s="338"/>
      <c r="J426" s="338"/>
      <c r="K426" s="338"/>
      <c r="L426" s="338"/>
      <c r="M426" s="338"/>
      <c r="N426" s="338"/>
      <c r="O426" s="338"/>
      <c r="P426" s="338"/>
      <c r="Q426" s="338"/>
      <c r="R426" s="338"/>
      <c r="S426" s="338"/>
      <c r="T426" s="338"/>
      <c r="U426" s="338"/>
      <c r="V426" s="338"/>
      <c r="W426" s="338"/>
      <c r="X426" s="338"/>
      <c r="Y426" s="338"/>
      <c r="Z426" s="338"/>
    </row>
    <row r="427" spans="1:26" ht="15.75" customHeight="1">
      <c r="A427" s="338"/>
      <c r="B427" s="338"/>
      <c r="C427" s="338"/>
      <c r="D427" s="338"/>
      <c r="E427" s="338"/>
      <c r="F427" s="338"/>
      <c r="G427" s="338"/>
      <c r="H427" s="338"/>
      <c r="I427" s="338"/>
      <c r="J427" s="338"/>
      <c r="K427" s="338"/>
      <c r="L427" s="338"/>
      <c r="M427" s="338"/>
      <c r="N427" s="338"/>
      <c r="O427" s="338"/>
      <c r="P427" s="338"/>
      <c r="Q427" s="338"/>
      <c r="R427" s="338"/>
      <c r="S427" s="338"/>
      <c r="T427" s="338"/>
      <c r="U427" s="338"/>
      <c r="V427" s="338"/>
      <c r="W427" s="338"/>
      <c r="X427" s="338"/>
      <c r="Y427" s="338"/>
      <c r="Z427" s="338"/>
    </row>
    <row r="428" spans="1:26" ht="15.75" customHeight="1">
      <c r="A428" s="338"/>
      <c r="B428" s="338"/>
      <c r="C428" s="338"/>
      <c r="D428" s="338"/>
      <c r="E428" s="338"/>
      <c r="F428" s="338"/>
      <c r="G428" s="338"/>
      <c r="H428" s="338"/>
      <c r="I428" s="338"/>
      <c r="J428" s="338"/>
      <c r="K428" s="338"/>
      <c r="L428" s="338"/>
      <c r="M428" s="338"/>
      <c r="N428" s="338"/>
      <c r="O428" s="338"/>
      <c r="P428" s="338"/>
      <c r="Q428" s="338"/>
      <c r="R428" s="338"/>
      <c r="S428" s="338"/>
      <c r="T428" s="338"/>
      <c r="U428" s="338"/>
      <c r="V428" s="338"/>
      <c r="W428" s="338"/>
      <c r="X428" s="338"/>
      <c r="Y428" s="338"/>
      <c r="Z428" s="338"/>
    </row>
    <row r="429" spans="1:26" ht="15.75" customHeight="1">
      <c r="A429" s="338"/>
      <c r="B429" s="338"/>
      <c r="C429" s="338"/>
      <c r="D429" s="338"/>
      <c r="E429" s="338"/>
      <c r="F429" s="338"/>
      <c r="G429" s="338"/>
      <c r="H429" s="338"/>
      <c r="I429" s="338"/>
      <c r="J429" s="338"/>
      <c r="K429" s="338"/>
      <c r="L429" s="338"/>
      <c r="M429" s="338"/>
      <c r="N429" s="338"/>
      <c r="O429" s="338"/>
      <c r="P429" s="338"/>
      <c r="Q429" s="338"/>
      <c r="R429" s="338"/>
      <c r="S429" s="338"/>
      <c r="T429" s="338"/>
      <c r="U429" s="338"/>
      <c r="V429" s="338"/>
      <c r="W429" s="338"/>
      <c r="X429" s="338"/>
      <c r="Y429" s="338"/>
      <c r="Z429" s="338"/>
    </row>
    <row r="430" spans="1:26" ht="15.75" customHeight="1">
      <c r="A430" s="338"/>
      <c r="B430" s="338"/>
      <c r="C430" s="338"/>
      <c r="D430" s="338"/>
      <c r="E430" s="338"/>
      <c r="F430" s="338"/>
      <c r="G430" s="338"/>
      <c r="H430" s="338"/>
      <c r="I430" s="338"/>
      <c r="J430" s="338"/>
      <c r="K430" s="338"/>
      <c r="L430" s="338"/>
      <c r="M430" s="338"/>
      <c r="N430" s="338"/>
      <c r="O430" s="338"/>
      <c r="P430" s="338"/>
      <c r="Q430" s="338"/>
      <c r="R430" s="338"/>
      <c r="S430" s="338"/>
      <c r="T430" s="338"/>
      <c r="U430" s="338"/>
      <c r="V430" s="338"/>
      <c r="W430" s="338"/>
      <c r="X430" s="338"/>
      <c r="Y430" s="338"/>
      <c r="Z430" s="338"/>
    </row>
    <row r="431" spans="1:26" ht="15.75" customHeight="1">
      <c r="A431" s="338"/>
      <c r="B431" s="338"/>
      <c r="C431" s="338"/>
      <c r="D431" s="338"/>
      <c r="E431" s="338"/>
      <c r="F431" s="338"/>
      <c r="G431" s="338"/>
      <c r="H431" s="338"/>
      <c r="I431" s="338"/>
      <c r="J431" s="338"/>
      <c r="K431" s="338"/>
      <c r="L431" s="338"/>
      <c r="M431" s="338"/>
      <c r="N431" s="338"/>
      <c r="O431" s="338"/>
      <c r="P431" s="338"/>
      <c r="Q431" s="338"/>
      <c r="R431" s="338"/>
      <c r="S431" s="338"/>
      <c r="T431" s="338"/>
      <c r="U431" s="338"/>
      <c r="V431" s="338"/>
      <c r="W431" s="338"/>
      <c r="X431" s="338"/>
      <c r="Y431" s="338"/>
      <c r="Z431" s="338"/>
    </row>
    <row r="432" spans="1:26" ht="15.75" customHeight="1">
      <c r="A432" s="338"/>
      <c r="B432" s="338"/>
      <c r="C432" s="338"/>
      <c r="D432" s="338"/>
      <c r="E432" s="338"/>
      <c r="F432" s="338"/>
      <c r="G432" s="338"/>
      <c r="H432" s="338"/>
      <c r="I432" s="338"/>
      <c r="J432" s="338"/>
      <c r="K432" s="338"/>
      <c r="L432" s="338"/>
      <c r="M432" s="338"/>
      <c r="N432" s="338"/>
      <c r="O432" s="338"/>
      <c r="P432" s="338"/>
      <c r="Q432" s="338"/>
      <c r="R432" s="338"/>
      <c r="S432" s="338"/>
      <c r="T432" s="338"/>
      <c r="U432" s="338"/>
      <c r="V432" s="338"/>
      <c r="W432" s="338"/>
      <c r="X432" s="338"/>
      <c r="Y432" s="338"/>
      <c r="Z432" s="338"/>
    </row>
    <row r="433" spans="1:26" ht="15.75" customHeight="1">
      <c r="A433" s="338"/>
      <c r="B433" s="338"/>
      <c r="C433" s="338"/>
      <c r="D433" s="338"/>
      <c r="E433" s="338"/>
      <c r="F433" s="338"/>
      <c r="G433" s="338"/>
      <c r="H433" s="338"/>
      <c r="I433" s="338"/>
      <c r="J433" s="338"/>
      <c r="K433" s="338"/>
      <c r="L433" s="338"/>
      <c r="M433" s="338"/>
      <c r="N433" s="338"/>
      <c r="O433" s="338"/>
      <c r="P433" s="338"/>
      <c r="Q433" s="338"/>
      <c r="R433" s="338"/>
      <c r="S433" s="338"/>
      <c r="T433" s="338"/>
      <c r="U433" s="338"/>
      <c r="V433" s="338"/>
      <c r="W433" s="338"/>
      <c r="X433" s="338"/>
      <c r="Y433" s="338"/>
      <c r="Z433" s="338"/>
    </row>
    <row r="434" spans="1:26" ht="15.75" customHeight="1">
      <c r="A434" s="338"/>
      <c r="B434" s="338"/>
      <c r="C434" s="338"/>
      <c r="D434" s="338"/>
      <c r="E434" s="338"/>
      <c r="F434" s="338"/>
      <c r="G434" s="338"/>
      <c r="H434" s="338"/>
      <c r="I434" s="338"/>
      <c r="J434" s="338"/>
      <c r="K434" s="338"/>
      <c r="L434" s="338"/>
      <c r="M434" s="338"/>
      <c r="N434" s="338"/>
      <c r="O434" s="338"/>
      <c r="P434" s="338"/>
      <c r="Q434" s="338"/>
      <c r="R434" s="338"/>
      <c r="S434" s="338"/>
      <c r="T434" s="338"/>
      <c r="U434" s="338"/>
      <c r="V434" s="338"/>
      <c r="W434" s="338"/>
      <c r="X434" s="338"/>
      <c r="Y434" s="338"/>
      <c r="Z434" s="338"/>
    </row>
    <row r="435" spans="1:26" ht="15.75" customHeight="1">
      <c r="A435" s="338"/>
      <c r="B435" s="338"/>
      <c r="C435" s="338"/>
      <c r="D435" s="338"/>
      <c r="E435" s="338"/>
      <c r="F435" s="338"/>
      <c r="G435" s="338"/>
      <c r="H435" s="338"/>
      <c r="I435" s="338"/>
      <c r="J435" s="338"/>
      <c r="K435" s="338"/>
      <c r="L435" s="338"/>
      <c r="M435" s="338"/>
      <c r="N435" s="338"/>
      <c r="O435" s="338"/>
      <c r="P435" s="338"/>
      <c r="Q435" s="338"/>
      <c r="R435" s="338"/>
      <c r="S435" s="338"/>
      <c r="T435" s="338"/>
      <c r="U435" s="338"/>
      <c r="V435" s="338"/>
      <c r="W435" s="338"/>
      <c r="X435" s="338"/>
      <c r="Y435" s="338"/>
      <c r="Z435" s="338"/>
    </row>
    <row r="436" spans="1:26" ht="15.75" customHeight="1">
      <c r="A436" s="338"/>
      <c r="B436" s="338"/>
      <c r="C436" s="338"/>
      <c r="D436" s="338"/>
      <c r="E436" s="338"/>
      <c r="F436" s="338"/>
      <c r="G436" s="338"/>
      <c r="H436" s="338"/>
      <c r="I436" s="338"/>
      <c r="J436" s="338"/>
      <c r="K436" s="338"/>
      <c r="L436" s="338"/>
      <c r="M436" s="338"/>
      <c r="N436" s="338"/>
      <c r="O436" s="338"/>
      <c r="P436" s="338"/>
      <c r="Q436" s="338"/>
      <c r="R436" s="338"/>
      <c r="S436" s="338"/>
      <c r="T436" s="338"/>
      <c r="U436" s="338"/>
      <c r="V436" s="338"/>
      <c r="W436" s="338"/>
      <c r="X436" s="338"/>
      <c r="Y436" s="338"/>
      <c r="Z436" s="338"/>
    </row>
    <row r="437" spans="1:26" ht="15.75" customHeight="1">
      <c r="A437" s="338"/>
      <c r="B437" s="338"/>
      <c r="C437" s="338"/>
      <c r="D437" s="338"/>
      <c r="E437" s="338"/>
      <c r="F437" s="338"/>
      <c r="G437" s="338"/>
      <c r="H437" s="338"/>
      <c r="I437" s="338"/>
      <c r="J437" s="338"/>
      <c r="K437" s="338"/>
      <c r="L437" s="338"/>
      <c r="M437" s="338"/>
      <c r="N437" s="338"/>
      <c r="O437" s="338"/>
      <c r="P437" s="338"/>
      <c r="Q437" s="338"/>
      <c r="R437" s="338"/>
      <c r="S437" s="338"/>
      <c r="T437" s="338"/>
      <c r="U437" s="338"/>
      <c r="V437" s="338"/>
      <c r="W437" s="338"/>
      <c r="X437" s="338"/>
      <c r="Y437" s="338"/>
      <c r="Z437" s="338"/>
    </row>
    <row r="438" spans="1:26" ht="15.75" customHeight="1">
      <c r="A438" s="338"/>
      <c r="B438" s="338"/>
      <c r="C438" s="338"/>
      <c r="D438" s="338"/>
      <c r="E438" s="338"/>
      <c r="F438" s="338"/>
      <c r="G438" s="338"/>
      <c r="H438" s="338"/>
      <c r="I438" s="338"/>
      <c r="J438" s="338"/>
      <c r="K438" s="338"/>
      <c r="L438" s="338"/>
      <c r="M438" s="338"/>
      <c r="N438" s="338"/>
      <c r="O438" s="338"/>
      <c r="P438" s="338"/>
      <c r="Q438" s="338"/>
      <c r="R438" s="338"/>
      <c r="S438" s="338"/>
      <c r="T438" s="338"/>
      <c r="U438" s="338"/>
      <c r="V438" s="338"/>
      <c r="W438" s="338"/>
      <c r="X438" s="338"/>
      <c r="Y438" s="338"/>
      <c r="Z438" s="338"/>
    </row>
    <row r="439" spans="1:26" ht="15.75" customHeight="1">
      <c r="A439" s="338"/>
      <c r="B439" s="338"/>
      <c r="C439" s="338"/>
      <c r="D439" s="338"/>
      <c r="E439" s="338"/>
      <c r="F439" s="338"/>
      <c r="G439" s="338"/>
      <c r="H439" s="338"/>
      <c r="I439" s="338"/>
      <c r="J439" s="338"/>
      <c r="K439" s="338"/>
      <c r="L439" s="338"/>
      <c r="M439" s="338"/>
      <c r="N439" s="338"/>
      <c r="O439" s="338"/>
      <c r="P439" s="338"/>
      <c r="Q439" s="338"/>
      <c r="R439" s="338"/>
      <c r="S439" s="338"/>
      <c r="T439" s="338"/>
      <c r="U439" s="338"/>
      <c r="V439" s="338"/>
      <c r="W439" s="338"/>
      <c r="X439" s="338"/>
      <c r="Y439" s="338"/>
      <c r="Z439" s="338"/>
    </row>
    <row r="440" spans="1:26" ht="15.75" customHeight="1">
      <c r="A440" s="338"/>
      <c r="B440" s="338"/>
      <c r="C440" s="338"/>
      <c r="D440" s="338"/>
      <c r="E440" s="338"/>
      <c r="F440" s="338"/>
      <c r="G440" s="338"/>
      <c r="H440" s="338"/>
      <c r="I440" s="338"/>
      <c r="J440" s="338"/>
      <c r="K440" s="338"/>
      <c r="L440" s="338"/>
      <c r="M440" s="338"/>
      <c r="N440" s="338"/>
      <c r="O440" s="338"/>
      <c r="P440" s="338"/>
      <c r="Q440" s="338"/>
      <c r="R440" s="338"/>
      <c r="S440" s="338"/>
      <c r="T440" s="338"/>
      <c r="U440" s="338"/>
      <c r="V440" s="338"/>
      <c r="W440" s="338"/>
      <c r="X440" s="338"/>
      <c r="Y440" s="338"/>
      <c r="Z440" s="338"/>
    </row>
    <row r="441" spans="1:26" ht="15.75" customHeight="1">
      <c r="A441" s="338"/>
      <c r="B441" s="338"/>
      <c r="C441" s="338"/>
      <c r="D441" s="338"/>
      <c r="E441" s="338"/>
      <c r="F441" s="338"/>
      <c r="G441" s="338"/>
      <c r="H441" s="338"/>
      <c r="I441" s="338"/>
      <c r="J441" s="338"/>
      <c r="K441" s="338"/>
      <c r="L441" s="338"/>
      <c r="M441" s="338"/>
      <c r="N441" s="338"/>
      <c r="O441" s="338"/>
      <c r="P441" s="338"/>
      <c r="Q441" s="338"/>
      <c r="R441" s="338"/>
      <c r="S441" s="338"/>
      <c r="T441" s="338"/>
      <c r="U441" s="338"/>
      <c r="V441" s="338"/>
      <c r="W441" s="338"/>
      <c r="X441" s="338"/>
      <c r="Y441" s="338"/>
      <c r="Z441" s="338"/>
    </row>
    <row r="442" spans="1:26" ht="15.75" customHeight="1">
      <c r="A442" s="338"/>
      <c r="B442" s="338"/>
      <c r="C442" s="338"/>
      <c r="D442" s="338"/>
      <c r="E442" s="338"/>
      <c r="F442" s="338"/>
      <c r="G442" s="338"/>
      <c r="H442" s="338"/>
      <c r="I442" s="338"/>
      <c r="J442" s="338"/>
      <c r="K442" s="338"/>
      <c r="L442" s="338"/>
      <c r="M442" s="338"/>
      <c r="N442" s="338"/>
      <c r="O442" s="338"/>
      <c r="P442" s="338"/>
      <c r="Q442" s="338"/>
      <c r="R442" s="338"/>
      <c r="S442" s="338"/>
      <c r="T442" s="338"/>
      <c r="U442" s="338"/>
      <c r="V442" s="338"/>
      <c r="W442" s="338"/>
      <c r="X442" s="338"/>
      <c r="Y442" s="338"/>
      <c r="Z442" s="338"/>
    </row>
    <row r="443" spans="1:26" ht="15.75" customHeight="1">
      <c r="A443" s="338"/>
      <c r="B443" s="338"/>
      <c r="C443" s="338"/>
      <c r="D443" s="338"/>
      <c r="E443" s="338"/>
      <c r="F443" s="338"/>
      <c r="G443" s="338"/>
      <c r="H443" s="338"/>
      <c r="I443" s="338"/>
      <c r="J443" s="338"/>
      <c r="K443" s="338"/>
      <c r="L443" s="338"/>
      <c r="M443" s="338"/>
      <c r="N443" s="338"/>
      <c r="O443" s="338"/>
      <c r="P443" s="338"/>
      <c r="Q443" s="338"/>
      <c r="R443" s="338"/>
      <c r="S443" s="338"/>
      <c r="T443" s="338"/>
      <c r="U443" s="338"/>
      <c r="V443" s="338"/>
      <c r="W443" s="338"/>
      <c r="X443" s="338"/>
      <c r="Y443" s="338"/>
      <c r="Z443" s="338"/>
    </row>
    <row r="444" spans="1:26" ht="15.75" customHeight="1">
      <c r="A444" s="338"/>
      <c r="B444" s="338"/>
      <c r="C444" s="338"/>
      <c r="D444" s="338"/>
      <c r="E444" s="338"/>
      <c r="F444" s="338"/>
      <c r="G444" s="338"/>
      <c r="H444" s="338"/>
      <c r="I444" s="338"/>
      <c r="J444" s="338"/>
      <c r="K444" s="338"/>
      <c r="L444" s="338"/>
      <c r="M444" s="338"/>
      <c r="N444" s="338"/>
      <c r="O444" s="338"/>
      <c r="P444" s="338"/>
      <c r="Q444" s="338"/>
      <c r="R444" s="338"/>
      <c r="S444" s="338"/>
      <c r="T444" s="338"/>
      <c r="U444" s="338"/>
      <c r="V444" s="338"/>
      <c r="W444" s="338"/>
      <c r="X444" s="338"/>
      <c r="Y444" s="338"/>
      <c r="Z444" s="338"/>
    </row>
    <row r="445" spans="1:26" ht="15.75" customHeight="1">
      <c r="A445" s="338"/>
      <c r="B445" s="338"/>
      <c r="C445" s="338"/>
      <c r="D445" s="338"/>
      <c r="E445" s="338"/>
      <c r="F445" s="338"/>
      <c r="G445" s="338"/>
      <c r="H445" s="338"/>
      <c r="I445" s="338"/>
      <c r="J445" s="338"/>
      <c r="K445" s="338"/>
      <c r="L445" s="338"/>
      <c r="M445" s="338"/>
      <c r="N445" s="338"/>
      <c r="O445" s="338"/>
      <c r="P445" s="338"/>
      <c r="Q445" s="338"/>
      <c r="R445" s="338"/>
      <c r="S445" s="338"/>
      <c r="T445" s="338"/>
      <c r="U445" s="338"/>
      <c r="V445" s="338"/>
      <c r="W445" s="338"/>
      <c r="X445" s="338"/>
      <c r="Y445" s="338"/>
      <c r="Z445" s="338"/>
    </row>
    <row r="446" spans="1:26" ht="15.75" customHeight="1">
      <c r="A446" s="338"/>
      <c r="B446" s="338"/>
      <c r="C446" s="338"/>
      <c r="D446" s="338"/>
      <c r="E446" s="338"/>
      <c r="F446" s="338"/>
      <c r="G446" s="338"/>
      <c r="H446" s="338"/>
      <c r="I446" s="338"/>
      <c r="J446" s="338"/>
      <c r="K446" s="338"/>
      <c r="L446" s="338"/>
      <c r="M446" s="338"/>
      <c r="N446" s="338"/>
      <c r="O446" s="338"/>
      <c r="P446" s="338"/>
      <c r="Q446" s="338"/>
      <c r="R446" s="338"/>
      <c r="S446" s="338"/>
      <c r="T446" s="338"/>
      <c r="U446" s="338"/>
      <c r="V446" s="338"/>
      <c r="W446" s="338"/>
      <c r="X446" s="338"/>
      <c r="Y446" s="338"/>
      <c r="Z446" s="338"/>
    </row>
    <row r="447" spans="1:26" ht="15.75" customHeight="1">
      <c r="A447" s="338"/>
      <c r="B447" s="338"/>
      <c r="C447" s="338"/>
      <c r="D447" s="338"/>
      <c r="E447" s="338"/>
      <c r="F447" s="338"/>
      <c r="G447" s="338"/>
      <c r="H447" s="338"/>
      <c r="I447" s="338"/>
      <c r="J447" s="338"/>
      <c r="K447" s="338"/>
      <c r="L447" s="338"/>
      <c r="M447" s="338"/>
      <c r="N447" s="338"/>
      <c r="O447" s="338"/>
      <c r="P447" s="338"/>
      <c r="Q447" s="338"/>
      <c r="R447" s="338"/>
      <c r="S447" s="338"/>
      <c r="T447" s="338"/>
      <c r="U447" s="338"/>
      <c r="V447" s="338"/>
      <c r="W447" s="338"/>
      <c r="X447" s="338"/>
      <c r="Y447" s="338"/>
      <c r="Z447" s="338"/>
    </row>
    <row r="448" spans="1:26" ht="15.75" customHeight="1">
      <c r="A448" s="338"/>
      <c r="B448" s="338"/>
      <c r="C448" s="338"/>
      <c r="D448" s="338"/>
      <c r="E448" s="338"/>
      <c r="F448" s="338"/>
      <c r="G448" s="338"/>
      <c r="H448" s="338"/>
      <c r="I448" s="338"/>
      <c r="J448" s="338"/>
      <c r="K448" s="338"/>
      <c r="L448" s="338"/>
      <c r="M448" s="338"/>
      <c r="N448" s="338"/>
      <c r="O448" s="338"/>
      <c r="P448" s="338"/>
      <c r="Q448" s="338"/>
      <c r="R448" s="338"/>
      <c r="S448" s="338"/>
      <c r="T448" s="338"/>
      <c r="U448" s="338"/>
      <c r="V448" s="338"/>
      <c r="W448" s="338"/>
      <c r="X448" s="338"/>
      <c r="Y448" s="338"/>
      <c r="Z448" s="338"/>
    </row>
    <row r="449" spans="1:26" ht="15.75" customHeight="1">
      <c r="A449" s="338"/>
      <c r="B449" s="338"/>
      <c r="C449" s="338"/>
      <c r="D449" s="338"/>
      <c r="E449" s="338"/>
      <c r="F449" s="338"/>
      <c r="G449" s="338"/>
      <c r="H449" s="338"/>
      <c r="I449" s="338"/>
      <c r="J449" s="338"/>
      <c r="K449" s="338"/>
      <c r="L449" s="338"/>
      <c r="M449" s="338"/>
      <c r="N449" s="338"/>
      <c r="O449" s="338"/>
      <c r="P449" s="338"/>
      <c r="Q449" s="338"/>
      <c r="R449" s="338"/>
      <c r="S449" s="338"/>
      <c r="T449" s="338"/>
      <c r="U449" s="338"/>
      <c r="V449" s="338"/>
      <c r="W449" s="338"/>
      <c r="X449" s="338"/>
      <c r="Y449" s="338"/>
      <c r="Z449" s="338"/>
    </row>
    <row r="450" spans="1:26" ht="15.75" customHeight="1">
      <c r="A450" s="338"/>
      <c r="B450" s="338"/>
      <c r="C450" s="338"/>
      <c r="D450" s="338"/>
      <c r="E450" s="338"/>
      <c r="F450" s="338"/>
      <c r="G450" s="338"/>
      <c r="H450" s="338"/>
      <c r="I450" s="338"/>
      <c r="J450" s="338"/>
      <c r="K450" s="338"/>
      <c r="L450" s="338"/>
      <c r="M450" s="338"/>
      <c r="N450" s="338"/>
      <c r="O450" s="338"/>
      <c r="P450" s="338"/>
      <c r="Q450" s="338"/>
      <c r="R450" s="338"/>
      <c r="S450" s="338"/>
      <c r="T450" s="338"/>
      <c r="U450" s="338"/>
      <c r="V450" s="338"/>
      <c r="W450" s="338"/>
      <c r="X450" s="338"/>
      <c r="Y450" s="338"/>
      <c r="Z450" s="338"/>
    </row>
    <row r="451" spans="1:26" ht="15.75" customHeight="1">
      <c r="A451" s="338"/>
      <c r="B451" s="338"/>
      <c r="C451" s="338"/>
      <c r="D451" s="338"/>
      <c r="E451" s="338"/>
      <c r="F451" s="338"/>
      <c r="G451" s="338"/>
      <c r="H451" s="338"/>
      <c r="I451" s="338"/>
      <c r="J451" s="338"/>
      <c r="K451" s="338"/>
      <c r="L451" s="338"/>
      <c r="M451" s="338"/>
      <c r="N451" s="338"/>
      <c r="O451" s="338"/>
      <c r="P451" s="338"/>
      <c r="Q451" s="338"/>
      <c r="R451" s="338"/>
      <c r="S451" s="338"/>
      <c r="T451" s="338"/>
      <c r="U451" s="338"/>
      <c r="V451" s="338"/>
      <c r="W451" s="338"/>
      <c r="X451" s="338"/>
      <c r="Y451" s="338"/>
      <c r="Z451" s="338"/>
    </row>
    <row r="452" spans="1:26" ht="15.75" customHeight="1">
      <c r="A452" s="338"/>
      <c r="B452" s="338"/>
      <c r="C452" s="338"/>
      <c r="D452" s="338"/>
      <c r="E452" s="338"/>
      <c r="F452" s="338"/>
      <c r="G452" s="338"/>
      <c r="H452" s="338"/>
      <c r="I452" s="338"/>
      <c r="J452" s="338"/>
      <c r="K452" s="338"/>
      <c r="L452" s="338"/>
      <c r="M452" s="338"/>
      <c r="N452" s="338"/>
      <c r="O452" s="338"/>
      <c r="P452" s="338"/>
      <c r="Q452" s="338"/>
      <c r="R452" s="338"/>
      <c r="S452" s="338"/>
      <c r="T452" s="338"/>
      <c r="U452" s="338"/>
      <c r="V452" s="338"/>
      <c r="W452" s="338"/>
      <c r="X452" s="338"/>
      <c r="Y452" s="338"/>
      <c r="Z452" s="338"/>
    </row>
    <row r="453" spans="1:26" ht="15.75" customHeight="1">
      <c r="A453" s="338"/>
      <c r="B453" s="338"/>
      <c r="C453" s="338"/>
      <c r="D453" s="338"/>
      <c r="E453" s="338"/>
      <c r="F453" s="338"/>
      <c r="G453" s="338"/>
      <c r="H453" s="338"/>
      <c r="I453" s="338"/>
      <c r="J453" s="338"/>
      <c r="K453" s="338"/>
      <c r="L453" s="338"/>
      <c r="M453" s="338"/>
      <c r="N453" s="338"/>
      <c r="O453" s="338"/>
      <c r="P453" s="338"/>
      <c r="Q453" s="338"/>
      <c r="R453" s="338"/>
      <c r="S453" s="338"/>
      <c r="T453" s="338"/>
      <c r="U453" s="338"/>
      <c r="V453" s="338"/>
      <c r="W453" s="338"/>
      <c r="X453" s="338"/>
      <c r="Y453" s="338"/>
      <c r="Z453" s="338"/>
    </row>
    <row r="454" spans="1:26" ht="15.75" customHeight="1">
      <c r="A454" s="338"/>
      <c r="B454" s="338"/>
      <c r="C454" s="338"/>
      <c r="D454" s="338"/>
      <c r="E454" s="338"/>
      <c r="F454" s="338"/>
      <c r="G454" s="338"/>
      <c r="H454" s="338"/>
      <c r="I454" s="338"/>
      <c r="J454" s="338"/>
      <c r="K454" s="338"/>
      <c r="L454" s="338"/>
      <c r="M454" s="338"/>
      <c r="N454" s="338"/>
      <c r="O454" s="338"/>
      <c r="P454" s="338"/>
      <c r="Q454" s="338"/>
      <c r="R454" s="338"/>
      <c r="S454" s="338"/>
      <c r="T454" s="338"/>
      <c r="U454" s="338"/>
      <c r="V454" s="338"/>
      <c r="W454" s="338"/>
      <c r="X454" s="338"/>
      <c r="Y454" s="338"/>
      <c r="Z454" s="338"/>
    </row>
    <row r="455" spans="1:26" ht="15.75" customHeight="1">
      <c r="A455" s="338"/>
      <c r="B455" s="338"/>
      <c r="C455" s="338"/>
      <c r="D455" s="338"/>
      <c r="E455" s="338"/>
      <c r="F455" s="338"/>
      <c r="G455" s="338"/>
      <c r="H455" s="338"/>
      <c r="I455" s="338"/>
      <c r="J455" s="338"/>
      <c r="K455" s="338"/>
      <c r="L455" s="338"/>
      <c r="M455" s="338"/>
      <c r="N455" s="338"/>
      <c r="O455" s="338"/>
      <c r="P455" s="338"/>
      <c r="Q455" s="338"/>
      <c r="R455" s="338"/>
      <c r="S455" s="338"/>
      <c r="T455" s="338"/>
      <c r="U455" s="338"/>
      <c r="V455" s="338"/>
      <c r="W455" s="338"/>
      <c r="X455" s="338"/>
      <c r="Y455" s="338"/>
      <c r="Z455" s="338"/>
    </row>
    <row r="456" spans="1:26" ht="15.75" customHeight="1">
      <c r="A456" s="338"/>
      <c r="B456" s="338"/>
      <c r="C456" s="338"/>
      <c r="D456" s="338"/>
      <c r="E456" s="338"/>
      <c r="F456" s="338"/>
      <c r="G456" s="338"/>
      <c r="H456" s="338"/>
      <c r="I456" s="338"/>
      <c r="J456" s="338"/>
      <c r="K456" s="338"/>
      <c r="L456" s="338"/>
      <c r="M456" s="338"/>
      <c r="N456" s="338"/>
      <c r="O456" s="338"/>
      <c r="P456" s="338"/>
      <c r="Q456" s="338"/>
      <c r="R456" s="338"/>
      <c r="S456" s="338"/>
      <c r="T456" s="338"/>
      <c r="U456" s="338"/>
      <c r="V456" s="338"/>
      <c r="W456" s="338"/>
      <c r="X456" s="338"/>
      <c r="Y456" s="338"/>
      <c r="Z456" s="338"/>
    </row>
    <row r="457" spans="1:26" ht="15.75" customHeight="1">
      <c r="A457" s="338"/>
      <c r="B457" s="338"/>
      <c r="C457" s="338"/>
      <c r="D457" s="338"/>
      <c r="E457" s="338"/>
      <c r="F457" s="338"/>
      <c r="G457" s="338"/>
      <c r="H457" s="338"/>
      <c r="I457" s="338"/>
      <c r="J457" s="338"/>
      <c r="K457" s="338"/>
      <c r="L457" s="338"/>
      <c r="M457" s="338"/>
      <c r="N457" s="338"/>
      <c r="O457" s="338"/>
      <c r="P457" s="338"/>
      <c r="Q457" s="338"/>
      <c r="R457" s="338"/>
      <c r="S457" s="338"/>
      <c r="T457" s="338"/>
      <c r="U457" s="338"/>
      <c r="V457" s="338"/>
      <c r="W457" s="338"/>
      <c r="X457" s="338"/>
      <c r="Y457" s="338"/>
      <c r="Z457" s="338"/>
    </row>
    <row r="458" spans="1:26" ht="15.75" customHeight="1">
      <c r="A458" s="338"/>
      <c r="B458" s="338"/>
      <c r="C458" s="338"/>
      <c r="D458" s="338"/>
      <c r="E458" s="338"/>
      <c r="F458" s="338"/>
      <c r="G458" s="338"/>
      <c r="H458" s="338"/>
      <c r="I458" s="338"/>
      <c r="J458" s="338"/>
      <c r="K458" s="338"/>
      <c r="L458" s="338"/>
      <c r="M458" s="338"/>
      <c r="N458" s="338"/>
      <c r="O458" s="338"/>
      <c r="P458" s="338"/>
      <c r="Q458" s="338"/>
      <c r="R458" s="338"/>
      <c r="S458" s="338"/>
      <c r="T458" s="338"/>
      <c r="U458" s="338"/>
      <c r="V458" s="338"/>
      <c r="W458" s="338"/>
      <c r="X458" s="338"/>
      <c r="Y458" s="338"/>
      <c r="Z458" s="338"/>
    </row>
    <row r="459" spans="1:26" ht="15.75" customHeight="1">
      <c r="A459" s="338"/>
      <c r="B459" s="338"/>
      <c r="C459" s="338"/>
      <c r="D459" s="338"/>
      <c r="E459" s="338"/>
      <c r="F459" s="338"/>
      <c r="G459" s="338"/>
      <c r="H459" s="338"/>
      <c r="I459" s="338"/>
      <c r="J459" s="338"/>
      <c r="K459" s="338"/>
      <c r="L459" s="338"/>
      <c r="M459" s="338"/>
      <c r="N459" s="338"/>
      <c r="O459" s="338"/>
      <c r="P459" s="338"/>
      <c r="Q459" s="338"/>
      <c r="R459" s="338"/>
      <c r="S459" s="338"/>
      <c r="T459" s="338"/>
      <c r="U459" s="338"/>
      <c r="V459" s="338"/>
      <c r="W459" s="338"/>
      <c r="X459" s="338"/>
      <c r="Y459" s="338"/>
      <c r="Z459" s="338"/>
    </row>
    <row r="460" spans="1:26" ht="15.75" customHeight="1">
      <c r="A460" s="338"/>
      <c r="B460" s="338"/>
      <c r="C460" s="338"/>
      <c r="D460" s="338"/>
      <c r="E460" s="338"/>
      <c r="F460" s="338"/>
      <c r="G460" s="338"/>
      <c r="H460" s="338"/>
      <c r="I460" s="338"/>
      <c r="J460" s="338"/>
      <c r="K460" s="338"/>
      <c r="L460" s="338"/>
      <c r="M460" s="338"/>
      <c r="N460" s="338"/>
      <c r="O460" s="338"/>
      <c r="P460" s="338"/>
      <c r="Q460" s="338"/>
      <c r="R460" s="338"/>
      <c r="S460" s="338"/>
      <c r="T460" s="338"/>
      <c r="U460" s="338"/>
      <c r="V460" s="338"/>
      <c r="W460" s="338"/>
      <c r="X460" s="338"/>
      <c r="Y460" s="338"/>
      <c r="Z460" s="338"/>
    </row>
    <row r="461" spans="1:26" ht="15.75" customHeight="1">
      <c r="A461" s="338"/>
      <c r="B461" s="338"/>
      <c r="C461" s="338"/>
      <c r="D461" s="338"/>
      <c r="E461" s="338"/>
      <c r="F461" s="338"/>
      <c r="G461" s="338"/>
      <c r="H461" s="338"/>
      <c r="I461" s="338"/>
      <c r="J461" s="338"/>
      <c r="K461" s="338"/>
      <c r="L461" s="338"/>
      <c r="M461" s="338"/>
      <c r="N461" s="338"/>
      <c r="O461" s="338"/>
      <c r="P461" s="338"/>
      <c r="Q461" s="338"/>
      <c r="R461" s="338"/>
      <c r="S461" s="338"/>
      <c r="T461" s="338"/>
      <c r="U461" s="338"/>
      <c r="V461" s="338"/>
      <c r="W461" s="338"/>
      <c r="X461" s="338"/>
      <c r="Y461" s="338"/>
      <c r="Z461" s="338"/>
    </row>
    <row r="462" spans="1:26" ht="15.75" customHeight="1">
      <c r="A462" s="338"/>
      <c r="B462" s="338"/>
      <c r="C462" s="338"/>
      <c r="D462" s="338"/>
      <c r="E462" s="338"/>
      <c r="F462" s="338"/>
      <c r="G462" s="338"/>
      <c r="H462" s="338"/>
      <c r="I462" s="338"/>
      <c r="J462" s="338"/>
      <c r="K462" s="338"/>
      <c r="L462" s="338"/>
      <c r="M462" s="338"/>
      <c r="N462" s="338"/>
      <c r="O462" s="338"/>
      <c r="P462" s="338"/>
      <c r="Q462" s="338"/>
      <c r="R462" s="338"/>
      <c r="S462" s="338"/>
      <c r="T462" s="338"/>
      <c r="U462" s="338"/>
      <c r="V462" s="338"/>
      <c r="W462" s="338"/>
      <c r="X462" s="338"/>
      <c r="Y462" s="338"/>
      <c r="Z462" s="338"/>
    </row>
    <row r="463" spans="1:26" ht="15.75" customHeight="1">
      <c r="A463" s="338"/>
      <c r="B463" s="338"/>
      <c r="C463" s="338"/>
      <c r="D463" s="338"/>
      <c r="E463" s="338"/>
      <c r="F463" s="338"/>
      <c r="G463" s="338"/>
      <c r="H463" s="338"/>
      <c r="I463" s="338"/>
      <c r="J463" s="338"/>
      <c r="K463" s="338"/>
      <c r="L463" s="338"/>
      <c r="M463" s="338"/>
      <c r="N463" s="338"/>
      <c r="O463" s="338"/>
      <c r="P463" s="338"/>
      <c r="Q463" s="338"/>
      <c r="R463" s="338"/>
      <c r="S463" s="338"/>
      <c r="T463" s="338"/>
      <c r="U463" s="338"/>
      <c r="V463" s="338"/>
      <c r="W463" s="338"/>
      <c r="X463" s="338"/>
      <c r="Y463" s="338"/>
      <c r="Z463" s="338"/>
    </row>
    <row r="464" spans="1:26" ht="15.75" customHeight="1">
      <c r="A464" s="338"/>
      <c r="B464" s="338"/>
      <c r="C464" s="338"/>
      <c r="D464" s="338"/>
      <c r="E464" s="338"/>
      <c r="F464" s="338"/>
      <c r="G464" s="338"/>
      <c r="H464" s="338"/>
      <c r="I464" s="338"/>
      <c r="J464" s="338"/>
      <c r="K464" s="338"/>
      <c r="L464" s="338"/>
      <c r="M464" s="338"/>
      <c r="N464" s="338"/>
      <c r="O464" s="338"/>
      <c r="P464" s="338"/>
      <c r="Q464" s="338"/>
      <c r="R464" s="338"/>
      <c r="S464" s="338"/>
      <c r="T464" s="338"/>
      <c r="U464" s="338"/>
      <c r="V464" s="338"/>
      <c r="W464" s="338"/>
      <c r="X464" s="338"/>
      <c r="Y464" s="338"/>
      <c r="Z464" s="338"/>
    </row>
    <row r="465" spans="1:26" ht="15.75" customHeight="1">
      <c r="A465" s="338"/>
      <c r="B465" s="338"/>
      <c r="C465" s="338"/>
      <c r="D465" s="338"/>
      <c r="E465" s="338"/>
      <c r="F465" s="338"/>
      <c r="G465" s="338"/>
      <c r="H465" s="338"/>
      <c r="I465" s="338"/>
      <c r="J465" s="338"/>
      <c r="K465" s="338"/>
      <c r="L465" s="338"/>
      <c r="M465" s="338"/>
      <c r="N465" s="338"/>
      <c r="O465" s="338"/>
      <c r="P465" s="338"/>
      <c r="Q465" s="338"/>
      <c r="R465" s="338"/>
      <c r="S465" s="338"/>
      <c r="T465" s="338"/>
      <c r="U465" s="338"/>
      <c r="V465" s="338"/>
      <c r="W465" s="338"/>
      <c r="X465" s="338"/>
      <c r="Y465" s="338"/>
      <c r="Z465" s="338"/>
    </row>
    <row r="466" spans="1:26" ht="15.75" customHeight="1">
      <c r="A466" s="338"/>
      <c r="B466" s="338"/>
      <c r="C466" s="338"/>
      <c r="D466" s="338"/>
      <c r="E466" s="338"/>
      <c r="F466" s="338"/>
      <c r="G466" s="338"/>
      <c r="H466" s="338"/>
      <c r="I466" s="338"/>
      <c r="J466" s="338"/>
      <c r="K466" s="338"/>
      <c r="L466" s="338"/>
      <c r="M466" s="338"/>
      <c r="N466" s="338"/>
      <c r="O466" s="338"/>
      <c r="P466" s="338"/>
      <c r="Q466" s="338"/>
      <c r="R466" s="338"/>
      <c r="S466" s="338"/>
      <c r="T466" s="338"/>
      <c r="U466" s="338"/>
      <c r="V466" s="338"/>
      <c r="W466" s="338"/>
      <c r="X466" s="338"/>
      <c r="Y466" s="338"/>
      <c r="Z466" s="338"/>
    </row>
    <row r="467" spans="1:26" ht="15.75" customHeight="1">
      <c r="A467" s="338"/>
      <c r="B467" s="338"/>
      <c r="C467" s="338"/>
      <c r="D467" s="338"/>
      <c r="E467" s="338"/>
      <c r="F467" s="338"/>
      <c r="G467" s="338"/>
      <c r="H467" s="338"/>
      <c r="I467" s="338"/>
      <c r="J467" s="338"/>
      <c r="K467" s="338"/>
      <c r="L467" s="338"/>
      <c r="M467" s="338"/>
      <c r="N467" s="338"/>
      <c r="O467" s="338"/>
      <c r="P467" s="338"/>
      <c r="Q467" s="338"/>
      <c r="R467" s="338"/>
      <c r="S467" s="338"/>
      <c r="T467" s="338"/>
      <c r="U467" s="338"/>
      <c r="V467" s="338"/>
      <c r="W467" s="338"/>
      <c r="X467" s="338"/>
      <c r="Y467" s="338"/>
      <c r="Z467" s="338"/>
    </row>
    <row r="468" spans="1:26" ht="15.75" customHeight="1">
      <c r="A468" s="338"/>
      <c r="B468" s="338"/>
      <c r="C468" s="338"/>
      <c r="D468" s="338"/>
      <c r="E468" s="338"/>
      <c r="F468" s="338"/>
      <c r="G468" s="338"/>
      <c r="H468" s="338"/>
      <c r="I468" s="338"/>
      <c r="J468" s="338"/>
      <c r="K468" s="338"/>
      <c r="L468" s="338"/>
      <c r="M468" s="338"/>
      <c r="N468" s="338"/>
      <c r="O468" s="338"/>
      <c r="P468" s="338"/>
      <c r="Q468" s="338"/>
      <c r="R468" s="338"/>
      <c r="S468" s="338"/>
      <c r="T468" s="338"/>
      <c r="U468" s="338"/>
      <c r="V468" s="338"/>
      <c r="W468" s="338"/>
      <c r="X468" s="338"/>
      <c r="Y468" s="338"/>
      <c r="Z468" s="338"/>
    </row>
    <row r="469" spans="1:26" ht="15.75" customHeight="1">
      <c r="A469" s="338"/>
      <c r="B469" s="338"/>
      <c r="C469" s="338"/>
      <c r="D469" s="338"/>
      <c r="E469" s="338"/>
      <c r="F469" s="338"/>
      <c r="G469" s="338"/>
      <c r="H469" s="338"/>
      <c r="I469" s="338"/>
      <c r="J469" s="338"/>
      <c r="K469" s="338"/>
      <c r="L469" s="338"/>
      <c r="M469" s="338"/>
      <c r="N469" s="338"/>
      <c r="O469" s="338"/>
      <c r="P469" s="338"/>
      <c r="Q469" s="338"/>
      <c r="R469" s="338"/>
      <c r="S469" s="338"/>
      <c r="T469" s="338"/>
      <c r="U469" s="338"/>
      <c r="V469" s="338"/>
      <c r="W469" s="338"/>
      <c r="X469" s="338"/>
      <c r="Y469" s="338"/>
      <c r="Z469" s="338"/>
    </row>
    <row r="470" spans="1:26" ht="15.75" customHeight="1">
      <c r="A470" s="338"/>
      <c r="B470" s="338"/>
      <c r="C470" s="338"/>
      <c r="D470" s="338"/>
      <c r="E470" s="338"/>
      <c r="F470" s="338"/>
      <c r="G470" s="338"/>
      <c r="H470" s="338"/>
      <c r="I470" s="338"/>
      <c r="J470" s="338"/>
      <c r="K470" s="338"/>
      <c r="L470" s="338"/>
      <c r="M470" s="338"/>
      <c r="N470" s="338"/>
      <c r="O470" s="338"/>
      <c r="P470" s="338"/>
      <c r="Q470" s="338"/>
      <c r="R470" s="338"/>
      <c r="S470" s="338"/>
      <c r="T470" s="338"/>
      <c r="U470" s="338"/>
      <c r="V470" s="338"/>
      <c r="W470" s="338"/>
      <c r="X470" s="338"/>
      <c r="Y470" s="338"/>
      <c r="Z470" s="338"/>
    </row>
    <row r="471" spans="1:26" ht="15.75" customHeight="1">
      <c r="A471" s="338"/>
      <c r="B471" s="338"/>
      <c r="C471" s="338"/>
      <c r="D471" s="338"/>
      <c r="E471" s="338"/>
      <c r="F471" s="338"/>
      <c r="G471" s="338"/>
      <c r="H471" s="338"/>
      <c r="I471" s="338"/>
      <c r="J471" s="338"/>
      <c r="K471" s="338"/>
      <c r="L471" s="338"/>
      <c r="M471" s="338"/>
      <c r="N471" s="338"/>
      <c r="O471" s="338"/>
      <c r="P471" s="338"/>
      <c r="Q471" s="338"/>
      <c r="R471" s="338"/>
      <c r="S471" s="338"/>
      <c r="T471" s="338"/>
      <c r="U471" s="338"/>
      <c r="V471" s="338"/>
      <c r="W471" s="338"/>
      <c r="X471" s="338"/>
      <c r="Y471" s="338"/>
      <c r="Z471" s="338"/>
    </row>
    <row r="472" spans="1:26" ht="15.75" customHeight="1">
      <c r="A472" s="338"/>
      <c r="B472" s="338"/>
      <c r="C472" s="338"/>
      <c r="D472" s="338"/>
      <c r="E472" s="338"/>
      <c r="F472" s="338"/>
      <c r="G472" s="338"/>
      <c r="H472" s="338"/>
      <c r="I472" s="338"/>
      <c r="J472" s="338"/>
      <c r="K472" s="338"/>
      <c r="L472" s="338"/>
      <c r="M472" s="338"/>
      <c r="N472" s="338"/>
      <c r="O472" s="338"/>
      <c r="P472" s="338"/>
      <c r="Q472" s="338"/>
      <c r="R472" s="338"/>
      <c r="S472" s="338"/>
      <c r="T472" s="338"/>
      <c r="U472" s="338"/>
      <c r="V472" s="338"/>
      <c r="W472" s="338"/>
      <c r="X472" s="338"/>
      <c r="Y472" s="338"/>
      <c r="Z472" s="338"/>
    </row>
    <row r="473" spans="1:26" ht="15.75" customHeight="1">
      <c r="A473" s="338"/>
      <c r="B473" s="338"/>
      <c r="C473" s="338"/>
      <c r="D473" s="338"/>
      <c r="E473" s="338"/>
      <c r="F473" s="338"/>
      <c r="G473" s="338"/>
      <c r="H473" s="338"/>
      <c r="I473" s="338"/>
      <c r="J473" s="338"/>
      <c r="K473" s="338"/>
      <c r="L473" s="338"/>
      <c r="M473" s="338"/>
      <c r="N473" s="338"/>
      <c r="O473" s="338"/>
      <c r="P473" s="338"/>
      <c r="Q473" s="338"/>
      <c r="R473" s="338"/>
      <c r="S473" s="338"/>
      <c r="T473" s="338"/>
      <c r="U473" s="338"/>
      <c r="V473" s="338"/>
      <c r="W473" s="338"/>
      <c r="X473" s="338"/>
      <c r="Y473" s="338"/>
      <c r="Z473" s="338"/>
    </row>
    <row r="474" spans="1:26" ht="15.75" customHeight="1">
      <c r="A474" s="338"/>
      <c r="B474" s="338"/>
      <c r="C474" s="338"/>
      <c r="D474" s="338"/>
      <c r="E474" s="338"/>
      <c r="F474" s="338"/>
      <c r="G474" s="338"/>
      <c r="H474" s="338"/>
      <c r="I474" s="338"/>
      <c r="J474" s="338"/>
      <c r="K474" s="338"/>
      <c r="L474" s="338"/>
      <c r="M474" s="338"/>
      <c r="N474" s="338"/>
      <c r="O474" s="338"/>
      <c r="P474" s="338"/>
      <c r="Q474" s="338"/>
      <c r="R474" s="338"/>
      <c r="S474" s="338"/>
      <c r="T474" s="338"/>
      <c r="U474" s="338"/>
      <c r="V474" s="338"/>
      <c r="W474" s="338"/>
      <c r="X474" s="338"/>
      <c r="Y474" s="338"/>
      <c r="Z474" s="338"/>
    </row>
    <row r="475" spans="1:26" ht="15.75" customHeight="1">
      <c r="A475" s="338"/>
      <c r="B475" s="338"/>
      <c r="C475" s="338"/>
      <c r="D475" s="338"/>
      <c r="E475" s="338"/>
      <c r="F475" s="338"/>
      <c r="G475" s="338"/>
      <c r="H475" s="338"/>
      <c r="I475" s="338"/>
      <c r="J475" s="338"/>
      <c r="K475" s="338"/>
      <c r="L475" s="338"/>
      <c r="M475" s="338"/>
      <c r="N475" s="338"/>
      <c r="O475" s="338"/>
      <c r="P475" s="338"/>
      <c r="Q475" s="338"/>
      <c r="R475" s="338"/>
      <c r="S475" s="338"/>
      <c r="T475" s="338"/>
      <c r="U475" s="338"/>
      <c r="V475" s="338"/>
      <c r="W475" s="338"/>
      <c r="X475" s="338"/>
      <c r="Y475" s="338"/>
      <c r="Z475" s="338"/>
    </row>
    <row r="476" spans="1:26" ht="15.75" customHeight="1">
      <c r="A476" s="338"/>
      <c r="B476" s="338"/>
      <c r="C476" s="338"/>
      <c r="D476" s="338"/>
      <c r="E476" s="338"/>
      <c r="F476" s="338"/>
      <c r="G476" s="338"/>
      <c r="H476" s="338"/>
      <c r="I476" s="338"/>
      <c r="J476" s="338"/>
      <c r="K476" s="338"/>
      <c r="L476" s="338"/>
      <c r="M476" s="338"/>
      <c r="N476" s="338"/>
      <c r="O476" s="338"/>
      <c r="P476" s="338"/>
      <c r="Q476" s="338"/>
      <c r="R476" s="338"/>
      <c r="S476" s="338"/>
      <c r="T476" s="338"/>
      <c r="U476" s="338"/>
      <c r="V476" s="338"/>
      <c r="W476" s="338"/>
      <c r="X476" s="338"/>
      <c r="Y476" s="338"/>
      <c r="Z476" s="338"/>
    </row>
    <row r="477" spans="1:26" ht="15.75" customHeight="1">
      <c r="A477" s="338"/>
      <c r="B477" s="338"/>
      <c r="C477" s="338"/>
      <c r="D477" s="338"/>
      <c r="E477" s="338"/>
      <c r="F477" s="338"/>
      <c r="G477" s="338"/>
      <c r="H477" s="338"/>
      <c r="I477" s="338"/>
      <c r="J477" s="338"/>
      <c r="K477" s="338"/>
      <c r="L477" s="338"/>
      <c r="M477" s="338"/>
      <c r="N477" s="338"/>
      <c r="O477" s="338"/>
      <c r="P477" s="338"/>
      <c r="Q477" s="338"/>
      <c r="R477" s="338"/>
      <c r="S477" s="338"/>
      <c r="T477" s="338"/>
      <c r="U477" s="338"/>
      <c r="V477" s="338"/>
      <c r="W477" s="338"/>
      <c r="X477" s="338"/>
      <c r="Y477" s="338"/>
      <c r="Z477" s="338"/>
    </row>
    <row r="478" spans="1:26" ht="15.75" customHeight="1">
      <c r="A478" s="338"/>
      <c r="B478" s="338"/>
      <c r="C478" s="338"/>
      <c r="D478" s="338"/>
      <c r="E478" s="338"/>
      <c r="F478" s="338"/>
      <c r="G478" s="338"/>
      <c r="H478" s="338"/>
      <c r="I478" s="338"/>
      <c r="J478" s="338"/>
      <c r="K478" s="338"/>
      <c r="L478" s="338"/>
      <c r="M478" s="338"/>
      <c r="N478" s="338"/>
      <c r="O478" s="338"/>
      <c r="P478" s="338"/>
      <c r="Q478" s="338"/>
      <c r="R478" s="338"/>
      <c r="S478" s="338"/>
      <c r="T478" s="338"/>
      <c r="U478" s="338"/>
      <c r="V478" s="338"/>
      <c r="W478" s="338"/>
      <c r="X478" s="338"/>
      <c r="Y478" s="338"/>
      <c r="Z478" s="338"/>
    </row>
    <row r="479" spans="1:26" ht="15.75" customHeight="1">
      <c r="A479" s="338"/>
      <c r="B479" s="338"/>
      <c r="C479" s="338"/>
      <c r="D479" s="338"/>
      <c r="E479" s="338"/>
      <c r="F479" s="338"/>
      <c r="G479" s="338"/>
      <c r="H479" s="338"/>
      <c r="I479" s="338"/>
      <c r="J479" s="338"/>
      <c r="K479" s="338"/>
      <c r="L479" s="338"/>
      <c r="M479" s="338"/>
      <c r="N479" s="338"/>
      <c r="O479" s="338"/>
      <c r="P479" s="338"/>
      <c r="Q479" s="338"/>
      <c r="R479" s="338"/>
      <c r="S479" s="338"/>
      <c r="T479" s="338"/>
      <c r="U479" s="338"/>
      <c r="V479" s="338"/>
      <c r="W479" s="338"/>
      <c r="X479" s="338"/>
      <c r="Y479" s="338"/>
      <c r="Z479" s="338"/>
    </row>
    <row r="480" spans="1:26" ht="15.75" customHeight="1">
      <c r="A480" s="338"/>
      <c r="B480" s="338"/>
      <c r="C480" s="338"/>
      <c r="D480" s="338"/>
      <c r="E480" s="338"/>
      <c r="F480" s="338"/>
      <c r="G480" s="338"/>
      <c r="H480" s="338"/>
      <c r="I480" s="338"/>
      <c r="J480" s="338"/>
      <c r="K480" s="338"/>
      <c r="L480" s="338"/>
      <c r="M480" s="338"/>
      <c r="N480" s="338"/>
      <c r="O480" s="338"/>
      <c r="P480" s="338"/>
      <c r="Q480" s="338"/>
      <c r="R480" s="338"/>
      <c r="S480" s="338"/>
      <c r="T480" s="338"/>
      <c r="U480" s="338"/>
      <c r="V480" s="338"/>
      <c r="W480" s="338"/>
      <c r="X480" s="338"/>
      <c r="Y480" s="338"/>
      <c r="Z480" s="338"/>
    </row>
    <row r="481" spans="1:26" ht="15.75" customHeight="1">
      <c r="A481" s="338"/>
      <c r="B481" s="338"/>
      <c r="C481" s="338"/>
      <c r="D481" s="338"/>
      <c r="E481" s="338"/>
      <c r="F481" s="338"/>
      <c r="G481" s="338"/>
      <c r="H481" s="338"/>
      <c r="I481" s="338"/>
      <c r="J481" s="338"/>
      <c r="K481" s="338"/>
      <c r="L481" s="338"/>
      <c r="M481" s="338"/>
      <c r="N481" s="338"/>
      <c r="O481" s="338"/>
      <c r="P481" s="338"/>
      <c r="Q481" s="338"/>
      <c r="R481" s="338"/>
      <c r="S481" s="338"/>
      <c r="T481" s="338"/>
      <c r="U481" s="338"/>
      <c r="V481" s="338"/>
      <c r="W481" s="338"/>
      <c r="X481" s="338"/>
      <c r="Y481" s="338"/>
      <c r="Z481" s="338"/>
    </row>
    <row r="482" spans="1:26" ht="15.75" customHeight="1">
      <c r="A482" s="338"/>
      <c r="B482" s="338"/>
      <c r="C482" s="338"/>
      <c r="D482" s="338"/>
      <c r="E482" s="338"/>
      <c r="F482" s="338"/>
      <c r="G482" s="338"/>
      <c r="H482" s="338"/>
      <c r="I482" s="338"/>
      <c r="J482" s="338"/>
      <c r="K482" s="338"/>
      <c r="L482" s="338"/>
      <c r="M482" s="338"/>
      <c r="N482" s="338"/>
      <c r="O482" s="338"/>
      <c r="P482" s="338"/>
      <c r="Q482" s="338"/>
      <c r="R482" s="338"/>
      <c r="S482" s="338"/>
      <c r="T482" s="338"/>
      <c r="U482" s="338"/>
      <c r="V482" s="338"/>
      <c r="W482" s="338"/>
      <c r="X482" s="338"/>
      <c r="Y482" s="338"/>
      <c r="Z482" s="338"/>
    </row>
    <row r="483" spans="1:26" ht="15.75" customHeight="1">
      <c r="A483" s="338"/>
      <c r="B483" s="338"/>
      <c r="C483" s="338"/>
      <c r="D483" s="338"/>
      <c r="E483" s="338"/>
      <c r="F483" s="338"/>
      <c r="G483" s="338"/>
      <c r="H483" s="338"/>
      <c r="I483" s="338"/>
      <c r="J483" s="338"/>
      <c r="K483" s="338"/>
      <c r="L483" s="338"/>
      <c r="M483" s="338"/>
      <c r="N483" s="338"/>
      <c r="O483" s="338"/>
      <c r="P483" s="338"/>
      <c r="Q483" s="338"/>
      <c r="R483" s="338"/>
      <c r="S483" s="338"/>
      <c r="T483" s="338"/>
      <c r="U483" s="338"/>
      <c r="V483" s="338"/>
      <c r="W483" s="338"/>
      <c r="X483" s="338"/>
      <c r="Y483" s="338"/>
      <c r="Z483" s="338"/>
    </row>
    <row r="484" spans="1:26" ht="15.75" customHeight="1">
      <c r="A484" s="338"/>
      <c r="B484" s="338"/>
      <c r="C484" s="338"/>
      <c r="D484" s="338"/>
      <c r="E484" s="338"/>
      <c r="F484" s="338"/>
      <c r="G484" s="338"/>
      <c r="H484" s="338"/>
      <c r="I484" s="338"/>
      <c r="J484" s="338"/>
      <c r="K484" s="338"/>
      <c r="L484" s="338"/>
      <c r="M484" s="338"/>
      <c r="N484" s="338"/>
      <c r="O484" s="338"/>
      <c r="P484" s="338"/>
      <c r="Q484" s="338"/>
      <c r="R484" s="338"/>
      <c r="S484" s="338"/>
      <c r="T484" s="338"/>
      <c r="U484" s="338"/>
      <c r="V484" s="338"/>
      <c r="W484" s="338"/>
      <c r="X484" s="338"/>
      <c r="Y484" s="338"/>
      <c r="Z484" s="338"/>
    </row>
    <row r="485" spans="1:26" ht="15.75" customHeight="1">
      <c r="A485" s="338"/>
      <c r="B485" s="338"/>
      <c r="C485" s="338"/>
      <c r="D485" s="338"/>
      <c r="E485" s="338"/>
      <c r="F485" s="338"/>
      <c r="G485" s="338"/>
      <c r="H485" s="338"/>
      <c r="I485" s="338"/>
      <c r="J485" s="338"/>
      <c r="K485" s="338"/>
      <c r="L485" s="338"/>
      <c r="M485" s="338"/>
      <c r="N485" s="338"/>
      <c r="O485" s="338"/>
      <c r="P485" s="338"/>
      <c r="Q485" s="338"/>
      <c r="R485" s="338"/>
      <c r="S485" s="338"/>
      <c r="T485" s="338"/>
      <c r="U485" s="338"/>
      <c r="V485" s="338"/>
      <c r="W485" s="338"/>
      <c r="X485" s="338"/>
      <c r="Y485" s="338"/>
      <c r="Z485" s="338"/>
    </row>
    <row r="486" spans="1:26" ht="15.75" customHeight="1">
      <c r="A486" s="338"/>
      <c r="B486" s="338"/>
      <c r="C486" s="338"/>
      <c r="D486" s="338"/>
      <c r="E486" s="338"/>
      <c r="F486" s="338"/>
      <c r="G486" s="338"/>
      <c r="H486" s="338"/>
      <c r="I486" s="338"/>
      <c r="J486" s="338"/>
      <c r="K486" s="338"/>
      <c r="L486" s="338"/>
      <c r="M486" s="338"/>
      <c r="N486" s="338"/>
      <c r="O486" s="338"/>
      <c r="P486" s="338"/>
      <c r="Q486" s="338"/>
      <c r="R486" s="338"/>
      <c r="S486" s="338"/>
      <c r="T486" s="338"/>
      <c r="U486" s="338"/>
      <c r="V486" s="338"/>
      <c r="W486" s="338"/>
      <c r="X486" s="338"/>
      <c r="Y486" s="338"/>
      <c r="Z486" s="338"/>
    </row>
    <row r="487" spans="1:26" ht="15.75" customHeight="1">
      <c r="A487" s="338"/>
      <c r="B487" s="338"/>
      <c r="C487" s="338"/>
      <c r="D487" s="338"/>
      <c r="E487" s="338"/>
      <c r="F487" s="338"/>
      <c r="G487" s="338"/>
      <c r="H487" s="338"/>
      <c r="I487" s="338"/>
      <c r="J487" s="338"/>
      <c r="K487" s="338"/>
      <c r="L487" s="338"/>
      <c r="M487" s="338"/>
      <c r="N487" s="338"/>
      <c r="O487" s="338"/>
      <c r="P487" s="338"/>
      <c r="Q487" s="338"/>
      <c r="R487" s="338"/>
      <c r="S487" s="338"/>
      <c r="T487" s="338"/>
      <c r="U487" s="338"/>
      <c r="V487" s="338"/>
      <c r="W487" s="338"/>
      <c r="X487" s="338"/>
      <c r="Y487" s="338"/>
      <c r="Z487" s="338"/>
    </row>
    <row r="488" spans="1:26" ht="15.75" customHeight="1">
      <c r="A488" s="338"/>
      <c r="B488" s="338"/>
      <c r="C488" s="338"/>
      <c r="D488" s="338"/>
      <c r="E488" s="338"/>
      <c r="F488" s="338"/>
      <c r="G488" s="338"/>
      <c r="H488" s="338"/>
      <c r="I488" s="338"/>
      <c r="J488" s="338"/>
      <c r="K488" s="338"/>
      <c r="L488" s="338"/>
      <c r="M488" s="338"/>
      <c r="N488" s="338"/>
      <c r="O488" s="338"/>
      <c r="P488" s="338"/>
      <c r="Q488" s="338"/>
      <c r="R488" s="338"/>
      <c r="S488" s="338"/>
      <c r="T488" s="338"/>
      <c r="U488" s="338"/>
      <c r="V488" s="338"/>
      <c r="W488" s="338"/>
      <c r="X488" s="338"/>
      <c r="Y488" s="338"/>
      <c r="Z488" s="338"/>
    </row>
    <row r="489" spans="1:26" ht="15.75" customHeight="1">
      <c r="A489" s="338"/>
      <c r="B489" s="338"/>
      <c r="C489" s="338"/>
      <c r="D489" s="338"/>
      <c r="E489" s="338"/>
      <c r="F489" s="338"/>
      <c r="G489" s="338"/>
      <c r="H489" s="338"/>
      <c r="I489" s="338"/>
      <c r="J489" s="338"/>
      <c r="K489" s="338"/>
      <c r="L489" s="338"/>
      <c r="M489" s="338"/>
      <c r="N489" s="338"/>
      <c r="O489" s="338"/>
      <c r="P489" s="338"/>
      <c r="Q489" s="338"/>
      <c r="R489" s="338"/>
      <c r="S489" s="338"/>
      <c r="T489" s="338"/>
      <c r="U489" s="338"/>
      <c r="V489" s="338"/>
      <c r="W489" s="338"/>
      <c r="X489" s="338"/>
      <c r="Y489" s="338"/>
      <c r="Z489" s="338"/>
    </row>
    <row r="490" spans="1:26" ht="15.75" customHeight="1">
      <c r="A490" s="338"/>
      <c r="B490" s="338"/>
      <c r="C490" s="338"/>
      <c r="D490" s="338"/>
      <c r="E490" s="338"/>
      <c r="F490" s="338"/>
      <c r="G490" s="338"/>
      <c r="H490" s="338"/>
      <c r="I490" s="338"/>
      <c r="J490" s="338"/>
      <c r="K490" s="338"/>
      <c r="L490" s="338"/>
      <c r="M490" s="338"/>
      <c r="N490" s="338"/>
      <c r="O490" s="338"/>
      <c r="P490" s="338"/>
      <c r="Q490" s="338"/>
      <c r="R490" s="338"/>
      <c r="S490" s="338"/>
      <c r="T490" s="338"/>
      <c r="U490" s="338"/>
      <c r="V490" s="338"/>
      <c r="W490" s="338"/>
      <c r="X490" s="338"/>
      <c r="Y490" s="338"/>
      <c r="Z490" s="338"/>
    </row>
    <row r="491" spans="1:26" ht="15.75" customHeight="1">
      <c r="A491" s="338"/>
      <c r="B491" s="338"/>
      <c r="C491" s="338"/>
      <c r="D491" s="338"/>
      <c r="E491" s="338"/>
      <c r="F491" s="338"/>
      <c r="G491" s="338"/>
      <c r="H491" s="338"/>
      <c r="I491" s="338"/>
      <c r="J491" s="338"/>
      <c r="K491" s="338"/>
      <c r="L491" s="338"/>
      <c r="M491" s="338"/>
      <c r="N491" s="338"/>
      <c r="O491" s="338"/>
      <c r="P491" s="338"/>
      <c r="Q491" s="338"/>
      <c r="R491" s="338"/>
      <c r="S491" s="338"/>
      <c r="T491" s="338"/>
      <c r="U491" s="338"/>
      <c r="V491" s="338"/>
      <c r="W491" s="338"/>
      <c r="X491" s="338"/>
      <c r="Y491" s="338"/>
      <c r="Z491" s="338"/>
    </row>
    <row r="492" spans="1:26" ht="15.75" customHeight="1">
      <c r="A492" s="338"/>
      <c r="B492" s="338"/>
      <c r="C492" s="338"/>
      <c r="D492" s="338"/>
      <c r="E492" s="338"/>
      <c r="F492" s="338"/>
      <c r="G492" s="338"/>
      <c r="H492" s="338"/>
      <c r="I492" s="338"/>
      <c r="J492" s="338"/>
      <c r="K492" s="338"/>
      <c r="L492" s="338"/>
      <c r="M492" s="338"/>
      <c r="N492" s="338"/>
      <c r="O492" s="338"/>
      <c r="P492" s="338"/>
      <c r="Q492" s="338"/>
      <c r="R492" s="338"/>
      <c r="S492" s="338"/>
      <c r="T492" s="338"/>
      <c r="U492" s="338"/>
      <c r="V492" s="338"/>
      <c r="W492" s="338"/>
      <c r="X492" s="338"/>
      <c r="Y492" s="338"/>
      <c r="Z492" s="338"/>
    </row>
    <row r="493" spans="1:26" ht="15.75" customHeight="1">
      <c r="A493" s="338"/>
      <c r="B493" s="338"/>
      <c r="C493" s="338"/>
      <c r="D493" s="338"/>
      <c r="E493" s="338"/>
      <c r="F493" s="338"/>
      <c r="G493" s="338"/>
      <c r="H493" s="338"/>
      <c r="I493" s="338"/>
      <c r="J493" s="338"/>
      <c r="K493" s="338"/>
      <c r="L493" s="338"/>
      <c r="M493" s="338"/>
      <c r="N493" s="338"/>
      <c r="O493" s="338"/>
      <c r="P493" s="338"/>
      <c r="Q493" s="338"/>
      <c r="R493" s="338"/>
      <c r="S493" s="338"/>
      <c r="T493" s="338"/>
      <c r="U493" s="338"/>
      <c r="V493" s="338"/>
      <c r="W493" s="338"/>
      <c r="X493" s="338"/>
      <c r="Y493" s="338"/>
      <c r="Z493" s="338"/>
    </row>
    <row r="494" spans="1:26" ht="15.75" customHeight="1">
      <c r="A494" s="338"/>
      <c r="B494" s="338"/>
      <c r="C494" s="338"/>
      <c r="D494" s="338"/>
      <c r="E494" s="338"/>
      <c r="F494" s="338"/>
      <c r="G494" s="338"/>
      <c r="H494" s="338"/>
      <c r="I494" s="338"/>
      <c r="J494" s="338"/>
      <c r="K494" s="338"/>
      <c r="L494" s="338"/>
      <c r="M494" s="338"/>
      <c r="N494" s="338"/>
      <c r="O494" s="338"/>
      <c r="P494" s="338"/>
      <c r="Q494" s="338"/>
      <c r="R494" s="338"/>
      <c r="S494" s="338"/>
      <c r="T494" s="338"/>
      <c r="U494" s="338"/>
      <c r="V494" s="338"/>
      <c r="W494" s="338"/>
      <c r="X494" s="338"/>
      <c r="Y494" s="338"/>
      <c r="Z494" s="338"/>
    </row>
    <row r="495" spans="1:26" ht="15.75" customHeight="1">
      <c r="A495" s="338"/>
      <c r="B495" s="338"/>
      <c r="C495" s="338"/>
      <c r="D495" s="338"/>
      <c r="E495" s="338"/>
      <c r="F495" s="338"/>
      <c r="G495" s="338"/>
      <c r="H495" s="338"/>
      <c r="I495" s="338"/>
      <c r="J495" s="338"/>
      <c r="K495" s="338"/>
      <c r="L495" s="338"/>
      <c r="M495" s="338"/>
      <c r="N495" s="338"/>
      <c r="O495" s="338"/>
      <c r="P495" s="338"/>
      <c r="Q495" s="338"/>
      <c r="R495" s="338"/>
      <c r="S495" s="338"/>
      <c r="T495" s="338"/>
      <c r="U495" s="338"/>
      <c r="V495" s="338"/>
      <c r="W495" s="338"/>
      <c r="X495" s="338"/>
      <c r="Y495" s="338"/>
      <c r="Z495" s="338"/>
    </row>
    <row r="496" spans="1:26" ht="15.75" customHeight="1">
      <c r="A496" s="338"/>
      <c r="B496" s="338"/>
      <c r="C496" s="338"/>
      <c r="D496" s="338"/>
      <c r="E496" s="338"/>
      <c r="F496" s="338"/>
      <c r="G496" s="338"/>
      <c r="H496" s="338"/>
      <c r="I496" s="338"/>
      <c r="J496" s="338"/>
      <c r="K496" s="338"/>
      <c r="L496" s="338"/>
      <c r="M496" s="338"/>
      <c r="N496" s="338"/>
      <c r="O496" s="338"/>
      <c r="P496" s="338"/>
      <c r="Q496" s="338"/>
      <c r="R496" s="338"/>
      <c r="S496" s="338"/>
      <c r="T496" s="338"/>
      <c r="U496" s="338"/>
      <c r="V496" s="338"/>
      <c r="W496" s="338"/>
      <c r="X496" s="338"/>
      <c r="Y496" s="338"/>
      <c r="Z496" s="338"/>
    </row>
    <row r="497" spans="1:26" ht="15.75" customHeight="1">
      <c r="A497" s="338"/>
      <c r="B497" s="338"/>
      <c r="C497" s="338"/>
      <c r="D497" s="338"/>
      <c r="E497" s="338"/>
      <c r="F497" s="338"/>
      <c r="G497" s="338"/>
      <c r="H497" s="338"/>
      <c r="I497" s="338"/>
      <c r="J497" s="338"/>
      <c r="K497" s="338"/>
      <c r="L497" s="338"/>
      <c r="M497" s="338"/>
      <c r="N497" s="338"/>
      <c r="O497" s="338"/>
      <c r="P497" s="338"/>
      <c r="Q497" s="338"/>
      <c r="R497" s="338"/>
      <c r="S497" s="338"/>
      <c r="T497" s="338"/>
      <c r="U497" s="338"/>
      <c r="V497" s="338"/>
      <c r="W497" s="338"/>
      <c r="X497" s="338"/>
      <c r="Y497" s="338"/>
      <c r="Z497" s="338"/>
    </row>
    <row r="498" spans="1:26" ht="15.75" customHeight="1">
      <c r="A498" s="338"/>
      <c r="B498" s="338"/>
      <c r="C498" s="338"/>
      <c r="D498" s="338"/>
      <c r="E498" s="338"/>
      <c r="F498" s="338"/>
      <c r="G498" s="338"/>
      <c r="H498" s="338"/>
      <c r="I498" s="338"/>
      <c r="J498" s="338"/>
      <c r="K498" s="338"/>
      <c r="L498" s="338"/>
      <c r="M498" s="338"/>
      <c r="N498" s="338"/>
      <c r="O498" s="338"/>
      <c r="P498" s="338"/>
      <c r="Q498" s="338"/>
      <c r="R498" s="338"/>
      <c r="S498" s="338"/>
      <c r="T498" s="338"/>
      <c r="U498" s="338"/>
      <c r="V498" s="338"/>
      <c r="W498" s="338"/>
      <c r="X498" s="338"/>
      <c r="Y498" s="338"/>
      <c r="Z498" s="338"/>
    </row>
    <row r="499" spans="1:26" ht="15.75" customHeight="1">
      <c r="A499" s="338"/>
      <c r="B499" s="338"/>
      <c r="C499" s="338"/>
      <c r="D499" s="338"/>
      <c r="E499" s="338"/>
      <c r="F499" s="338"/>
      <c r="G499" s="338"/>
      <c r="H499" s="338"/>
      <c r="I499" s="338"/>
      <c r="J499" s="338"/>
      <c r="K499" s="338"/>
      <c r="L499" s="338"/>
      <c r="M499" s="338"/>
      <c r="N499" s="338"/>
      <c r="O499" s="338"/>
      <c r="P499" s="338"/>
      <c r="Q499" s="338"/>
      <c r="R499" s="338"/>
      <c r="S499" s="338"/>
      <c r="T499" s="338"/>
      <c r="U499" s="338"/>
      <c r="V499" s="338"/>
      <c r="W499" s="338"/>
      <c r="X499" s="338"/>
      <c r="Y499" s="338"/>
      <c r="Z499" s="338"/>
    </row>
    <row r="500" spans="1:26" ht="15.75" customHeight="1">
      <c r="A500" s="338"/>
      <c r="B500" s="338"/>
      <c r="C500" s="338"/>
      <c r="D500" s="338"/>
      <c r="E500" s="338"/>
      <c r="F500" s="338"/>
      <c r="G500" s="338"/>
      <c r="H500" s="338"/>
      <c r="I500" s="338"/>
      <c r="J500" s="338"/>
      <c r="K500" s="338"/>
      <c r="L500" s="338"/>
      <c r="M500" s="338"/>
      <c r="N500" s="338"/>
      <c r="O500" s="338"/>
      <c r="P500" s="338"/>
      <c r="Q500" s="338"/>
      <c r="R500" s="338"/>
      <c r="S500" s="338"/>
      <c r="T500" s="338"/>
      <c r="U500" s="338"/>
      <c r="V500" s="338"/>
      <c r="W500" s="338"/>
      <c r="X500" s="338"/>
      <c r="Y500" s="338"/>
      <c r="Z500" s="338"/>
    </row>
    <row r="501" spans="1:26" ht="15.75" customHeight="1">
      <c r="A501" s="338"/>
      <c r="B501" s="338"/>
      <c r="C501" s="338"/>
      <c r="D501" s="338"/>
      <c r="E501" s="338"/>
      <c r="F501" s="338"/>
      <c r="G501" s="338"/>
      <c r="H501" s="338"/>
      <c r="I501" s="338"/>
      <c r="J501" s="338"/>
      <c r="K501" s="338"/>
      <c r="L501" s="338"/>
      <c r="M501" s="338"/>
      <c r="N501" s="338"/>
      <c r="O501" s="338"/>
      <c r="P501" s="338"/>
      <c r="Q501" s="338"/>
      <c r="R501" s="338"/>
      <c r="S501" s="338"/>
      <c r="T501" s="338"/>
      <c r="U501" s="338"/>
      <c r="V501" s="338"/>
      <c r="W501" s="338"/>
      <c r="X501" s="338"/>
      <c r="Y501" s="338"/>
      <c r="Z501" s="338"/>
    </row>
    <row r="502" spans="1:26" ht="15.75" customHeight="1">
      <c r="A502" s="338"/>
      <c r="B502" s="338"/>
      <c r="C502" s="338"/>
      <c r="D502" s="338"/>
      <c r="E502" s="338"/>
      <c r="F502" s="338"/>
      <c r="G502" s="338"/>
      <c r="H502" s="338"/>
      <c r="I502" s="338"/>
      <c r="J502" s="338"/>
      <c r="K502" s="338"/>
      <c r="L502" s="338"/>
      <c r="M502" s="338"/>
      <c r="N502" s="338"/>
      <c r="O502" s="338"/>
      <c r="P502" s="338"/>
      <c r="Q502" s="338"/>
      <c r="R502" s="338"/>
      <c r="S502" s="338"/>
      <c r="T502" s="338"/>
      <c r="U502" s="338"/>
      <c r="V502" s="338"/>
      <c r="W502" s="338"/>
      <c r="X502" s="338"/>
      <c r="Y502" s="338"/>
      <c r="Z502" s="338"/>
    </row>
    <row r="503" spans="1:26" ht="15.75" customHeight="1">
      <c r="A503" s="338"/>
      <c r="B503" s="338"/>
      <c r="C503" s="338"/>
      <c r="D503" s="338"/>
      <c r="E503" s="338"/>
      <c r="F503" s="338"/>
      <c r="G503" s="338"/>
      <c r="H503" s="338"/>
      <c r="I503" s="338"/>
      <c r="J503" s="338"/>
      <c r="K503" s="338"/>
      <c r="L503" s="338"/>
      <c r="M503" s="338"/>
      <c r="N503" s="338"/>
      <c r="O503" s="338"/>
      <c r="P503" s="338"/>
      <c r="Q503" s="338"/>
      <c r="R503" s="338"/>
      <c r="S503" s="338"/>
      <c r="T503" s="338"/>
      <c r="U503" s="338"/>
      <c r="V503" s="338"/>
      <c r="W503" s="338"/>
      <c r="X503" s="338"/>
      <c r="Y503" s="338"/>
      <c r="Z503" s="338"/>
    </row>
    <row r="504" spans="1:26" ht="15.75" customHeight="1">
      <c r="A504" s="338"/>
      <c r="B504" s="338"/>
      <c r="C504" s="338"/>
      <c r="D504" s="338"/>
      <c r="E504" s="338"/>
      <c r="F504" s="338"/>
      <c r="G504" s="338"/>
      <c r="H504" s="338"/>
      <c r="I504" s="338"/>
      <c r="J504" s="338"/>
      <c r="K504" s="338"/>
      <c r="L504" s="338"/>
      <c r="M504" s="338"/>
      <c r="N504" s="338"/>
      <c r="O504" s="338"/>
      <c r="P504" s="338"/>
      <c r="Q504" s="338"/>
      <c r="R504" s="338"/>
      <c r="S504" s="338"/>
      <c r="T504" s="338"/>
      <c r="U504" s="338"/>
      <c r="V504" s="338"/>
      <c r="W504" s="338"/>
      <c r="X504" s="338"/>
      <c r="Y504" s="338"/>
      <c r="Z504" s="338"/>
    </row>
    <row r="505" spans="1:26" ht="15.75" customHeight="1">
      <c r="A505" s="338"/>
      <c r="B505" s="338"/>
      <c r="C505" s="338"/>
      <c r="D505" s="338"/>
      <c r="E505" s="338"/>
      <c r="F505" s="338"/>
      <c r="G505" s="338"/>
      <c r="H505" s="338"/>
      <c r="I505" s="338"/>
      <c r="J505" s="338"/>
      <c r="K505" s="338"/>
      <c r="L505" s="338"/>
      <c r="M505" s="338"/>
      <c r="N505" s="338"/>
      <c r="O505" s="338"/>
      <c r="P505" s="338"/>
      <c r="Q505" s="338"/>
      <c r="R505" s="338"/>
      <c r="S505" s="338"/>
      <c r="T505" s="338"/>
      <c r="U505" s="338"/>
      <c r="V505" s="338"/>
      <c r="W505" s="338"/>
      <c r="X505" s="338"/>
      <c r="Y505" s="338"/>
      <c r="Z505" s="338"/>
    </row>
    <row r="506" spans="1:26" ht="15.75" customHeight="1">
      <c r="A506" s="338"/>
      <c r="B506" s="338"/>
      <c r="C506" s="338"/>
      <c r="D506" s="338"/>
      <c r="E506" s="338"/>
      <c r="F506" s="338"/>
      <c r="G506" s="338"/>
      <c r="H506" s="338"/>
      <c r="I506" s="338"/>
      <c r="J506" s="338"/>
      <c r="K506" s="338"/>
      <c r="L506" s="338"/>
      <c r="M506" s="338"/>
      <c r="N506" s="338"/>
      <c r="O506" s="338"/>
      <c r="P506" s="338"/>
      <c r="Q506" s="338"/>
      <c r="R506" s="338"/>
      <c r="S506" s="338"/>
      <c r="T506" s="338"/>
      <c r="U506" s="338"/>
      <c r="V506" s="338"/>
      <c r="W506" s="338"/>
      <c r="X506" s="338"/>
      <c r="Y506" s="338"/>
      <c r="Z506" s="338"/>
    </row>
    <row r="507" spans="1:26" ht="15.75" customHeight="1">
      <c r="A507" s="338"/>
      <c r="B507" s="338"/>
      <c r="C507" s="338"/>
      <c r="D507" s="338"/>
      <c r="E507" s="338"/>
      <c r="F507" s="338"/>
      <c r="G507" s="338"/>
      <c r="H507" s="338"/>
      <c r="I507" s="338"/>
      <c r="J507" s="338"/>
      <c r="K507" s="338"/>
      <c r="L507" s="338"/>
      <c r="M507" s="338"/>
      <c r="N507" s="338"/>
      <c r="O507" s="338"/>
      <c r="P507" s="338"/>
      <c r="Q507" s="338"/>
      <c r="R507" s="338"/>
      <c r="S507" s="338"/>
      <c r="T507" s="338"/>
      <c r="U507" s="338"/>
      <c r="V507" s="338"/>
      <c r="W507" s="338"/>
      <c r="X507" s="338"/>
      <c r="Y507" s="338"/>
      <c r="Z507" s="338"/>
    </row>
    <row r="508" spans="1:26" ht="15.75" customHeight="1">
      <c r="A508" s="338"/>
      <c r="B508" s="338"/>
      <c r="C508" s="338"/>
      <c r="D508" s="338"/>
      <c r="E508" s="338"/>
      <c r="F508" s="338"/>
      <c r="G508" s="338"/>
      <c r="H508" s="338"/>
      <c r="I508" s="338"/>
      <c r="J508" s="338"/>
      <c r="K508" s="338"/>
      <c r="L508" s="338"/>
      <c r="M508" s="338"/>
      <c r="N508" s="338"/>
      <c r="O508" s="338"/>
      <c r="P508" s="338"/>
      <c r="Q508" s="338"/>
      <c r="R508" s="338"/>
      <c r="S508" s="338"/>
      <c r="T508" s="338"/>
      <c r="U508" s="338"/>
      <c r="V508" s="338"/>
      <c r="W508" s="338"/>
      <c r="X508" s="338"/>
      <c r="Y508" s="338"/>
      <c r="Z508" s="338"/>
    </row>
    <row r="509" spans="1:26" ht="15.75" customHeight="1">
      <c r="A509" s="338"/>
      <c r="B509" s="338"/>
      <c r="C509" s="338"/>
      <c r="D509" s="338"/>
      <c r="E509" s="338"/>
      <c r="F509" s="338"/>
      <c r="G509" s="338"/>
      <c r="H509" s="338"/>
      <c r="I509" s="338"/>
      <c r="J509" s="338"/>
      <c r="K509" s="338"/>
      <c r="L509" s="338"/>
      <c r="M509" s="338"/>
      <c r="N509" s="338"/>
      <c r="O509" s="338"/>
      <c r="P509" s="338"/>
      <c r="Q509" s="338"/>
      <c r="R509" s="338"/>
      <c r="S509" s="338"/>
      <c r="T509" s="338"/>
      <c r="U509" s="338"/>
      <c r="V509" s="338"/>
      <c r="W509" s="338"/>
      <c r="X509" s="338"/>
      <c r="Y509" s="338"/>
      <c r="Z509" s="338"/>
    </row>
    <row r="510" spans="1:26" ht="15.75" customHeight="1">
      <c r="A510" s="338"/>
      <c r="B510" s="338"/>
      <c r="C510" s="338"/>
      <c r="D510" s="338"/>
      <c r="E510" s="338"/>
      <c r="F510" s="338"/>
      <c r="G510" s="338"/>
      <c r="H510" s="338"/>
      <c r="I510" s="338"/>
      <c r="J510" s="338"/>
      <c r="K510" s="338"/>
      <c r="L510" s="338"/>
      <c r="M510" s="338"/>
      <c r="N510" s="338"/>
      <c r="O510" s="338"/>
      <c r="P510" s="338"/>
      <c r="Q510" s="338"/>
      <c r="R510" s="338"/>
      <c r="S510" s="338"/>
      <c r="T510" s="338"/>
      <c r="U510" s="338"/>
      <c r="V510" s="338"/>
      <c r="W510" s="338"/>
      <c r="X510" s="338"/>
      <c r="Y510" s="338"/>
      <c r="Z510" s="338"/>
    </row>
    <row r="511" spans="1:26" ht="15.75" customHeight="1">
      <c r="A511" s="338"/>
      <c r="B511" s="338"/>
      <c r="C511" s="338"/>
      <c r="D511" s="338"/>
      <c r="E511" s="338"/>
      <c r="F511" s="338"/>
      <c r="G511" s="338"/>
      <c r="H511" s="338"/>
      <c r="I511" s="338"/>
      <c r="J511" s="338"/>
      <c r="K511" s="338"/>
      <c r="L511" s="338"/>
      <c r="M511" s="338"/>
      <c r="N511" s="338"/>
      <c r="O511" s="338"/>
      <c r="P511" s="338"/>
      <c r="Q511" s="338"/>
      <c r="R511" s="338"/>
      <c r="S511" s="338"/>
      <c r="T511" s="338"/>
      <c r="U511" s="338"/>
      <c r="V511" s="338"/>
      <c r="W511" s="338"/>
      <c r="X511" s="338"/>
      <c r="Y511" s="338"/>
      <c r="Z511" s="338"/>
    </row>
    <row r="512" spans="1:26" ht="15.75" customHeight="1">
      <c r="A512" s="338"/>
      <c r="B512" s="338"/>
      <c r="C512" s="338"/>
      <c r="D512" s="338"/>
      <c r="E512" s="338"/>
      <c r="F512" s="338"/>
      <c r="G512" s="338"/>
      <c r="H512" s="338"/>
      <c r="I512" s="338"/>
      <c r="J512" s="338"/>
      <c r="K512" s="338"/>
      <c r="L512" s="338"/>
      <c r="M512" s="338"/>
      <c r="N512" s="338"/>
      <c r="O512" s="338"/>
      <c r="P512" s="338"/>
      <c r="Q512" s="338"/>
      <c r="R512" s="338"/>
      <c r="S512" s="338"/>
      <c r="T512" s="338"/>
      <c r="U512" s="338"/>
      <c r="V512" s="338"/>
      <c r="W512" s="338"/>
      <c r="X512" s="338"/>
      <c r="Y512" s="338"/>
      <c r="Z512" s="338"/>
    </row>
    <row r="513" spans="1:26" ht="15.75" customHeight="1">
      <c r="A513" s="338"/>
      <c r="B513" s="338"/>
      <c r="C513" s="338"/>
      <c r="D513" s="338"/>
      <c r="E513" s="338"/>
      <c r="F513" s="338"/>
      <c r="G513" s="338"/>
      <c r="H513" s="338"/>
      <c r="I513" s="338"/>
      <c r="J513" s="338"/>
      <c r="K513" s="338"/>
      <c r="L513" s="338"/>
      <c r="M513" s="338"/>
      <c r="N513" s="338"/>
      <c r="O513" s="338"/>
      <c r="P513" s="338"/>
      <c r="Q513" s="338"/>
      <c r="R513" s="338"/>
      <c r="S513" s="338"/>
      <c r="T513" s="338"/>
      <c r="U513" s="338"/>
      <c r="V513" s="338"/>
      <c r="W513" s="338"/>
      <c r="X513" s="338"/>
      <c r="Y513" s="338"/>
      <c r="Z513" s="338"/>
    </row>
    <row r="514" spans="1:26" ht="15.75" customHeight="1">
      <c r="A514" s="338"/>
      <c r="B514" s="338"/>
      <c r="C514" s="338"/>
      <c r="D514" s="338"/>
      <c r="E514" s="338"/>
      <c r="F514" s="338"/>
      <c r="G514" s="338"/>
      <c r="H514" s="338"/>
      <c r="I514" s="338"/>
      <c r="J514" s="338"/>
      <c r="K514" s="338"/>
      <c r="L514" s="338"/>
      <c r="M514" s="338"/>
      <c r="N514" s="338"/>
      <c r="O514" s="338"/>
      <c r="P514" s="338"/>
      <c r="Q514" s="338"/>
      <c r="R514" s="338"/>
      <c r="S514" s="338"/>
      <c r="T514" s="338"/>
      <c r="U514" s="338"/>
      <c r="V514" s="338"/>
      <c r="W514" s="338"/>
      <c r="X514" s="338"/>
      <c r="Y514" s="338"/>
      <c r="Z514" s="338"/>
    </row>
    <row r="515" spans="1:26" ht="15.75" customHeight="1">
      <c r="A515" s="338"/>
      <c r="B515" s="338"/>
      <c r="C515" s="338"/>
      <c r="D515" s="338"/>
      <c r="E515" s="338"/>
      <c r="F515" s="338"/>
      <c r="G515" s="338"/>
      <c r="H515" s="338"/>
      <c r="I515" s="338"/>
      <c r="J515" s="338"/>
      <c r="K515" s="338"/>
      <c r="L515" s="338"/>
      <c r="M515" s="338"/>
      <c r="N515" s="338"/>
      <c r="O515" s="338"/>
      <c r="P515" s="338"/>
      <c r="Q515" s="338"/>
      <c r="R515" s="338"/>
      <c r="S515" s="338"/>
      <c r="T515" s="338"/>
      <c r="U515" s="338"/>
      <c r="V515" s="338"/>
      <c r="W515" s="338"/>
      <c r="X515" s="338"/>
      <c r="Y515" s="338"/>
      <c r="Z515" s="338"/>
    </row>
    <row r="516" spans="1:26" ht="15.75" customHeight="1">
      <c r="A516" s="338"/>
      <c r="B516" s="338"/>
      <c r="C516" s="338"/>
      <c r="D516" s="338"/>
      <c r="E516" s="338"/>
      <c r="F516" s="338"/>
      <c r="G516" s="338"/>
      <c r="H516" s="338"/>
      <c r="I516" s="338"/>
      <c r="J516" s="338"/>
      <c r="K516" s="338"/>
      <c r="L516" s="338"/>
      <c r="M516" s="338"/>
      <c r="N516" s="338"/>
      <c r="O516" s="338"/>
      <c r="P516" s="338"/>
      <c r="Q516" s="338"/>
      <c r="R516" s="338"/>
      <c r="S516" s="338"/>
      <c r="T516" s="338"/>
      <c r="U516" s="338"/>
      <c r="V516" s="338"/>
      <c r="W516" s="338"/>
      <c r="X516" s="338"/>
      <c r="Y516" s="338"/>
      <c r="Z516" s="338"/>
    </row>
    <row r="517" spans="1:26" ht="15.75" customHeight="1">
      <c r="A517" s="338"/>
      <c r="B517" s="338"/>
      <c r="C517" s="338"/>
      <c r="D517" s="338"/>
      <c r="E517" s="338"/>
      <c r="F517" s="338"/>
      <c r="G517" s="338"/>
      <c r="H517" s="338"/>
      <c r="I517" s="338"/>
      <c r="J517" s="338"/>
      <c r="K517" s="338"/>
      <c r="L517" s="338"/>
      <c r="M517" s="338"/>
      <c r="N517" s="338"/>
      <c r="O517" s="338"/>
      <c r="P517" s="338"/>
      <c r="Q517" s="338"/>
      <c r="R517" s="338"/>
      <c r="S517" s="338"/>
      <c r="T517" s="338"/>
      <c r="U517" s="338"/>
      <c r="V517" s="338"/>
      <c r="W517" s="338"/>
      <c r="X517" s="338"/>
      <c r="Y517" s="338"/>
      <c r="Z517" s="338"/>
    </row>
    <row r="518" spans="1:26" ht="15.75" customHeight="1">
      <c r="A518" s="338"/>
      <c r="B518" s="338"/>
      <c r="C518" s="338"/>
      <c r="D518" s="338"/>
      <c r="E518" s="338"/>
      <c r="F518" s="338"/>
      <c r="G518" s="338"/>
      <c r="H518" s="338"/>
      <c r="I518" s="338"/>
      <c r="J518" s="338"/>
      <c r="K518" s="338"/>
      <c r="L518" s="338"/>
      <c r="M518" s="338"/>
      <c r="N518" s="338"/>
      <c r="O518" s="338"/>
      <c r="P518" s="338"/>
      <c r="Q518" s="338"/>
      <c r="R518" s="338"/>
      <c r="S518" s="338"/>
      <c r="T518" s="338"/>
      <c r="U518" s="338"/>
      <c r="V518" s="338"/>
      <c r="W518" s="338"/>
      <c r="X518" s="338"/>
      <c r="Y518" s="338"/>
      <c r="Z518" s="338"/>
    </row>
    <row r="519" spans="1:26" ht="15.75" customHeight="1">
      <c r="A519" s="338"/>
      <c r="B519" s="338"/>
      <c r="C519" s="338"/>
      <c r="D519" s="338"/>
      <c r="E519" s="338"/>
      <c r="F519" s="338"/>
      <c r="G519" s="338"/>
      <c r="H519" s="338"/>
      <c r="I519" s="338"/>
      <c r="J519" s="338"/>
      <c r="K519" s="338"/>
      <c r="L519" s="338"/>
      <c r="M519" s="338"/>
      <c r="N519" s="338"/>
      <c r="O519" s="338"/>
      <c r="P519" s="338"/>
      <c r="Q519" s="338"/>
      <c r="R519" s="338"/>
      <c r="S519" s="338"/>
      <c r="T519" s="338"/>
      <c r="U519" s="338"/>
      <c r="V519" s="338"/>
      <c r="W519" s="338"/>
      <c r="X519" s="338"/>
      <c r="Y519" s="338"/>
      <c r="Z519" s="338"/>
    </row>
    <row r="520" spans="1:26" ht="15.75" customHeight="1">
      <c r="A520" s="338"/>
      <c r="B520" s="338"/>
      <c r="C520" s="338"/>
      <c r="D520" s="338"/>
      <c r="E520" s="338"/>
      <c r="F520" s="338"/>
      <c r="G520" s="338"/>
      <c r="H520" s="338"/>
      <c r="I520" s="338"/>
      <c r="J520" s="338"/>
      <c r="K520" s="338"/>
      <c r="L520" s="338"/>
      <c r="M520" s="338"/>
      <c r="N520" s="338"/>
      <c r="O520" s="338"/>
      <c r="P520" s="338"/>
      <c r="Q520" s="338"/>
      <c r="R520" s="338"/>
      <c r="S520" s="338"/>
      <c r="T520" s="338"/>
      <c r="U520" s="338"/>
      <c r="V520" s="338"/>
      <c r="W520" s="338"/>
      <c r="X520" s="338"/>
      <c r="Y520" s="338"/>
      <c r="Z520" s="338"/>
    </row>
    <row r="521" spans="1:26" ht="15.75" customHeight="1">
      <c r="A521" s="338"/>
      <c r="B521" s="338"/>
      <c r="C521" s="338"/>
      <c r="D521" s="338"/>
      <c r="E521" s="338"/>
      <c r="F521" s="338"/>
      <c r="G521" s="338"/>
      <c r="H521" s="338"/>
      <c r="I521" s="338"/>
      <c r="J521" s="338"/>
      <c r="K521" s="338"/>
      <c r="L521" s="338"/>
      <c r="M521" s="338"/>
      <c r="N521" s="338"/>
      <c r="O521" s="338"/>
      <c r="P521" s="338"/>
      <c r="Q521" s="338"/>
      <c r="R521" s="338"/>
      <c r="S521" s="338"/>
      <c r="T521" s="338"/>
      <c r="U521" s="338"/>
      <c r="V521" s="338"/>
      <c r="W521" s="338"/>
      <c r="X521" s="338"/>
      <c r="Y521" s="338"/>
      <c r="Z521" s="338"/>
    </row>
    <row r="522" spans="1:26" ht="15.75" customHeight="1">
      <c r="A522" s="338"/>
      <c r="B522" s="338"/>
      <c r="C522" s="338"/>
      <c r="D522" s="338"/>
      <c r="E522" s="338"/>
      <c r="F522" s="338"/>
      <c r="G522" s="338"/>
      <c r="H522" s="338"/>
      <c r="I522" s="338"/>
      <c r="J522" s="338"/>
      <c r="K522" s="338"/>
      <c r="L522" s="338"/>
      <c r="M522" s="338"/>
      <c r="N522" s="338"/>
      <c r="O522" s="338"/>
      <c r="P522" s="338"/>
      <c r="Q522" s="338"/>
      <c r="R522" s="338"/>
      <c r="S522" s="338"/>
      <c r="T522" s="338"/>
      <c r="U522" s="338"/>
      <c r="V522" s="338"/>
      <c r="W522" s="338"/>
      <c r="X522" s="338"/>
      <c r="Y522" s="338"/>
      <c r="Z522" s="338"/>
    </row>
    <row r="523" spans="1:26" ht="15.75" customHeight="1">
      <c r="A523" s="338"/>
      <c r="B523" s="338"/>
      <c r="C523" s="338"/>
      <c r="D523" s="338"/>
      <c r="E523" s="338"/>
      <c r="F523" s="338"/>
      <c r="G523" s="338"/>
      <c r="H523" s="338"/>
      <c r="I523" s="338"/>
      <c r="J523" s="338"/>
      <c r="K523" s="338"/>
      <c r="L523" s="338"/>
      <c r="M523" s="338"/>
      <c r="N523" s="338"/>
      <c r="O523" s="338"/>
      <c r="P523" s="338"/>
      <c r="Q523" s="338"/>
      <c r="R523" s="338"/>
      <c r="S523" s="338"/>
      <c r="T523" s="338"/>
      <c r="U523" s="338"/>
      <c r="V523" s="338"/>
      <c r="W523" s="338"/>
      <c r="X523" s="338"/>
      <c r="Y523" s="338"/>
      <c r="Z523" s="338"/>
    </row>
    <row r="524" spans="1:26" ht="15.75" customHeight="1">
      <c r="A524" s="338"/>
      <c r="B524" s="338"/>
      <c r="C524" s="338"/>
      <c r="D524" s="338"/>
      <c r="E524" s="338"/>
      <c r="F524" s="338"/>
      <c r="G524" s="338"/>
      <c r="H524" s="338"/>
      <c r="I524" s="338"/>
      <c r="J524" s="338"/>
      <c r="K524" s="338"/>
      <c r="L524" s="338"/>
      <c r="M524" s="338"/>
      <c r="N524" s="338"/>
      <c r="O524" s="338"/>
      <c r="P524" s="338"/>
      <c r="Q524" s="338"/>
      <c r="R524" s="338"/>
      <c r="S524" s="338"/>
      <c r="T524" s="338"/>
      <c r="U524" s="338"/>
      <c r="V524" s="338"/>
      <c r="W524" s="338"/>
      <c r="X524" s="338"/>
      <c r="Y524" s="338"/>
      <c r="Z524" s="338"/>
    </row>
    <row r="525" spans="1:26" ht="15.75" customHeight="1">
      <c r="A525" s="338"/>
      <c r="B525" s="338"/>
      <c r="C525" s="338"/>
      <c r="D525" s="338"/>
      <c r="E525" s="338"/>
      <c r="F525" s="338"/>
      <c r="G525" s="338"/>
      <c r="H525" s="338"/>
      <c r="I525" s="338"/>
      <c r="J525" s="338"/>
      <c r="K525" s="338"/>
      <c r="L525" s="338"/>
      <c r="M525" s="338"/>
      <c r="N525" s="338"/>
      <c r="O525" s="338"/>
      <c r="P525" s="338"/>
      <c r="Q525" s="338"/>
      <c r="R525" s="338"/>
      <c r="S525" s="338"/>
      <c r="T525" s="338"/>
      <c r="U525" s="338"/>
      <c r="V525" s="338"/>
      <c r="W525" s="338"/>
      <c r="X525" s="338"/>
      <c r="Y525" s="338"/>
      <c r="Z525" s="338"/>
    </row>
    <row r="526" spans="1:26" ht="15.75" customHeight="1">
      <c r="A526" s="338"/>
      <c r="B526" s="338"/>
      <c r="C526" s="338"/>
      <c r="D526" s="338"/>
      <c r="E526" s="338"/>
      <c r="F526" s="338"/>
      <c r="G526" s="338"/>
      <c r="H526" s="338"/>
      <c r="I526" s="338"/>
      <c r="J526" s="338"/>
      <c r="K526" s="338"/>
      <c r="L526" s="338"/>
      <c r="M526" s="338"/>
      <c r="N526" s="338"/>
      <c r="O526" s="338"/>
      <c r="P526" s="338"/>
      <c r="Q526" s="338"/>
      <c r="R526" s="338"/>
      <c r="S526" s="338"/>
      <c r="T526" s="338"/>
      <c r="U526" s="338"/>
      <c r="V526" s="338"/>
      <c r="W526" s="338"/>
      <c r="X526" s="338"/>
      <c r="Y526" s="338"/>
      <c r="Z526" s="338"/>
    </row>
    <row r="527" spans="1:26" ht="15.75" customHeight="1">
      <c r="A527" s="338"/>
      <c r="B527" s="338"/>
      <c r="C527" s="338"/>
      <c r="D527" s="338"/>
      <c r="E527" s="338"/>
      <c r="F527" s="338"/>
      <c r="G527" s="338"/>
      <c r="H527" s="338"/>
      <c r="I527" s="338"/>
      <c r="J527" s="338"/>
      <c r="K527" s="338"/>
      <c r="L527" s="338"/>
      <c r="M527" s="338"/>
      <c r="N527" s="338"/>
      <c r="O527" s="338"/>
      <c r="P527" s="338"/>
      <c r="Q527" s="338"/>
      <c r="R527" s="338"/>
      <c r="S527" s="338"/>
      <c r="T527" s="338"/>
      <c r="U527" s="338"/>
      <c r="V527" s="338"/>
      <c r="W527" s="338"/>
      <c r="X527" s="338"/>
      <c r="Y527" s="338"/>
      <c r="Z527" s="338"/>
    </row>
    <row r="528" spans="1:26" ht="15.75" customHeight="1">
      <c r="A528" s="338"/>
      <c r="B528" s="338"/>
      <c r="C528" s="338"/>
      <c r="D528" s="338"/>
      <c r="E528" s="338"/>
      <c r="F528" s="338"/>
      <c r="G528" s="338"/>
      <c r="H528" s="338"/>
      <c r="I528" s="338"/>
      <c r="J528" s="338"/>
      <c r="K528" s="338"/>
      <c r="L528" s="338"/>
      <c r="M528" s="338"/>
      <c r="N528" s="338"/>
      <c r="O528" s="338"/>
      <c r="P528" s="338"/>
      <c r="Q528" s="338"/>
      <c r="R528" s="338"/>
      <c r="S528" s="338"/>
      <c r="T528" s="338"/>
      <c r="U528" s="338"/>
      <c r="V528" s="338"/>
      <c r="W528" s="338"/>
      <c r="X528" s="338"/>
      <c r="Y528" s="338"/>
      <c r="Z528" s="338"/>
    </row>
    <row r="529" spans="1:26" ht="15.75" customHeight="1">
      <c r="A529" s="338"/>
      <c r="B529" s="338"/>
      <c r="C529" s="338"/>
      <c r="D529" s="338"/>
      <c r="E529" s="338"/>
      <c r="F529" s="338"/>
      <c r="G529" s="338"/>
      <c r="H529" s="338"/>
      <c r="I529" s="338"/>
      <c r="J529" s="338"/>
      <c r="K529" s="338"/>
      <c r="L529" s="338"/>
      <c r="M529" s="338"/>
      <c r="N529" s="338"/>
      <c r="O529" s="338"/>
      <c r="P529" s="338"/>
      <c r="Q529" s="338"/>
      <c r="R529" s="338"/>
      <c r="S529" s="338"/>
      <c r="T529" s="338"/>
      <c r="U529" s="338"/>
      <c r="V529" s="338"/>
      <c r="W529" s="338"/>
      <c r="X529" s="338"/>
      <c r="Y529" s="338"/>
      <c r="Z529" s="338"/>
    </row>
    <row r="530" spans="1:26" ht="15.75" customHeight="1">
      <c r="A530" s="338"/>
      <c r="B530" s="338"/>
      <c r="C530" s="338"/>
      <c r="D530" s="338"/>
      <c r="E530" s="338"/>
      <c r="F530" s="338"/>
      <c r="G530" s="338"/>
      <c r="H530" s="338"/>
      <c r="I530" s="338"/>
      <c r="J530" s="338"/>
      <c r="K530" s="338"/>
      <c r="L530" s="338"/>
      <c r="M530" s="338"/>
      <c r="N530" s="338"/>
      <c r="O530" s="338"/>
      <c r="P530" s="338"/>
      <c r="Q530" s="338"/>
      <c r="R530" s="338"/>
      <c r="S530" s="338"/>
      <c r="T530" s="338"/>
      <c r="U530" s="338"/>
      <c r="V530" s="338"/>
      <c r="W530" s="338"/>
      <c r="X530" s="338"/>
      <c r="Y530" s="338"/>
      <c r="Z530" s="338"/>
    </row>
    <row r="531" spans="1:26" ht="15.75" customHeight="1">
      <c r="A531" s="338"/>
      <c r="B531" s="338"/>
      <c r="C531" s="338"/>
      <c r="D531" s="338"/>
      <c r="E531" s="338"/>
      <c r="F531" s="338"/>
      <c r="G531" s="338"/>
      <c r="H531" s="338"/>
      <c r="I531" s="338"/>
      <c r="J531" s="338"/>
      <c r="K531" s="338"/>
      <c r="L531" s="338"/>
      <c r="M531" s="338"/>
      <c r="N531" s="338"/>
      <c r="O531" s="338"/>
      <c r="P531" s="338"/>
      <c r="Q531" s="338"/>
      <c r="R531" s="338"/>
      <c r="S531" s="338"/>
      <c r="T531" s="338"/>
      <c r="U531" s="338"/>
      <c r="V531" s="338"/>
      <c r="W531" s="338"/>
      <c r="X531" s="338"/>
      <c r="Y531" s="338"/>
      <c r="Z531" s="338"/>
    </row>
    <row r="532" spans="1:26" ht="15.75" customHeight="1">
      <c r="A532" s="338"/>
      <c r="B532" s="338"/>
      <c r="C532" s="338"/>
      <c r="D532" s="338"/>
      <c r="E532" s="338"/>
      <c r="F532" s="338"/>
      <c r="G532" s="338"/>
      <c r="H532" s="338"/>
      <c r="I532" s="338"/>
      <c r="J532" s="338"/>
      <c r="K532" s="338"/>
      <c r="L532" s="338"/>
      <c r="M532" s="338"/>
      <c r="N532" s="338"/>
      <c r="O532" s="338"/>
      <c r="P532" s="338"/>
      <c r="Q532" s="338"/>
      <c r="R532" s="338"/>
      <c r="S532" s="338"/>
      <c r="T532" s="338"/>
      <c r="U532" s="338"/>
      <c r="V532" s="338"/>
      <c r="W532" s="338"/>
      <c r="X532" s="338"/>
      <c r="Y532" s="338"/>
      <c r="Z532" s="338"/>
    </row>
    <row r="533" spans="1:26" ht="15.75" customHeight="1">
      <c r="A533" s="338"/>
      <c r="B533" s="338"/>
      <c r="C533" s="338"/>
      <c r="D533" s="338"/>
      <c r="E533" s="338"/>
      <c r="F533" s="338"/>
      <c r="G533" s="338"/>
      <c r="H533" s="338"/>
      <c r="I533" s="338"/>
      <c r="J533" s="338"/>
      <c r="K533" s="338"/>
      <c r="L533" s="338"/>
      <c r="M533" s="338"/>
      <c r="N533" s="338"/>
      <c r="O533" s="338"/>
      <c r="P533" s="338"/>
      <c r="Q533" s="338"/>
      <c r="R533" s="338"/>
      <c r="S533" s="338"/>
      <c r="T533" s="338"/>
      <c r="U533" s="338"/>
      <c r="V533" s="338"/>
      <c r="W533" s="338"/>
      <c r="X533" s="338"/>
      <c r="Y533" s="338"/>
      <c r="Z533" s="338"/>
    </row>
    <row r="534" spans="1:26" ht="15.75" customHeight="1">
      <c r="A534" s="338"/>
      <c r="B534" s="338"/>
      <c r="C534" s="338"/>
      <c r="D534" s="338"/>
      <c r="E534" s="338"/>
      <c r="F534" s="338"/>
      <c r="G534" s="338"/>
      <c r="H534" s="338"/>
      <c r="I534" s="338"/>
      <c r="J534" s="338"/>
      <c r="K534" s="338"/>
      <c r="L534" s="338"/>
      <c r="M534" s="338"/>
      <c r="N534" s="338"/>
      <c r="O534" s="338"/>
      <c r="P534" s="338"/>
      <c r="Q534" s="338"/>
      <c r="R534" s="338"/>
      <c r="S534" s="338"/>
      <c r="T534" s="338"/>
      <c r="U534" s="338"/>
      <c r="V534" s="338"/>
      <c r="W534" s="338"/>
      <c r="X534" s="338"/>
      <c r="Y534" s="338"/>
      <c r="Z534" s="338"/>
    </row>
    <row r="535" spans="1:26" ht="15.75" customHeight="1">
      <c r="A535" s="338"/>
      <c r="B535" s="338"/>
      <c r="C535" s="338"/>
      <c r="D535" s="338"/>
      <c r="E535" s="338"/>
      <c r="F535" s="338"/>
      <c r="G535" s="338"/>
      <c r="H535" s="338"/>
      <c r="I535" s="338"/>
      <c r="J535" s="338"/>
      <c r="K535" s="338"/>
      <c r="L535" s="338"/>
      <c r="M535" s="338"/>
      <c r="N535" s="338"/>
      <c r="O535" s="338"/>
      <c r="P535" s="338"/>
      <c r="Q535" s="338"/>
      <c r="R535" s="338"/>
      <c r="S535" s="338"/>
      <c r="T535" s="338"/>
      <c r="U535" s="338"/>
      <c r="V535" s="338"/>
      <c r="W535" s="338"/>
      <c r="X535" s="338"/>
      <c r="Y535" s="338"/>
      <c r="Z535" s="338"/>
    </row>
    <row r="536" spans="1:26" ht="15.75" customHeight="1">
      <c r="A536" s="338"/>
      <c r="B536" s="338"/>
      <c r="C536" s="338"/>
      <c r="D536" s="338"/>
      <c r="E536" s="338"/>
      <c r="F536" s="338"/>
      <c r="G536" s="338"/>
      <c r="H536" s="338"/>
      <c r="I536" s="338"/>
      <c r="J536" s="338"/>
      <c r="K536" s="338"/>
      <c r="L536" s="338"/>
      <c r="M536" s="338"/>
      <c r="N536" s="338"/>
      <c r="O536" s="338"/>
      <c r="P536" s="338"/>
      <c r="Q536" s="338"/>
      <c r="R536" s="338"/>
      <c r="S536" s="338"/>
      <c r="T536" s="338"/>
      <c r="U536" s="338"/>
      <c r="V536" s="338"/>
      <c r="W536" s="338"/>
      <c r="X536" s="338"/>
      <c r="Y536" s="338"/>
      <c r="Z536" s="338"/>
    </row>
    <row r="537" spans="1:26" ht="15.75" customHeight="1">
      <c r="A537" s="338"/>
      <c r="B537" s="338"/>
      <c r="C537" s="338"/>
      <c r="D537" s="338"/>
      <c r="E537" s="338"/>
      <c r="F537" s="338"/>
      <c r="G537" s="338"/>
      <c r="H537" s="338"/>
      <c r="I537" s="338"/>
      <c r="J537" s="338"/>
      <c r="K537" s="338"/>
      <c r="L537" s="338"/>
      <c r="M537" s="338"/>
      <c r="N537" s="338"/>
      <c r="O537" s="338"/>
      <c r="P537" s="338"/>
      <c r="Q537" s="338"/>
      <c r="R537" s="338"/>
      <c r="S537" s="338"/>
      <c r="T537" s="338"/>
      <c r="U537" s="338"/>
      <c r="V537" s="338"/>
      <c r="W537" s="338"/>
      <c r="X537" s="338"/>
      <c r="Y537" s="338"/>
      <c r="Z537" s="338"/>
    </row>
    <row r="538" spans="1:26" ht="15.75" customHeight="1">
      <c r="A538" s="338"/>
      <c r="B538" s="338"/>
      <c r="C538" s="338"/>
      <c r="D538" s="338"/>
      <c r="E538" s="338"/>
      <c r="F538" s="338"/>
      <c r="G538" s="338"/>
      <c r="H538" s="338"/>
      <c r="I538" s="338"/>
      <c r="J538" s="338"/>
      <c r="K538" s="338"/>
      <c r="L538" s="338"/>
      <c r="M538" s="338"/>
      <c r="N538" s="338"/>
      <c r="O538" s="338"/>
      <c r="P538" s="338"/>
      <c r="Q538" s="338"/>
      <c r="R538" s="338"/>
      <c r="S538" s="338"/>
      <c r="T538" s="338"/>
      <c r="U538" s="338"/>
      <c r="V538" s="338"/>
      <c r="W538" s="338"/>
      <c r="X538" s="338"/>
      <c r="Y538" s="338"/>
      <c r="Z538" s="338"/>
    </row>
    <row r="539" spans="1:26" ht="15.75" customHeight="1">
      <c r="A539" s="338"/>
      <c r="B539" s="338"/>
      <c r="C539" s="338"/>
      <c r="D539" s="338"/>
      <c r="E539" s="338"/>
      <c r="F539" s="338"/>
      <c r="G539" s="338"/>
      <c r="H539" s="338"/>
      <c r="I539" s="338"/>
      <c r="J539" s="338"/>
      <c r="K539" s="338"/>
      <c r="L539" s="338"/>
      <c r="M539" s="338"/>
      <c r="N539" s="338"/>
      <c r="O539" s="338"/>
      <c r="P539" s="338"/>
      <c r="Q539" s="338"/>
      <c r="R539" s="338"/>
      <c r="S539" s="338"/>
      <c r="T539" s="338"/>
      <c r="U539" s="338"/>
      <c r="V539" s="338"/>
      <c r="W539" s="338"/>
      <c r="X539" s="338"/>
      <c r="Y539" s="338"/>
      <c r="Z539" s="338"/>
    </row>
    <row r="540" spans="1:26" ht="15.75" customHeight="1">
      <c r="A540" s="338"/>
      <c r="B540" s="338"/>
      <c r="C540" s="338"/>
      <c r="D540" s="338"/>
      <c r="E540" s="338"/>
      <c r="F540" s="338"/>
      <c r="G540" s="338"/>
      <c r="H540" s="338"/>
      <c r="I540" s="338"/>
      <c r="J540" s="338"/>
      <c r="K540" s="338"/>
      <c r="L540" s="338"/>
      <c r="M540" s="338"/>
      <c r="N540" s="338"/>
      <c r="O540" s="338"/>
      <c r="P540" s="338"/>
      <c r="Q540" s="338"/>
      <c r="R540" s="338"/>
      <c r="S540" s="338"/>
      <c r="T540" s="338"/>
      <c r="U540" s="338"/>
      <c r="V540" s="338"/>
      <c r="W540" s="338"/>
      <c r="X540" s="338"/>
      <c r="Y540" s="338"/>
      <c r="Z540" s="338"/>
    </row>
    <row r="541" spans="1:26" ht="15.75" customHeight="1">
      <c r="A541" s="338"/>
      <c r="B541" s="338"/>
      <c r="C541" s="338"/>
      <c r="D541" s="338"/>
      <c r="E541" s="338"/>
      <c r="F541" s="338"/>
      <c r="G541" s="338"/>
      <c r="H541" s="338"/>
      <c r="I541" s="338"/>
      <c r="J541" s="338"/>
      <c r="K541" s="338"/>
      <c r="L541" s="338"/>
      <c r="M541" s="338"/>
      <c r="N541" s="338"/>
      <c r="O541" s="338"/>
      <c r="P541" s="338"/>
      <c r="Q541" s="338"/>
      <c r="R541" s="338"/>
      <c r="S541" s="338"/>
      <c r="T541" s="338"/>
      <c r="U541" s="338"/>
      <c r="V541" s="338"/>
      <c r="W541" s="338"/>
      <c r="X541" s="338"/>
      <c r="Y541" s="338"/>
      <c r="Z541" s="338"/>
    </row>
    <row r="542" spans="1:26" ht="15.75" customHeight="1">
      <c r="A542" s="338"/>
      <c r="B542" s="338"/>
      <c r="C542" s="338"/>
      <c r="D542" s="338"/>
      <c r="E542" s="338"/>
      <c r="F542" s="338"/>
      <c r="G542" s="338"/>
      <c r="H542" s="338"/>
      <c r="I542" s="338"/>
      <c r="J542" s="338"/>
      <c r="K542" s="338"/>
      <c r="L542" s="338"/>
      <c r="M542" s="338"/>
      <c r="N542" s="338"/>
      <c r="O542" s="338"/>
      <c r="P542" s="338"/>
      <c r="Q542" s="338"/>
      <c r="R542" s="338"/>
      <c r="S542" s="338"/>
      <c r="T542" s="338"/>
      <c r="U542" s="338"/>
      <c r="V542" s="338"/>
      <c r="W542" s="338"/>
      <c r="X542" s="338"/>
      <c r="Y542" s="338"/>
      <c r="Z542" s="338"/>
    </row>
    <row r="543" spans="1:26" ht="15.75" customHeight="1">
      <c r="A543" s="338"/>
      <c r="B543" s="338"/>
      <c r="C543" s="338"/>
      <c r="D543" s="338"/>
      <c r="E543" s="338"/>
      <c r="F543" s="338"/>
      <c r="G543" s="338"/>
      <c r="H543" s="338"/>
      <c r="I543" s="338"/>
      <c r="J543" s="338"/>
      <c r="K543" s="338"/>
      <c r="L543" s="338"/>
      <c r="M543" s="338"/>
      <c r="N543" s="338"/>
      <c r="O543" s="338"/>
      <c r="P543" s="338"/>
      <c r="Q543" s="338"/>
      <c r="R543" s="338"/>
      <c r="S543" s="338"/>
      <c r="T543" s="338"/>
      <c r="U543" s="338"/>
      <c r="V543" s="338"/>
      <c r="W543" s="338"/>
      <c r="X543" s="338"/>
      <c r="Y543" s="338"/>
      <c r="Z543" s="338"/>
    </row>
    <row r="544" spans="1:26" ht="15.75" customHeight="1">
      <c r="A544" s="338"/>
      <c r="B544" s="338"/>
      <c r="C544" s="338"/>
      <c r="D544" s="338"/>
      <c r="E544" s="338"/>
      <c r="F544" s="338"/>
      <c r="G544" s="338"/>
      <c r="H544" s="338"/>
      <c r="I544" s="338"/>
      <c r="J544" s="338"/>
      <c r="K544" s="338"/>
      <c r="L544" s="338"/>
      <c r="M544" s="338"/>
      <c r="N544" s="338"/>
      <c r="O544" s="338"/>
      <c r="P544" s="338"/>
      <c r="Q544" s="338"/>
      <c r="R544" s="338"/>
      <c r="S544" s="338"/>
      <c r="T544" s="338"/>
      <c r="U544" s="338"/>
      <c r="V544" s="338"/>
      <c r="W544" s="338"/>
      <c r="X544" s="338"/>
      <c r="Y544" s="338"/>
      <c r="Z544" s="338"/>
    </row>
    <row r="545" spans="1:26" ht="15.75" customHeight="1">
      <c r="A545" s="338"/>
      <c r="B545" s="338"/>
      <c r="C545" s="338"/>
      <c r="D545" s="338"/>
      <c r="E545" s="338"/>
      <c r="F545" s="338"/>
      <c r="G545" s="338"/>
      <c r="H545" s="338"/>
      <c r="I545" s="338"/>
      <c r="J545" s="338"/>
      <c r="K545" s="338"/>
      <c r="L545" s="338"/>
      <c r="M545" s="338"/>
      <c r="N545" s="338"/>
      <c r="O545" s="338"/>
      <c r="P545" s="338"/>
      <c r="Q545" s="338"/>
      <c r="R545" s="338"/>
      <c r="S545" s="338"/>
      <c r="T545" s="338"/>
      <c r="U545" s="338"/>
      <c r="V545" s="338"/>
      <c r="W545" s="338"/>
      <c r="X545" s="338"/>
      <c r="Y545" s="338"/>
      <c r="Z545" s="338"/>
    </row>
    <row r="546" spans="1:26" ht="15.75" customHeight="1">
      <c r="A546" s="338"/>
      <c r="B546" s="338"/>
      <c r="C546" s="338"/>
      <c r="D546" s="338"/>
      <c r="E546" s="338"/>
      <c r="F546" s="338"/>
      <c r="G546" s="338"/>
      <c r="H546" s="338"/>
      <c r="I546" s="338"/>
      <c r="J546" s="338"/>
      <c r="K546" s="338"/>
      <c r="L546" s="338"/>
      <c r="M546" s="338"/>
      <c r="N546" s="338"/>
      <c r="O546" s="338"/>
      <c r="P546" s="338"/>
      <c r="Q546" s="338"/>
      <c r="R546" s="338"/>
      <c r="S546" s="338"/>
      <c r="T546" s="338"/>
      <c r="U546" s="338"/>
      <c r="V546" s="338"/>
      <c r="W546" s="338"/>
      <c r="X546" s="338"/>
      <c r="Y546" s="338"/>
      <c r="Z546" s="338"/>
    </row>
    <row r="547" spans="1:26" ht="15.75" customHeight="1">
      <c r="A547" s="338"/>
      <c r="B547" s="338"/>
      <c r="C547" s="338"/>
      <c r="D547" s="338"/>
      <c r="E547" s="338"/>
      <c r="F547" s="338"/>
      <c r="G547" s="338"/>
      <c r="H547" s="338"/>
      <c r="I547" s="338"/>
      <c r="J547" s="338"/>
      <c r="K547" s="338"/>
      <c r="L547" s="338"/>
      <c r="M547" s="338"/>
      <c r="N547" s="338"/>
      <c r="O547" s="338"/>
      <c r="P547" s="338"/>
      <c r="Q547" s="338"/>
      <c r="R547" s="338"/>
      <c r="S547" s="338"/>
      <c r="T547" s="338"/>
      <c r="U547" s="338"/>
      <c r="V547" s="338"/>
      <c r="W547" s="338"/>
      <c r="X547" s="338"/>
      <c r="Y547" s="338"/>
      <c r="Z547" s="338"/>
    </row>
    <row r="548" spans="1:26" ht="15.75" customHeight="1">
      <c r="A548" s="338"/>
      <c r="B548" s="338"/>
      <c r="C548" s="338"/>
      <c r="D548" s="338"/>
      <c r="E548" s="338"/>
      <c r="F548" s="338"/>
      <c r="G548" s="338"/>
      <c r="H548" s="338"/>
      <c r="I548" s="338"/>
      <c r="J548" s="338"/>
      <c r="K548" s="338"/>
      <c r="L548" s="338"/>
      <c r="M548" s="338"/>
      <c r="N548" s="338"/>
      <c r="O548" s="338"/>
      <c r="P548" s="338"/>
      <c r="Q548" s="338"/>
      <c r="R548" s="338"/>
      <c r="S548" s="338"/>
      <c r="T548" s="338"/>
      <c r="U548" s="338"/>
      <c r="V548" s="338"/>
      <c r="W548" s="338"/>
      <c r="X548" s="338"/>
      <c r="Y548" s="338"/>
      <c r="Z548" s="338"/>
    </row>
    <row r="549" spans="1:26" ht="15.75" customHeight="1">
      <c r="A549" s="338"/>
      <c r="B549" s="338"/>
      <c r="C549" s="338"/>
      <c r="D549" s="338"/>
      <c r="E549" s="338"/>
      <c r="F549" s="338"/>
      <c r="G549" s="338"/>
      <c r="H549" s="338"/>
      <c r="I549" s="338"/>
      <c r="J549" s="338"/>
      <c r="K549" s="338"/>
      <c r="L549" s="338"/>
      <c r="M549" s="338"/>
      <c r="N549" s="338"/>
      <c r="O549" s="338"/>
      <c r="P549" s="338"/>
      <c r="Q549" s="338"/>
      <c r="R549" s="338"/>
      <c r="S549" s="338"/>
      <c r="T549" s="338"/>
      <c r="U549" s="338"/>
      <c r="V549" s="338"/>
      <c r="W549" s="338"/>
      <c r="X549" s="338"/>
      <c r="Y549" s="338"/>
      <c r="Z549" s="338"/>
    </row>
    <row r="550" spans="1:26" ht="15.75" customHeight="1">
      <c r="A550" s="338"/>
      <c r="B550" s="338"/>
      <c r="C550" s="338"/>
      <c r="D550" s="338"/>
      <c r="E550" s="338"/>
      <c r="F550" s="338"/>
      <c r="G550" s="338"/>
      <c r="H550" s="338"/>
      <c r="I550" s="338"/>
      <c r="J550" s="338"/>
      <c r="K550" s="338"/>
      <c r="L550" s="338"/>
      <c r="M550" s="338"/>
      <c r="N550" s="338"/>
      <c r="O550" s="338"/>
      <c r="P550" s="338"/>
      <c r="Q550" s="338"/>
      <c r="R550" s="338"/>
      <c r="S550" s="338"/>
      <c r="T550" s="338"/>
      <c r="U550" s="338"/>
      <c r="V550" s="338"/>
      <c r="W550" s="338"/>
      <c r="X550" s="338"/>
      <c r="Y550" s="338"/>
      <c r="Z550" s="338"/>
    </row>
    <row r="551" spans="1:26" ht="15.75" customHeight="1">
      <c r="A551" s="338"/>
      <c r="B551" s="338"/>
      <c r="C551" s="338"/>
      <c r="D551" s="338"/>
      <c r="E551" s="338"/>
      <c r="F551" s="338"/>
      <c r="G551" s="338"/>
      <c r="H551" s="338"/>
      <c r="I551" s="338"/>
      <c r="J551" s="338"/>
      <c r="K551" s="338"/>
      <c r="L551" s="338"/>
      <c r="M551" s="338"/>
      <c r="N551" s="338"/>
      <c r="O551" s="338"/>
      <c r="P551" s="338"/>
      <c r="Q551" s="338"/>
      <c r="R551" s="338"/>
      <c r="S551" s="338"/>
      <c r="T551" s="338"/>
      <c r="U551" s="338"/>
      <c r="V551" s="338"/>
      <c r="W551" s="338"/>
      <c r="X551" s="338"/>
      <c r="Y551" s="338"/>
      <c r="Z551" s="338"/>
    </row>
    <row r="552" spans="1:26" ht="15.75" customHeight="1">
      <c r="A552" s="338"/>
      <c r="B552" s="338"/>
      <c r="C552" s="338"/>
      <c r="D552" s="338"/>
      <c r="E552" s="338"/>
      <c r="F552" s="338"/>
      <c r="G552" s="338"/>
      <c r="H552" s="338"/>
      <c r="I552" s="338"/>
      <c r="J552" s="338"/>
      <c r="K552" s="338"/>
      <c r="L552" s="338"/>
      <c r="M552" s="338"/>
      <c r="N552" s="338"/>
      <c r="O552" s="338"/>
      <c r="P552" s="338"/>
      <c r="Q552" s="338"/>
      <c r="R552" s="338"/>
      <c r="S552" s="338"/>
      <c r="T552" s="338"/>
      <c r="U552" s="338"/>
      <c r="V552" s="338"/>
      <c r="W552" s="338"/>
      <c r="X552" s="338"/>
      <c r="Y552" s="338"/>
      <c r="Z552" s="338"/>
    </row>
    <row r="553" spans="1:26" ht="15.75" customHeight="1">
      <c r="A553" s="338"/>
      <c r="B553" s="338"/>
      <c r="C553" s="338"/>
      <c r="D553" s="338"/>
      <c r="E553" s="338"/>
      <c r="F553" s="338"/>
      <c r="G553" s="338"/>
      <c r="H553" s="338"/>
      <c r="I553" s="338"/>
      <c r="J553" s="338"/>
      <c r="K553" s="338"/>
      <c r="L553" s="338"/>
      <c r="M553" s="338"/>
      <c r="N553" s="338"/>
      <c r="O553" s="338"/>
      <c r="P553" s="338"/>
      <c r="Q553" s="338"/>
      <c r="R553" s="338"/>
      <c r="S553" s="338"/>
      <c r="T553" s="338"/>
      <c r="U553" s="338"/>
      <c r="V553" s="338"/>
      <c r="W553" s="338"/>
      <c r="X553" s="338"/>
      <c r="Y553" s="338"/>
      <c r="Z553" s="338"/>
    </row>
    <row r="554" spans="1:26" ht="15.75" customHeight="1">
      <c r="A554" s="338"/>
      <c r="B554" s="338"/>
      <c r="C554" s="338"/>
      <c r="D554" s="338"/>
      <c r="E554" s="338"/>
      <c r="F554" s="338"/>
      <c r="G554" s="338"/>
      <c r="H554" s="338"/>
      <c r="I554" s="338"/>
      <c r="J554" s="338"/>
      <c r="K554" s="338"/>
      <c r="L554" s="338"/>
      <c r="M554" s="338"/>
      <c r="N554" s="338"/>
      <c r="O554" s="338"/>
      <c r="P554" s="338"/>
      <c r="Q554" s="338"/>
      <c r="R554" s="338"/>
      <c r="S554" s="338"/>
      <c r="T554" s="338"/>
      <c r="U554" s="338"/>
      <c r="V554" s="338"/>
      <c r="W554" s="338"/>
      <c r="X554" s="338"/>
      <c r="Y554" s="338"/>
      <c r="Z554" s="338"/>
    </row>
    <row r="555" spans="1:26" ht="15.75" customHeight="1">
      <c r="A555" s="338"/>
      <c r="B555" s="338"/>
      <c r="C555" s="338"/>
      <c r="D555" s="338"/>
      <c r="E555" s="338"/>
      <c r="F555" s="338"/>
      <c r="G555" s="338"/>
      <c r="H555" s="338"/>
      <c r="I555" s="338"/>
      <c r="J555" s="338"/>
      <c r="K555" s="338"/>
      <c r="L555" s="338"/>
      <c r="M555" s="338"/>
      <c r="N555" s="338"/>
      <c r="O555" s="338"/>
      <c r="P555" s="338"/>
      <c r="Q555" s="338"/>
      <c r="R555" s="338"/>
      <c r="S555" s="338"/>
      <c r="T555" s="338"/>
      <c r="U555" s="338"/>
      <c r="V555" s="338"/>
      <c r="W555" s="338"/>
      <c r="X555" s="338"/>
      <c r="Y555" s="338"/>
      <c r="Z555" s="338"/>
    </row>
    <row r="556" spans="1:26" ht="15.75" customHeight="1">
      <c r="A556" s="338"/>
      <c r="B556" s="338"/>
      <c r="C556" s="338"/>
      <c r="D556" s="338"/>
      <c r="E556" s="338"/>
      <c r="F556" s="338"/>
      <c r="G556" s="338"/>
      <c r="H556" s="338"/>
      <c r="I556" s="338"/>
      <c r="J556" s="338"/>
      <c r="K556" s="338"/>
      <c r="L556" s="338"/>
      <c r="M556" s="338"/>
      <c r="N556" s="338"/>
      <c r="O556" s="338"/>
      <c r="P556" s="338"/>
      <c r="Q556" s="338"/>
      <c r="R556" s="338"/>
      <c r="S556" s="338"/>
      <c r="T556" s="338"/>
      <c r="U556" s="338"/>
      <c r="V556" s="338"/>
      <c r="W556" s="338"/>
      <c r="X556" s="338"/>
      <c r="Y556" s="338"/>
      <c r="Z556" s="338"/>
    </row>
    <row r="557" spans="1:26" ht="15.75" customHeight="1">
      <c r="A557" s="338"/>
      <c r="B557" s="338"/>
      <c r="C557" s="338"/>
      <c r="D557" s="338"/>
      <c r="E557" s="338"/>
      <c r="F557" s="338"/>
      <c r="G557" s="338"/>
      <c r="H557" s="338"/>
      <c r="I557" s="338"/>
      <c r="J557" s="338"/>
      <c r="K557" s="338"/>
      <c r="L557" s="338"/>
      <c r="M557" s="338"/>
      <c r="N557" s="338"/>
      <c r="O557" s="338"/>
      <c r="P557" s="338"/>
      <c r="Q557" s="338"/>
      <c r="R557" s="338"/>
      <c r="S557" s="338"/>
      <c r="T557" s="338"/>
      <c r="U557" s="338"/>
      <c r="V557" s="338"/>
      <c r="W557" s="338"/>
      <c r="X557" s="338"/>
      <c r="Y557" s="338"/>
      <c r="Z557" s="338"/>
    </row>
    <row r="558" spans="1:26" ht="15.75" customHeight="1">
      <c r="A558" s="338"/>
      <c r="B558" s="338"/>
      <c r="C558" s="338"/>
      <c r="D558" s="338"/>
      <c r="E558" s="338"/>
      <c r="F558" s="338"/>
      <c r="G558" s="338"/>
      <c r="H558" s="338"/>
      <c r="I558" s="338"/>
      <c r="J558" s="338"/>
      <c r="K558" s="338"/>
      <c r="L558" s="338"/>
      <c r="M558" s="338"/>
      <c r="N558" s="338"/>
      <c r="O558" s="338"/>
      <c r="P558" s="338"/>
      <c r="Q558" s="338"/>
      <c r="R558" s="338"/>
      <c r="S558" s="338"/>
      <c r="T558" s="338"/>
      <c r="U558" s="338"/>
      <c r="V558" s="338"/>
      <c r="W558" s="338"/>
      <c r="X558" s="338"/>
      <c r="Y558" s="338"/>
      <c r="Z558" s="338"/>
    </row>
    <row r="559" spans="1:26" ht="15.75" customHeight="1">
      <c r="A559" s="338"/>
      <c r="B559" s="338"/>
      <c r="C559" s="338"/>
      <c r="D559" s="338"/>
      <c r="E559" s="338"/>
      <c r="F559" s="338"/>
      <c r="G559" s="338"/>
      <c r="H559" s="338"/>
      <c r="I559" s="338"/>
      <c r="J559" s="338"/>
      <c r="K559" s="338"/>
      <c r="L559" s="338"/>
      <c r="M559" s="338"/>
      <c r="N559" s="338"/>
      <c r="O559" s="338"/>
      <c r="P559" s="338"/>
      <c r="Q559" s="338"/>
      <c r="R559" s="338"/>
      <c r="S559" s="338"/>
      <c r="T559" s="338"/>
      <c r="U559" s="338"/>
      <c r="V559" s="338"/>
      <c r="W559" s="338"/>
      <c r="X559" s="338"/>
      <c r="Y559" s="338"/>
      <c r="Z559" s="338"/>
    </row>
    <row r="560" spans="1:26" ht="15.75" customHeight="1">
      <c r="A560" s="338"/>
      <c r="B560" s="338"/>
      <c r="C560" s="338"/>
      <c r="D560" s="338"/>
      <c r="E560" s="338"/>
      <c r="F560" s="338"/>
      <c r="G560" s="338"/>
      <c r="H560" s="338"/>
      <c r="I560" s="338"/>
      <c r="J560" s="338"/>
      <c r="K560" s="338"/>
      <c r="L560" s="338"/>
      <c r="M560" s="338"/>
      <c r="N560" s="338"/>
      <c r="O560" s="338"/>
      <c r="P560" s="338"/>
      <c r="Q560" s="338"/>
      <c r="R560" s="338"/>
      <c r="S560" s="338"/>
      <c r="T560" s="338"/>
      <c r="U560" s="338"/>
      <c r="V560" s="338"/>
      <c r="W560" s="338"/>
      <c r="X560" s="338"/>
      <c r="Y560" s="338"/>
      <c r="Z560" s="338"/>
    </row>
    <row r="561" spans="1:26" ht="15.75" customHeight="1">
      <c r="A561" s="338"/>
      <c r="B561" s="338"/>
      <c r="C561" s="338"/>
      <c r="D561" s="338"/>
      <c r="E561" s="338"/>
      <c r="F561" s="338"/>
      <c r="G561" s="338"/>
      <c r="H561" s="338"/>
      <c r="I561" s="338"/>
      <c r="J561" s="338"/>
      <c r="K561" s="338"/>
      <c r="L561" s="338"/>
      <c r="M561" s="338"/>
      <c r="N561" s="338"/>
      <c r="O561" s="338"/>
      <c r="P561" s="338"/>
      <c r="Q561" s="338"/>
      <c r="R561" s="338"/>
      <c r="S561" s="338"/>
      <c r="T561" s="338"/>
      <c r="U561" s="338"/>
      <c r="V561" s="338"/>
      <c r="W561" s="338"/>
      <c r="X561" s="338"/>
      <c r="Y561" s="338"/>
      <c r="Z561" s="338"/>
    </row>
    <row r="562" spans="1:26" ht="15.75" customHeight="1">
      <c r="A562" s="338"/>
      <c r="B562" s="338"/>
      <c r="C562" s="338"/>
      <c r="D562" s="338"/>
      <c r="E562" s="338"/>
      <c r="F562" s="338"/>
      <c r="G562" s="338"/>
      <c r="H562" s="338"/>
      <c r="I562" s="338"/>
      <c r="J562" s="338"/>
      <c r="K562" s="338"/>
      <c r="L562" s="338"/>
      <c r="M562" s="338"/>
      <c r="N562" s="338"/>
      <c r="O562" s="338"/>
      <c r="P562" s="338"/>
      <c r="Q562" s="338"/>
      <c r="R562" s="338"/>
      <c r="S562" s="338"/>
      <c r="T562" s="338"/>
      <c r="U562" s="338"/>
      <c r="V562" s="338"/>
      <c r="W562" s="338"/>
      <c r="X562" s="338"/>
      <c r="Y562" s="338"/>
      <c r="Z562" s="338"/>
    </row>
    <row r="563" spans="1:26" ht="15.75" customHeight="1">
      <c r="A563" s="338"/>
      <c r="B563" s="338"/>
      <c r="C563" s="338"/>
      <c r="D563" s="338"/>
      <c r="E563" s="338"/>
      <c r="F563" s="338"/>
      <c r="G563" s="338"/>
      <c r="H563" s="338"/>
      <c r="I563" s="338"/>
      <c r="J563" s="338"/>
      <c r="K563" s="338"/>
      <c r="L563" s="338"/>
      <c r="M563" s="338"/>
      <c r="N563" s="338"/>
      <c r="O563" s="338"/>
      <c r="P563" s="338"/>
      <c r="Q563" s="338"/>
      <c r="R563" s="338"/>
      <c r="S563" s="338"/>
      <c r="T563" s="338"/>
      <c r="U563" s="338"/>
      <c r="V563" s="338"/>
      <c r="W563" s="338"/>
      <c r="X563" s="338"/>
      <c r="Y563" s="338"/>
      <c r="Z563" s="338"/>
    </row>
    <row r="564" spans="1:26" ht="15.75" customHeight="1">
      <c r="A564" s="338"/>
      <c r="B564" s="338"/>
      <c r="C564" s="338"/>
      <c r="D564" s="338"/>
      <c r="E564" s="338"/>
      <c r="F564" s="338"/>
      <c r="G564" s="338"/>
      <c r="H564" s="338"/>
      <c r="I564" s="338"/>
      <c r="J564" s="338"/>
      <c r="K564" s="338"/>
      <c r="L564" s="338"/>
      <c r="M564" s="338"/>
      <c r="N564" s="338"/>
      <c r="O564" s="338"/>
      <c r="P564" s="338"/>
      <c r="Q564" s="338"/>
      <c r="R564" s="338"/>
      <c r="S564" s="338"/>
      <c r="T564" s="338"/>
      <c r="U564" s="338"/>
      <c r="V564" s="338"/>
      <c r="W564" s="338"/>
      <c r="X564" s="338"/>
      <c r="Y564" s="338"/>
      <c r="Z564" s="338"/>
    </row>
    <row r="565" spans="1:26" ht="15.75" customHeight="1">
      <c r="A565" s="338"/>
      <c r="B565" s="338"/>
      <c r="C565" s="338"/>
      <c r="D565" s="338"/>
      <c r="E565" s="338"/>
      <c r="F565" s="338"/>
      <c r="G565" s="338"/>
      <c r="H565" s="338"/>
      <c r="I565" s="338"/>
      <c r="J565" s="338"/>
      <c r="K565" s="338"/>
      <c r="L565" s="338"/>
      <c r="M565" s="338"/>
      <c r="N565" s="338"/>
      <c r="O565" s="338"/>
      <c r="P565" s="338"/>
      <c r="Q565" s="338"/>
      <c r="R565" s="338"/>
      <c r="S565" s="338"/>
      <c r="T565" s="338"/>
      <c r="U565" s="338"/>
      <c r="V565" s="338"/>
      <c r="W565" s="338"/>
      <c r="X565" s="338"/>
      <c r="Y565" s="338"/>
      <c r="Z565" s="338"/>
    </row>
    <row r="566" spans="1:26" ht="15.75" customHeight="1">
      <c r="A566" s="338"/>
      <c r="B566" s="338"/>
      <c r="C566" s="338"/>
      <c r="D566" s="338"/>
      <c r="E566" s="338"/>
      <c r="F566" s="338"/>
      <c r="G566" s="338"/>
      <c r="H566" s="338"/>
      <c r="I566" s="338"/>
      <c r="J566" s="338"/>
      <c r="K566" s="338"/>
      <c r="L566" s="338"/>
      <c r="M566" s="338"/>
      <c r="N566" s="338"/>
      <c r="O566" s="338"/>
      <c r="P566" s="338"/>
      <c r="Q566" s="338"/>
      <c r="R566" s="338"/>
      <c r="S566" s="338"/>
      <c r="T566" s="338"/>
      <c r="U566" s="338"/>
      <c r="V566" s="338"/>
      <c r="W566" s="338"/>
      <c r="X566" s="338"/>
      <c r="Y566" s="338"/>
      <c r="Z566" s="338"/>
    </row>
    <row r="567" spans="1:26" ht="15.75" customHeight="1">
      <c r="A567" s="338"/>
      <c r="B567" s="338"/>
      <c r="C567" s="338"/>
      <c r="D567" s="338"/>
      <c r="E567" s="338"/>
      <c r="F567" s="338"/>
      <c r="G567" s="338"/>
      <c r="H567" s="338"/>
      <c r="I567" s="338"/>
      <c r="J567" s="338"/>
      <c r="K567" s="338"/>
      <c r="L567" s="338"/>
      <c r="M567" s="338"/>
      <c r="N567" s="338"/>
      <c r="O567" s="338"/>
      <c r="P567" s="338"/>
      <c r="Q567" s="338"/>
      <c r="R567" s="338"/>
      <c r="S567" s="338"/>
      <c r="T567" s="338"/>
      <c r="U567" s="338"/>
      <c r="V567" s="338"/>
      <c r="W567" s="338"/>
      <c r="X567" s="338"/>
      <c r="Y567" s="338"/>
      <c r="Z567" s="338"/>
    </row>
    <row r="568" spans="1:26" ht="15.75" customHeight="1">
      <c r="A568" s="338"/>
      <c r="B568" s="338"/>
      <c r="C568" s="338"/>
      <c r="D568" s="338"/>
      <c r="E568" s="338"/>
      <c r="F568" s="338"/>
      <c r="G568" s="338"/>
      <c r="H568" s="338"/>
      <c r="I568" s="338"/>
      <c r="J568" s="338"/>
      <c r="K568" s="338"/>
      <c r="L568" s="338"/>
      <c r="M568" s="338"/>
      <c r="N568" s="338"/>
      <c r="O568" s="338"/>
      <c r="P568" s="338"/>
      <c r="Q568" s="338"/>
      <c r="R568" s="338"/>
      <c r="S568" s="338"/>
      <c r="T568" s="338"/>
      <c r="U568" s="338"/>
      <c r="V568" s="338"/>
      <c r="W568" s="338"/>
      <c r="X568" s="338"/>
      <c r="Y568" s="338"/>
      <c r="Z568" s="338"/>
    </row>
    <row r="569" spans="1:26" ht="15.75" customHeight="1">
      <c r="A569" s="338"/>
      <c r="B569" s="338"/>
      <c r="C569" s="338"/>
      <c r="D569" s="338"/>
      <c r="E569" s="338"/>
      <c r="F569" s="338"/>
      <c r="G569" s="338"/>
      <c r="H569" s="338"/>
      <c r="I569" s="338"/>
      <c r="J569" s="338"/>
      <c r="K569" s="338"/>
      <c r="L569" s="338"/>
      <c r="M569" s="338"/>
      <c r="N569" s="338"/>
      <c r="O569" s="338"/>
      <c r="P569" s="338"/>
      <c r="Q569" s="338"/>
      <c r="R569" s="338"/>
      <c r="S569" s="338"/>
      <c r="T569" s="338"/>
      <c r="U569" s="338"/>
      <c r="V569" s="338"/>
      <c r="W569" s="338"/>
      <c r="X569" s="338"/>
      <c r="Y569" s="338"/>
      <c r="Z569" s="338"/>
    </row>
    <row r="570" spans="1:26" ht="15.75" customHeight="1">
      <c r="A570" s="338"/>
      <c r="B570" s="338"/>
      <c r="C570" s="338"/>
      <c r="D570" s="338"/>
      <c r="E570" s="338"/>
      <c r="F570" s="338"/>
      <c r="G570" s="338"/>
      <c r="H570" s="338"/>
      <c r="I570" s="338"/>
      <c r="J570" s="338"/>
      <c r="K570" s="338"/>
      <c r="L570" s="338"/>
      <c r="M570" s="338"/>
      <c r="N570" s="338"/>
      <c r="O570" s="338"/>
      <c r="P570" s="338"/>
      <c r="Q570" s="338"/>
      <c r="R570" s="338"/>
      <c r="S570" s="338"/>
      <c r="T570" s="338"/>
      <c r="U570" s="338"/>
      <c r="V570" s="338"/>
      <c r="W570" s="338"/>
      <c r="X570" s="338"/>
      <c r="Y570" s="338"/>
      <c r="Z570" s="338"/>
    </row>
    <row r="571" spans="1:26" ht="15.75" customHeight="1">
      <c r="A571" s="338"/>
      <c r="B571" s="338"/>
      <c r="C571" s="338"/>
      <c r="D571" s="338"/>
      <c r="E571" s="338"/>
      <c r="F571" s="338"/>
      <c r="G571" s="338"/>
      <c r="H571" s="338"/>
      <c r="I571" s="338"/>
      <c r="J571" s="338"/>
      <c r="K571" s="338"/>
      <c r="L571" s="338"/>
      <c r="M571" s="338"/>
      <c r="N571" s="338"/>
      <c r="O571" s="338"/>
      <c r="P571" s="338"/>
      <c r="Q571" s="338"/>
      <c r="R571" s="338"/>
      <c r="S571" s="338"/>
      <c r="T571" s="338"/>
      <c r="U571" s="338"/>
      <c r="V571" s="338"/>
      <c r="W571" s="338"/>
      <c r="X571" s="338"/>
      <c r="Y571" s="338"/>
      <c r="Z571" s="338"/>
    </row>
    <row r="572" spans="1:26" ht="15.75" customHeight="1">
      <c r="A572" s="338"/>
      <c r="B572" s="338"/>
      <c r="C572" s="338"/>
      <c r="D572" s="338"/>
      <c r="E572" s="338"/>
      <c r="F572" s="338"/>
      <c r="G572" s="338"/>
      <c r="H572" s="338"/>
      <c r="I572" s="338"/>
      <c r="J572" s="338"/>
      <c r="K572" s="338"/>
      <c r="L572" s="338"/>
      <c r="M572" s="338"/>
      <c r="N572" s="338"/>
      <c r="O572" s="338"/>
      <c r="P572" s="338"/>
      <c r="Q572" s="338"/>
      <c r="R572" s="338"/>
      <c r="S572" s="338"/>
      <c r="T572" s="338"/>
      <c r="U572" s="338"/>
      <c r="V572" s="338"/>
      <c r="W572" s="338"/>
      <c r="X572" s="338"/>
      <c r="Y572" s="338"/>
      <c r="Z572" s="338"/>
    </row>
    <row r="573" spans="1:26" ht="15.75" customHeight="1">
      <c r="A573" s="338"/>
      <c r="B573" s="338"/>
      <c r="C573" s="338"/>
      <c r="D573" s="338"/>
      <c r="E573" s="338"/>
      <c r="F573" s="338"/>
      <c r="G573" s="338"/>
      <c r="H573" s="338"/>
      <c r="I573" s="338"/>
      <c r="J573" s="338"/>
      <c r="K573" s="338"/>
      <c r="L573" s="338"/>
      <c r="M573" s="338"/>
      <c r="N573" s="338"/>
      <c r="O573" s="338"/>
      <c r="P573" s="338"/>
      <c r="Q573" s="338"/>
      <c r="R573" s="338"/>
      <c r="S573" s="338"/>
      <c r="T573" s="338"/>
      <c r="U573" s="338"/>
      <c r="V573" s="338"/>
      <c r="W573" s="338"/>
      <c r="X573" s="338"/>
      <c r="Y573" s="338"/>
      <c r="Z573" s="338"/>
    </row>
    <row r="574" spans="1:26" ht="15.75" customHeight="1">
      <c r="A574" s="338"/>
      <c r="B574" s="338"/>
      <c r="C574" s="338"/>
      <c r="D574" s="338"/>
      <c r="E574" s="338"/>
      <c r="F574" s="338"/>
      <c r="G574" s="338"/>
      <c r="H574" s="338"/>
      <c r="I574" s="338"/>
      <c r="J574" s="338"/>
      <c r="K574" s="338"/>
      <c r="L574" s="338"/>
      <c r="M574" s="338"/>
      <c r="N574" s="338"/>
      <c r="O574" s="338"/>
      <c r="P574" s="338"/>
      <c r="Q574" s="338"/>
      <c r="R574" s="338"/>
      <c r="S574" s="338"/>
      <c r="T574" s="338"/>
      <c r="U574" s="338"/>
      <c r="V574" s="338"/>
      <c r="W574" s="338"/>
      <c r="X574" s="338"/>
      <c r="Y574" s="338"/>
      <c r="Z574" s="338"/>
    </row>
    <row r="575" spans="1:26" ht="15.75" customHeight="1">
      <c r="A575" s="338"/>
      <c r="B575" s="338"/>
      <c r="C575" s="338"/>
      <c r="D575" s="338"/>
      <c r="E575" s="338"/>
      <c r="F575" s="338"/>
      <c r="G575" s="338"/>
      <c r="H575" s="338"/>
      <c r="I575" s="338"/>
      <c r="J575" s="338"/>
      <c r="K575" s="338"/>
      <c r="L575" s="338"/>
      <c r="M575" s="338"/>
      <c r="N575" s="338"/>
      <c r="O575" s="338"/>
      <c r="P575" s="338"/>
      <c r="Q575" s="338"/>
      <c r="R575" s="338"/>
      <c r="S575" s="338"/>
      <c r="T575" s="338"/>
      <c r="U575" s="338"/>
      <c r="V575" s="338"/>
      <c r="W575" s="338"/>
      <c r="X575" s="338"/>
      <c r="Y575" s="338"/>
      <c r="Z575" s="338"/>
    </row>
    <row r="576" spans="1:26" ht="15.75" customHeight="1">
      <c r="A576" s="338"/>
      <c r="B576" s="338"/>
      <c r="C576" s="338"/>
      <c r="D576" s="338"/>
      <c r="E576" s="338"/>
      <c r="F576" s="338"/>
      <c r="G576" s="338"/>
      <c r="H576" s="338"/>
      <c r="I576" s="338"/>
      <c r="J576" s="338"/>
      <c r="K576" s="338"/>
      <c r="L576" s="338"/>
      <c r="M576" s="338"/>
      <c r="N576" s="338"/>
      <c r="O576" s="338"/>
      <c r="P576" s="338"/>
      <c r="Q576" s="338"/>
      <c r="R576" s="338"/>
      <c r="S576" s="338"/>
      <c r="T576" s="338"/>
      <c r="U576" s="338"/>
      <c r="V576" s="338"/>
      <c r="W576" s="338"/>
      <c r="X576" s="338"/>
      <c r="Y576" s="338"/>
      <c r="Z576" s="338"/>
    </row>
    <row r="577" spans="1:26" ht="15.75" customHeight="1">
      <c r="A577" s="338"/>
      <c r="B577" s="338"/>
      <c r="C577" s="338"/>
      <c r="D577" s="338"/>
      <c r="E577" s="338"/>
      <c r="F577" s="338"/>
      <c r="G577" s="338"/>
      <c r="H577" s="338"/>
      <c r="I577" s="338"/>
      <c r="J577" s="338"/>
      <c r="K577" s="338"/>
      <c r="L577" s="338"/>
      <c r="M577" s="338"/>
      <c r="N577" s="338"/>
      <c r="O577" s="338"/>
      <c r="P577" s="338"/>
      <c r="Q577" s="338"/>
      <c r="R577" s="338"/>
      <c r="S577" s="338"/>
      <c r="T577" s="338"/>
      <c r="U577" s="338"/>
      <c r="V577" s="338"/>
      <c r="W577" s="338"/>
      <c r="X577" s="338"/>
      <c r="Y577" s="338"/>
      <c r="Z577" s="338"/>
    </row>
    <row r="578" spans="1:26" ht="15.75" customHeight="1">
      <c r="A578" s="338"/>
      <c r="B578" s="338"/>
      <c r="C578" s="338"/>
      <c r="D578" s="338"/>
      <c r="E578" s="338"/>
      <c r="F578" s="338"/>
      <c r="G578" s="338"/>
      <c r="H578" s="338"/>
      <c r="I578" s="338"/>
      <c r="J578" s="338"/>
      <c r="K578" s="338"/>
      <c r="L578" s="338"/>
      <c r="M578" s="338"/>
      <c r="N578" s="338"/>
      <c r="O578" s="338"/>
      <c r="P578" s="338"/>
      <c r="Q578" s="338"/>
      <c r="R578" s="338"/>
      <c r="S578" s="338"/>
      <c r="T578" s="338"/>
      <c r="U578" s="338"/>
      <c r="V578" s="338"/>
      <c r="W578" s="338"/>
      <c r="X578" s="338"/>
      <c r="Y578" s="338"/>
      <c r="Z578" s="338"/>
    </row>
    <row r="579" spans="1:26" ht="15.75" customHeight="1">
      <c r="A579" s="338"/>
      <c r="B579" s="338"/>
      <c r="C579" s="338"/>
      <c r="D579" s="338"/>
      <c r="E579" s="338"/>
      <c r="F579" s="338"/>
      <c r="G579" s="338"/>
      <c r="H579" s="338"/>
      <c r="I579" s="338"/>
      <c r="J579" s="338"/>
      <c r="K579" s="338"/>
      <c r="L579" s="338"/>
      <c r="M579" s="338"/>
      <c r="N579" s="338"/>
      <c r="O579" s="338"/>
      <c r="P579" s="338"/>
      <c r="Q579" s="338"/>
      <c r="R579" s="338"/>
      <c r="S579" s="338"/>
      <c r="T579" s="338"/>
      <c r="U579" s="338"/>
      <c r="V579" s="338"/>
      <c r="W579" s="338"/>
      <c r="X579" s="338"/>
      <c r="Y579" s="338"/>
      <c r="Z579" s="338"/>
    </row>
    <row r="580" spans="1:26" ht="15.75" customHeight="1">
      <c r="A580" s="338"/>
      <c r="B580" s="338"/>
      <c r="C580" s="338"/>
      <c r="D580" s="338"/>
      <c r="E580" s="338"/>
      <c r="F580" s="338"/>
      <c r="G580" s="338"/>
      <c r="H580" s="338"/>
      <c r="I580" s="338"/>
      <c r="J580" s="338"/>
      <c r="K580" s="338"/>
      <c r="L580" s="338"/>
      <c r="M580" s="338"/>
      <c r="N580" s="338"/>
      <c r="O580" s="338"/>
      <c r="P580" s="338"/>
      <c r="Q580" s="338"/>
      <c r="R580" s="338"/>
      <c r="S580" s="338"/>
      <c r="T580" s="338"/>
      <c r="U580" s="338"/>
      <c r="V580" s="338"/>
      <c r="W580" s="338"/>
      <c r="X580" s="338"/>
      <c r="Y580" s="338"/>
      <c r="Z580" s="338"/>
    </row>
    <row r="581" spans="1:26" ht="15.75" customHeight="1">
      <c r="A581" s="338"/>
      <c r="B581" s="338"/>
      <c r="C581" s="338"/>
      <c r="D581" s="338"/>
      <c r="E581" s="338"/>
      <c r="F581" s="338"/>
      <c r="G581" s="338"/>
      <c r="H581" s="338"/>
      <c r="I581" s="338"/>
      <c r="J581" s="338"/>
      <c r="K581" s="338"/>
      <c r="L581" s="338"/>
      <c r="M581" s="338"/>
      <c r="N581" s="338"/>
      <c r="O581" s="338"/>
      <c r="P581" s="338"/>
      <c r="Q581" s="338"/>
      <c r="R581" s="338"/>
      <c r="S581" s="338"/>
      <c r="T581" s="338"/>
      <c r="U581" s="338"/>
      <c r="V581" s="338"/>
      <c r="W581" s="338"/>
      <c r="X581" s="338"/>
      <c r="Y581" s="338"/>
      <c r="Z581" s="338"/>
    </row>
    <row r="582" spans="1:26" ht="15.75" customHeight="1">
      <c r="A582" s="338"/>
      <c r="B582" s="338"/>
      <c r="C582" s="338"/>
      <c r="D582" s="338"/>
      <c r="E582" s="338"/>
      <c r="F582" s="338"/>
      <c r="G582" s="338"/>
      <c r="H582" s="338"/>
      <c r="I582" s="338"/>
      <c r="J582" s="338"/>
      <c r="K582" s="338"/>
      <c r="L582" s="338"/>
      <c r="M582" s="338"/>
      <c r="N582" s="338"/>
      <c r="O582" s="338"/>
      <c r="P582" s="338"/>
      <c r="Q582" s="338"/>
      <c r="R582" s="338"/>
      <c r="S582" s="338"/>
      <c r="T582" s="338"/>
      <c r="U582" s="338"/>
      <c r="V582" s="338"/>
      <c r="W582" s="338"/>
      <c r="X582" s="338"/>
      <c r="Y582" s="338"/>
      <c r="Z582" s="338"/>
    </row>
    <row r="583" spans="1:26" ht="15.75" customHeight="1">
      <c r="A583" s="338"/>
      <c r="B583" s="338"/>
      <c r="C583" s="338"/>
      <c r="D583" s="338"/>
      <c r="E583" s="338"/>
      <c r="F583" s="338"/>
      <c r="G583" s="338"/>
      <c r="H583" s="338"/>
      <c r="I583" s="338"/>
      <c r="J583" s="338"/>
      <c r="K583" s="338"/>
      <c r="L583" s="338"/>
      <c r="M583" s="338"/>
      <c r="N583" s="338"/>
      <c r="O583" s="338"/>
      <c r="P583" s="338"/>
      <c r="Q583" s="338"/>
      <c r="R583" s="338"/>
      <c r="S583" s="338"/>
      <c r="T583" s="338"/>
      <c r="U583" s="338"/>
      <c r="V583" s="338"/>
      <c r="W583" s="338"/>
      <c r="X583" s="338"/>
      <c r="Y583" s="338"/>
      <c r="Z583" s="338"/>
    </row>
    <row r="584" spans="1:26" ht="15.75" customHeight="1">
      <c r="A584" s="338"/>
      <c r="B584" s="338"/>
      <c r="C584" s="338"/>
      <c r="D584" s="338"/>
      <c r="E584" s="338"/>
      <c r="F584" s="338"/>
      <c r="G584" s="338"/>
      <c r="H584" s="338"/>
      <c r="I584" s="338"/>
      <c r="J584" s="338"/>
      <c r="K584" s="338"/>
      <c r="L584" s="338"/>
      <c r="M584" s="338"/>
      <c r="N584" s="338"/>
      <c r="O584" s="338"/>
      <c r="P584" s="338"/>
      <c r="Q584" s="338"/>
      <c r="R584" s="338"/>
      <c r="S584" s="338"/>
      <c r="T584" s="338"/>
      <c r="U584" s="338"/>
      <c r="V584" s="338"/>
      <c r="W584" s="338"/>
      <c r="X584" s="338"/>
      <c r="Y584" s="338"/>
      <c r="Z584" s="338"/>
    </row>
    <row r="585" spans="1:26" ht="15.75" customHeight="1">
      <c r="A585" s="338"/>
      <c r="B585" s="338"/>
      <c r="C585" s="338"/>
      <c r="D585" s="338"/>
      <c r="E585" s="338"/>
      <c r="F585" s="338"/>
      <c r="G585" s="338"/>
      <c r="H585" s="338"/>
      <c r="I585" s="338"/>
      <c r="J585" s="338"/>
      <c r="K585" s="338"/>
      <c r="L585" s="338"/>
      <c r="M585" s="338"/>
      <c r="N585" s="338"/>
      <c r="O585" s="338"/>
      <c r="P585" s="338"/>
      <c r="Q585" s="338"/>
      <c r="R585" s="338"/>
      <c r="S585" s="338"/>
      <c r="T585" s="338"/>
      <c r="U585" s="338"/>
      <c r="V585" s="338"/>
      <c r="W585" s="338"/>
      <c r="X585" s="338"/>
      <c r="Y585" s="338"/>
      <c r="Z585" s="338"/>
    </row>
    <row r="586" spans="1:26" ht="15.75" customHeight="1">
      <c r="A586" s="338"/>
      <c r="B586" s="338"/>
      <c r="C586" s="338"/>
      <c r="D586" s="338"/>
      <c r="E586" s="338"/>
      <c r="F586" s="338"/>
      <c r="G586" s="338"/>
      <c r="H586" s="338"/>
      <c r="I586" s="338"/>
      <c r="J586" s="338"/>
      <c r="K586" s="338"/>
      <c r="L586" s="338"/>
      <c r="M586" s="338"/>
      <c r="N586" s="338"/>
      <c r="O586" s="338"/>
      <c r="P586" s="338"/>
      <c r="Q586" s="338"/>
      <c r="R586" s="338"/>
      <c r="S586" s="338"/>
      <c r="T586" s="338"/>
      <c r="U586" s="338"/>
      <c r="V586" s="338"/>
      <c r="W586" s="338"/>
      <c r="X586" s="338"/>
      <c r="Y586" s="338"/>
      <c r="Z586" s="338"/>
    </row>
    <row r="587" spans="1:26" ht="15.75" customHeight="1">
      <c r="A587" s="338"/>
      <c r="B587" s="338"/>
      <c r="C587" s="338"/>
      <c r="D587" s="338"/>
      <c r="E587" s="338"/>
      <c r="F587" s="338"/>
      <c r="G587" s="338"/>
      <c r="H587" s="338"/>
      <c r="I587" s="338"/>
      <c r="J587" s="338"/>
      <c r="K587" s="338"/>
      <c r="L587" s="338"/>
      <c r="M587" s="338"/>
      <c r="N587" s="338"/>
      <c r="O587" s="338"/>
      <c r="P587" s="338"/>
      <c r="Q587" s="338"/>
      <c r="R587" s="338"/>
      <c r="S587" s="338"/>
      <c r="T587" s="338"/>
      <c r="U587" s="338"/>
      <c r="V587" s="338"/>
      <c r="W587" s="338"/>
      <c r="X587" s="338"/>
      <c r="Y587" s="338"/>
      <c r="Z587" s="338"/>
    </row>
    <row r="588" spans="1:26" ht="15.75" customHeight="1">
      <c r="A588" s="338"/>
      <c r="B588" s="338"/>
      <c r="C588" s="338"/>
      <c r="D588" s="338"/>
      <c r="E588" s="338"/>
      <c r="F588" s="338"/>
      <c r="G588" s="338"/>
      <c r="H588" s="338"/>
      <c r="I588" s="338"/>
      <c r="J588" s="338"/>
      <c r="K588" s="338"/>
      <c r="L588" s="338"/>
      <c r="M588" s="338"/>
      <c r="N588" s="338"/>
      <c r="O588" s="338"/>
      <c r="P588" s="338"/>
      <c r="Q588" s="338"/>
      <c r="R588" s="338"/>
      <c r="S588" s="338"/>
      <c r="T588" s="338"/>
      <c r="U588" s="338"/>
      <c r="V588" s="338"/>
      <c r="W588" s="338"/>
      <c r="X588" s="338"/>
      <c r="Y588" s="338"/>
      <c r="Z588" s="338"/>
    </row>
    <row r="589" spans="1:26" ht="15.75" customHeight="1">
      <c r="A589" s="338"/>
      <c r="B589" s="338"/>
      <c r="C589" s="338"/>
      <c r="D589" s="338"/>
      <c r="E589" s="338"/>
      <c r="F589" s="338"/>
      <c r="G589" s="338"/>
      <c r="H589" s="338"/>
      <c r="I589" s="338"/>
      <c r="J589" s="338"/>
      <c r="K589" s="338"/>
      <c r="L589" s="338"/>
      <c r="M589" s="338"/>
      <c r="N589" s="338"/>
      <c r="O589" s="338"/>
      <c r="P589" s="338"/>
      <c r="Q589" s="338"/>
      <c r="R589" s="338"/>
      <c r="S589" s="338"/>
      <c r="T589" s="338"/>
      <c r="U589" s="338"/>
      <c r="V589" s="338"/>
      <c r="W589" s="338"/>
      <c r="X589" s="338"/>
      <c r="Y589" s="338"/>
      <c r="Z589" s="338"/>
    </row>
    <row r="590" spans="1:26" ht="15.75" customHeight="1">
      <c r="A590" s="338"/>
      <c r="B590" s="338"/>
      <c r="C590" s="338"/>
      <c r="D590" s="338"/>
      <c r="E590" s="338"/>
      <c r="F590" s="338"/>
      <c r="G590" s="338"/>
      <c r="H590" s="338"/>
      <c r="I590" s="338"/>
      <c r="J590" s="338"/>
      <c r="K590" s="338"/>
      <c r="L590" s="338"/>
      <c r="M590" s="338"/>
      <c r="N590" s="338"/>
      <c r="O590" s="338"/>
      <c r="P590" s="338"/>
      <c r="Q590" s="338"/>
      <c r="R590" s="338"/>
      <c r="S590" s="338"/>
      <c r="T590" s="338"/>
      <c r="U590" s="338"/>
      <c r="V590" s="338"/>
      <c r="W590" s="338"/>
      <c r="X590" s="338"/>
      <c r="Y590" s="338"/>
      <c r="Z590" s="338"/>
    </row>
    <row r="591" spans="1:26" ht="15.75" customHeight="1">
      <c r="A591" s="338"/>
      <c r="B591" s="338"/>
      <c r="C591" s="338"/>
      <c r="D591" s="338"/>
      <c r="E591" s="338"/>
      <c r="F591" s="338"/>
      <c r="G591" s="338"/>
      <c r="H591" s="338"/>
      <c r="I591" s="338"/>
      <c r="J591" s="338"/>
      <c r="K591" s="338"/>
      <c r="L591" s="338"/>
      <c r="M591" s="338"/>
      <c r="N591" s="338"/>
      <c r="O591" s="338"/>
      <c r="P591" s="338"/>
      <c r="Q591" s="338"/>
      <c r="R591" s="338"/>
      <c r="S591" s="338"/>
      <c r="T591" s="338"/>
      <c r="U591" s="338"/>
      <c r="V591" s="338"/>
      <c r="W591" s="338"/>
      <c r="X591" s="338"/>
      <c r="Y591" s="338"/>
      <c r="Z591" s="338"/>
    </row>
    <row r="592" spans="1:26" ht="15.75" customHeight="1">
      <c r="A592" s="338"/>
      <c r="B592" s="338"/>
      <c r="C592" s="338"/>
      <c r="D592" s="338"/>
      <c r="E592" s="338"/>
      <c r="F592" s="338"/>
      <c r="G592" s="338"/>
      <c r="H592" s="338"/>
      <c r="I592" s="338"/>
      <c r="J592" s="338"/>
      <c r="K592" s="338"/>
      <c r="L592" s="338"/>
      <c r="M592" s="338"/>
      <c r="N592" s="338"/>
      <c r="O592" s="338"/>
      <c r="P592" s="338"/>
      <c r="Q592" s="338"/>
      <c r="R592" s="338"/>
      <c r="S592" s="338"/>
      <c r="T592" s="338"/>
      <c r="U592" s="338"/>
      <c r="V592" s="338"/>
      <c r="W592" s="338"/>
      <c r="X592" s="338"/>
      <c r="Y592" s="338"/>
      <c r="Z592" s="338"/>
    </row>
    <row r="593" spans="1:26" ht="15.75" customHeight="1">
      <c r="A593" s="338"/>
      <c r="B593" s="338"/>
      <c r="C593" s="338"/>
      <c r="D593" s="338"/>
      <c r="E593" s="338"/>
      <c r="F593" s="338"/>
      <c r="G593" s="338"/>
      <c r="H593" s="338"/>
      <c r="I593" s="338"/>
      <c r="J593" s="338"/>
      <c r="K593" s="338"/>
      <c r="L593" s="338"/>
      <c r="M593" s="338"/>
      <c r="N593" s="338"/>
      <c r="O593" s="338"/>
      <c r="P593" s="338"/>
      <c r="Q593" s="338"/>
      <c r="R593" s="338"/>
      <c r="S593" s="338"/>
      <c r="T593" s="338"/>
      <c r="U593" s="338"/>
      <c r="V593" s="338"/>
      <c r="W593" s="338"/>
      <c r="X593" s="338"/>
      <c r="Y593" s="338"/>
      <c r="Z593" s="338"/>
    </row>
    <row r="594" spans="1:26" ht="15.75" customHeight="1">
      <c r="A594" s="338"/>
      <c r="B594" s="338"/>
      <c r="C594" s="338"/>
      <c r="D594" s="338"/>
      <c r="E594" s="338"/>
      <c r="F594" s="338"/>
      <c r="G594" s="338"/>
      <c r="H594" s="338"/>
      <c r="I594" s="338"/>
      <c r="J594" s="338"/>
      <c r="K594" s="338"/>
      <c r="L594" s="338"/>
      <c r="M594" s="338"/>
      <c r="N594" s="338"/>
      <c r="O594" s="338"/>
      <c r="P594" s="338"/>
      <c r="Q594" s="338"/>
      <c r="R594" s="338"/>
      <c r="S594" s="338"/>
      <c r="T594" s="338"/>
      <c r="U594" s="338"/>
      <c r="V594" s="338"/>
      <c r="W594" s="338"/>
      <c r="X594" s="338"/>
      <c r="Y594" s="338"/>
      <c r="Z594" s="338"/>
    </row>
    <row r="595" spans="1:26" ht="15.75" customHeight="1">
      <c r="A595" s="338"/>
      <c r="B595" s="338"/>
      <c r="C595" s="338"/>
      <c r="D595" s="338"/>
      <c r="E595" s="338"/>
      <c r="F595" s="338"/>
      <c r="G595" s="338"/>
      <c r="H595" s="338"/>
      <c r="I595" s="338"/>
      <c r="J595" s="338"/>
      <c r="K595" s="338"/>
      <c r="L595" s="338"/>
      <c r="M595" s="338"/>
      <c r="N595" s="338"/>
      <c r="O595" s="338"/>
      <c r="P595" s="338"/>
      <c r="Q595" s="338"/>
      <c r="R595" s="338"/>
      <c r="S595" s="338"/>
      <c r="T595" s="338"/>
      <c r="U595" s="338"/>
      <c r="V595" s="338"/>
      <c r="W595" s="338"/>
      <c r="X595" s="338"/>
      <c r="Y595" s="338"/>
      <c r="Z595" s="338"/>
    </row>
    <row r="596" spans="1:26" ht="15.75" customHeight="1">
      <c r="A596" s="338"/>
      <c r="B596" s="338"/>
      <c r="C596" s="338"/>
      <c r="D596" s="338"/>
      <c r="E596" s="338"/>
      <c r="F596" s="338"/>
      <c r="G596" s="338"/>
      <c r="H596" s="338"/>
      <c r="I596" s="338"/>
      <c r="J596" s="338"/>
      <c r="K596" s="338"/>
      <c r="L596" s="338"/>
      <c r="M596" s="338"/>
      <c r="N596" s="338"/>
      <c r="O596" s="338"/>
      <c r="P596" s="338"/>
      <c r="Q596" s="338"/>
      <c r="R596" s="338"/>
      <c r="S596" s="338"/>
      <c r="T596" s="338"/>
      <c r="U596" s="338"/>
      <c r="V596" s="338"/>
      <c r="W596" s="338"/>
      <c r="X596" s="338"/>
      <c r="Y596" s="338"/>
      <c r="Z596" s="338"/>
    </row>
    <row r="597" spans="1:26" ht="15.75" customHeight="1">
      <c r="A597" s="338"/>
      <c r="B597" s="338"/>
      <c r="C597" s="338"/>
      <c r="D597" s="338"/>
      <c r="E597" s="338"/>
      <c r="F597" s="338"/>
      <c r="G597" s="338"/>
      <c r="H597" s="338"/>
      <c r="I597" s="338"/>
      <c r="J597" s="338"/>
      <c r="K597" s="338"/>
      <c r="L597" s="338"/>
      <c r="M597" s="338"/>
      <c r="N597" s="338"/>
      <c r="O597" s="338"/>
      <c r="P597" s="338"/>
      <c r="Q597" s="338"/>
      <c r="R597" s="338"/>
      <c r="S597" s="338"/>
      <c r="T597" s="338"/>
      <c r="U597" s="338"/>
      <c r="V597" s="338"/>
      <c r="W597" s="338"/>
      <c r="X597" s="338"/>
      <c r="Y597" s="338"/>
      <c r="Z597" s="338"/>
    </row>
    <row r="598" spans="1:26" ht="15.75" customHeight="1">
      <c r="A598" s="338"/>
      <c r="B598" s="338"/>
      <c r="C598" s="338"/>
      <c r="D598" s="338"/>
      <c r="E598" s="338"/>
      <c r="F598" s="338"/>
      <c r="G598" s="338"/>
      <c r="H598" s="338"/>
      <c r="I598" s="338"/>
      <c r="J598" s="338"/>
      <c r="K598" s="338"/>
      <c r="L598" s="338"/>
      <c r="M598" s="338"/>
      <c r="N598" s="338"/>
      <c r="O598" s="338"/>
      <c r="P598" s="338"/>
      <c r="Q598" s="338"/>
      <c r="R598" s="338"/>
      <c r="S598" s="338"/>
      <c r="T598" s="338"/>
      <c r="U598" s="338"/>
      <c r="V598" s="338"/>
      <c r="W598" s="338"/>
      <c r="X598" s="338"/>
      <c r="Y598" s="338"/>
      <c r="Z598" s="338"/>
    </row>
    <row r="599" spans="1:26" ht="15.75" customHeight="1">
      <c r="A599" s="338"/>
      <c r="B599" s="338"/>
      <c r="C599" s="338"/>
      <c r="D599" s="338"/>
      <c r="E599" s="338"/>
      <c r="F599" s="338"/>
      <c r="G599" s="338"/>
      <c r="H599" s="338"/>
      <c r="I599" s="338"/>
      <c r="J599" s="338"/>
      <c r="K599" s="338"/>
      <c r="L599" s="338"/>
      <c r="M599" s="338"/>
      <c r="N599" s="338"/>
      <c r="O599" s="338"/>
      <c r="P599" s="338"/>
      <c r="Q599" s="338"/>
      <c r="R599" s="338"/>
      <c r="S599" s="338"/>
      <c r="T599" s="338"/>
      <c r="U599" s="338"/>
      <c r="V599" s="338"/>
      <c r="W599" s="338"/>
      <c r="X599" s="338"/>
      <c r="Y599" s="338"/>
      <c r="Z599" s="338"/>
    </row>
    <row r="600" spans="1:26" ht="15.75" customHeight="1">
      <c r="A600" s="338"/>
      <c r="B600" s="338"/>
      <c r="C600" s="338"/>
      <c r="D600" s="338"/>
      <c r="E600" s="338"/>
      <c r="F600" s="338"/>
      <c r="G600" s="338"/>
      <c r="H600" s="338"/>
      <c r="I600" s="338"/>
      <c r="J600" s="338"/>
      <c r="K600" s="338"/>
      <c r="L600" s="338"/>
      <c r="M600" s="338"/>
      <c r="N600" s="338"/>
      <c r="O600" s="338"/>
      <c r="P600" s="338"/>
      <c r="Q600" s="338"/>
      <c r="R600" s="338"/>
      <c r="S600" s="338"/>
      <c r="T600" s="338"/>
      <c r="U600" s="338"/>
      <c r="V600" s="338"/>
      <c r="W600" s="338"/>
      <c r="X600" s="338"/>
      <c r="Y600" s="338"/>
      <c r="Z600" s="338"/>
    </row>
    <row r="601" spans="1:26" ht="15.75" customHeight="1">
      <c r="A601" s="338"/>
      <c r="B601" s="338"/>
      <c r="C601" s="338"/>
      <c r="D601" s="338"/>
      <c r="E601" s="338"/>
      <c r="F601" s="338"/>
      <c r="G601" s="338"/>
      <c r="H601" s="338"/>
      <c r="I601" s="338"/>
      <c r="J601" s="338"/>
      <c r="K601" s="338"/>
      <c r="L601" s="338"/>
      <c r="M601" s="338"/>
      <c r="N601" s="338"/>
      <c r="O601" s="338"/>
      <c r="P601" s="338"/>
      <c r="Q601" s="338"/>
      <c r="R601" s="338"/>
      <c r="S601" s="338"/>
      <c r="T601" s="338"/>
      <c r="U601" s="338"/>
      <c r="V601" s="338"/>
      <c r="W601" s="338"/>
      <c r="X601" s="338"/>
      <c r="Y601" s="338"/>
      <c r="Z601" s="338"/>
    </row>
    <row r="602" spans="1:26" ht="15.75" customHeight="1">
      <c r="A602" s="338"/>
      <c r="B602" s="338"/>
      <c r="C602" s="338"/>
      <c r="D602" s="338"/>
      <c r="E602" s="338"/>
      <c r="F602" s="338"/>
      <c r="G602" s="338"/>
      <c r="H602" s="338"/>
      <c r="I602" s="338"/>
      <c r="J602" s="338"/>
      <c r="K602" s="338"/>
      <c r="L602" s="338"/>
      <c r="M602" s="338"/>
      <c r="N602" s="338"/>
      <c r="O602" s="338"/>
      <c r="P602" s="338"/>
      <c r="Q602" s="338"/>
      <c r="R602" s="338"/>
      <c r="S602" s="338"/>
      <c r="T602" s="338"/>
      <c r="U602" s="338"/>
      <c r="V602" s="338"/>
      <c r="W602" s="338"/>
      <c r="X602" s="338"/>
      <c r="Y602" s="338"/>
      <c r="Z602" s="338"/>
    </row>
    <row r="603" spans="1:26" ht="15.75" customHeight="1">
      <c r="A603" s="338"/>
      <c r="B603" s="338"/>
      <c r="C603" s="338"/>
      <c r="D603" s="338"/>
      <c r="E603" s="338"/>
      <c r="F603" s="338"/>
      <c r="G603" s="338"/>
      <c r="H603" s="338"/>
      <c r="I603" s="338"/>
      <c r="J603" s="338"/>
      <c r="K603" s="338"/>
      <c r="L603" s="338"/>
      <c r="M603" s="338"/>
      <c r="N603" s="338"/>
      <c r="O603" s="338"/>
      <c r="P603" s="338"/>
      <c r="Q603" s="338"/>
      <c r="R603" s="338"/>
      <c r="S603" s="338"/>
      <c r="T603" s="338"/>
      <c r="U603" s="338"/>
      <c r="V603" s="338"/>
      <c r="W603" s="338"/>
      <c r="X603" s="338"/>
      <c r="Y603" s="338"/>
      <c r="Z603" s="338"/>
    </row>
    <row r="604" spans="1:26" ht="15.75" customHeight="1">
      <c r="A604" s="338"/>
      <c r="B604" s="338"/>
      <c r="C604" s="338"/>
      <c r="D604" s="338"/>
      <c r="E604" s="338"/>
      <c r="F604" s="338"/>
      <c r="G604" s="338"/>
      <c r="H604" s="338"/>
      <c r="I604" s="338"/>
      <c r="J604" s="338"/>
      <c r="K604" s="338"/>
      <c r="L604" s="338"/>
      <c r="M604" s="338"/>
      <c r="N604" s="338"/>
      <c r="O604" s="338"/>
      <c r="P604" s="338"/>
      <c r="Q604" s="338"/>
      <c r="R604" s="338"/>
      <c r="S604" s="338"/>
      <c r="T604" s="338"/>
      <c r="U604" s="338"/>
      <c r="V604" s="338"/>
      <c r="W604" s="338"/>
      <c r="X604" s="338"/>
      <c r="Y604" s="338"/>
      <c r="Z604" s="338"/>
    </row>
    <row r="605" spans="1:26" ht="15.75" customHeight="1">
      <c r="A605" s="338"/>
      <c r="B605" s="338"/>
      <c r="C605" s="338"/>
      <c r="D605" s="338"/>
      <c r="E605" s="338"/>
      <c r="F605" s="338"/>
      <c r="G605" s="338"/>
      <c r="H605" s="338"/>
      <c r="I605" s="338"/>
      <c r="J605" s="338"/>
      <c r="K605" s="338"/>
      <c r="L605" s="338"/>
      <c r="M605" s="338"/>
      <c r="N605" s="338"/>
      <c r="O605" s="338"/>
      <c r="P605" s="338"/>
      <c r="Q605" s="338"/>
      <c r="R605" s="338"/>
      <c r="S605" s="338"/>
      <c r="T605" s="338"/>
      <c r="U605" s="338"/>
      <c r="V605" s="338"/>
      <c r="W605" s="338"/>
      <c r="X605" s="338"/>
      <c r="Y605" s="338"/>
      <c r="Z605" s="338"/>
    </row>
    <row r="606" spans="1:26" ht="15.75" customHeight="1">
      <c r="A606" s="338"/>
      <c r="B606" s="338"/>
      <c r="C606" s="338"/>
      <c r="D606" s="338"/>
      <c r="E606" s="338"/>
      <c r="F606" s="338"/>
      <c r="G606" s="338"/>
      <c r="H606" s="338"/>
      <c r="I606" s="338"/>
      <c r="J606" s="338"/>
      <c r="K606" s="338"/>
      <c r="L606" s="338"/>
      <c r="M606" s="338"/>
      <c r="N606" s="338"/>
      <c r="O606" s="338"/>
      <c r="P606" s="338"/>
      <c r="Q606" s="338"/>
      <c r="R606" s="338"/>
      <c r="S606" s="338"/>
      <c r="T606" s="338"/>
      <c r="U606" s="338"/>
      <c r="V606" s="338"/>
      <c r="W606" s="338"/>
      <c r="X606" s="338"/>
      <c r="Y606" s="338"/>
      <c r="Z606" s="338"/>
    </row>
    <row r="607" spans="1:26" ht="15.75" customHeight="1">
      <c r="A607" s="338"/>
      <c r="B607" s="338"/>
      <c r="C607" s="338"/>
      <c r="D607" s="338"/>
      <c r="E607" s="338"/>
      <c r="F607" s="338"/>
      <c r="G607" s="338"/>
      <c r="H607" s="338"/>
      <c r="I607" s="338"/>
      <c r="J607" s="338"/>
      <c r="K607" s="338"/>
      <c r="L607" s="338"/>
      <c r="M607" s="338"/>
      <c r="N607" s="338"/>
      <c r="O607" s="338"/>
      <c r="P607" s="338"/>
      <c r="Q607" s="338"/>
      <c r="R607" s="338"/>
      <c r="S607" s="338"/>
      <c r="T607" s="338"/>
      <c r="U607" s="338"/>
      <c r="V607" s="338"/>
      <c r="W607" s="338"/>
      <c r="X607" s="338"/>
      <c r="Y607" s="338"/>
      <c r="Z607" s="338"/>
    </row>
    <row r="608" spans="1:26" ht="15.75" customHeight="1">
      <c r="A608" s="338"/>
      <c r="B608" s="338"/>
      <c r="C608" s="338"/>
      <c r="D608" s="338"/>
      <c r="E608" s="338"/>
      <c r="F608" s="338"/>
      <c r="G608" s="338"/>
      <c r="H608" s="338"/>
      <c r="I608" s="338"/>
      <c r="J608" s="338"/>
      <c r="K608" s="338"/>
      <c r="L608" s="338"/>
      <c r="M608" s="338"/>
      <c r="N608" s="338"/>
      <c r="O608" s="338"/>
      <c r="P608" s="338"/>
      <c r="Q608" s="338"/>
      <c r="R608" s="338"/>
      <c r="S608" s="338"/>
      <c r="T608" s="338"/>
      <c r="U608" s="338"/>
      <c r="V608" s="338"/>
      <c r="W608" s="338"/>
      <c r="X608" s="338"/>
      <c r="Y608" s="338"/>
      <c r="Z608" s="338"/>
    </row>
    <row r="609" spans="1:26" ht="15.75" customHeight="1">
      <c r="A609" s="338"/>
      <c r="B609" s="338"/>
      <c r="C609" s="338"/>
      <c r="D609" s="338"/>
      <c r="E609" s="338"/>
      <c r="F609" s="338"/>
      <c r="G609" s="338"/>
      <c r="H609" s="338"/>
      <c r="I609" s="338"/>
      <c r="J609" s="338"/>
      <c r="K609" s="338"/>
      <c r="L609" s="338"/>
      <c r="M609" s="338"/>
      <c r="N609" s="338"/>
      <c r="O609" s="338"/>
      <c r="P609" s="338"/>
      <c r="Q609" s="338"/>
      <c r="R609" s="338"/>
      <c r="S609" s="338"/>
      <c r="T609" s="338"/>
      <c r="U609" s="338"/>
      <c r="V609" s="338"/>
      <c r="W609" s="338"/>
      <c r="X609" s="338"/>
      <c r="Y609" s="338"/>
      <c r="Z609" s="338"/>
    </row>
    <row r="610" spans="1:26" ht="15.75" customHeight="1">
      <c r="A610" s="338"/>
      <c r="B610" s="338"/>
      <c r="C610" s="338"/>
      <c r="D610" s="338"/>
      <c r="E610" s="338"/>
      <c r="F610" s="338"/>
      <c r="G610" s="338"/>
      <c r="H610" s="338"/>
      <c r="I610" s="338"/>
      <c r="J610" s="338"/>
      <c r="K610" s="338"/>
      <c r="L610" s="338"/>
      <c r="M610" s="338"/>
      <c r="N610" s="338"/>
      <c r="O610" s="338"/>
      <c r="P610" s="338"/>
      <c r="Q610" s="338"/>
      <c r="R610" s="338"/>
      <c r="S610" s="338"/>
      <c r="T610" s="338"/>
      <c r="U610" s="338"/>
      <c r="V610" s="338"/>
      <c r="W610" s="338"/>
      <c r="X610" s="338"/>
      <c r="Y610" s="338"/>
      <c r="Z610" s="338"/>
    </row>
    <row r="611" spans="1:26" ht="15.75" customHeight="1">
      <c r="A611" s="338"/>
      <c r="B611" s="338"/>
      <c r="C611" s="338"/>
      <c r="D611" s="338"/>
      <c r="E611" s="338"/>
      <c r="F611" s="338"/>
      <c r="G611" s="338"/>
      <c r="H611" s="338"/>
      <c r="I611" s="338"/>
      <c r="J611" s="338"/>
      <c r="K611" s="338"/>
      <c r="L611" s="338"/>
      <c r="M611" s="338"/>
      <c r="N611" s="338"/>
      <c r="O611" s="338"/>
      <c r="P611" s="338"/>
      <c r="Q611" s="338"/>
      <c r="R611" s="338"/>
      <c r="S611" s="338"/>
      <c r="T611" s="338"/>
      <c r="U611" s="338"/>
      <c r="V611" s="338"/>
      <c r="W611" s="338"/>
      <c r="X611" s="338"/>
      <c r="Y611" s="338"/>
      <c r="Z611" s="338"/>
    </row>
    <row r="612" spans="1:26" ht="15.75" customHeight="1">
      <c r="A612" s="338"/>
      <c r="B612" s="338"/>
      <c r="C612" s="338"/>
      <c r="D612" s="338"/>
      <c r="E612" s="338"/>
      <c r="F612" s="338"/>
      <c r="G612" s="338"/>
      <c r="H612" s="338"/>
      <c r="I612" s="338"/>
      <c r="J612" s="338"/>
      <c r="K612" s="338"/>
      <c r="L612" s="338"/>
      <c r="M612" s="338"/>
      <c r="N612" s="338"/>
      <c r="O612" s="338"/>
      <c r="P612" s="338"/>
      <c r="Q612" s="338"/>
      <c r="R612" s="338"/>
      <c r="S612" s="338"/>
      <c r="T612" s="338"/>
      <c r="U612" s="338"/>
      <c r="V612" s="338"/>
      <c r="W612" s="338"/>
      <c r="X612" s="338"/>
      <c r="Y612" s="338"/>
      <c r="Z612" s="338"/>
    </row>
    <row r="613" spans="1:26" ht="15.75" customHeight="1">
      <c r="A613" s="338"/>
      <c r="B613" s="338"/>
      <c r="C613" s="338"/>
      <c r="D613" s="338"/>
      <c r="E613" s="338"/>
      <c r="F613" s="338"/>
      <c r="G613" s="338"/>
      <c r="H613" s="338"/>
      <c r="I613" s="338"/>
      <c r="J613" s="338"/>
      <c r="K613" s="338"/>
      <c r="L613" s="338"/>
      <c r="M613" s="338"/>
      <c r="N613" s="338"/>
      <c r="O613" s="338"/>
      <c r="P613" s="338"/>
      <c r="Q613" s="338"/>
      <c r="R613" s="338"/>
      <c r="S613" s="338"/>
      <c r="T613" s="338"/>
      <c r="U613" s="338"/>
      <c r="V613" s="338"/>
      <c r="W613" s="338"/>
      <c r="X613" s="338"/>
      <c r="Y613" s="338"/>
      <c r="Z613" s="338"/>
    </row>
    <row r="614" spans="1:26" ht="15.75" customHeight="1">
      <c r="A614" s="338"/>
      <c r="B614" s="338"/>
      <c r="C614" s="338"/>
      <c r="D614" s="338"/>
      <c r="E614" s="338"/>
      <c r="F614" s="338"/>
      <c r="G614" s="338"/>
      <c r="H614" s="338"/>
      <c r="I614" s="338"/>
      <c r="J614" s="338"/>
      <c r="K614" s="338"/>
      <c r="L614" s="338"/>
      <c r="M614" s="338"/>
      <c r="N614" s="338"/>
      <c r="O614" s="338"/>
      <c r="P614" s="338"/>
      <c r="Q614" s="338"/>
      <c r="R614" s="338"/>
      <c r="S614" s="338"/>
      <c r="T614" s="338"/>
      <c r="U614" s="338"/>
      <c r="V614" s="338"/>
      <c r="W614" s="338"/>
      <c r="X614" s="338"/>
      <c r="Y614" s="338"/>
      <c r="Z614" s="338"/>
    </row>
    <row r="615" spans="1:26" ht="15.75" customHeight="1">
      <c r="A615" s="338"/>
      <c r="B615" s="338"/>
      <c r="C615" s="338"/>
      <c r="D615" s="338"/>
      <c r="E615" s="338"/>
      <c r="F615" s="338"/>
      <c r="G615" s="338"/>
      <c r="H615" s="338"/>
      <c r="I615" s="338"/>
      <c r="J615" s="338"/>
      <c r="K615" s="338"/>
      <c r="L615" s="338"/>
      <c r="M615" s="338"/>
      <c r="N615" s="338"/>
      <c r="O615" s="338"/>
      <c r="P615" s="338"/>
      <c r="Q615" s="338"/>
      <c r="R615" s="338"/>
      <c r="S615" s="338"/>
      <c r="T615" s="338"/>
      <c r="U615" s="338"/>
      <c r="V615" s="338"/>
      <c r="W615" s="338"/>
      <c r="X615" s="338"/>
      <c r="Y615" s="338"/>
      <c r="Z615" s="338"/>
    </row>
    <row r="616" spans="1:26" ht="15.75" customHeight="1">
      <c r="A616" s="338"/>
      <c r="B616" s="338"/>
      <c r="C616" s="338"/>
      <c r="D616" s="338"/>
      <c r="E616" s="338"/>
      <c r="F616" s="338"/>
      <c r="G616" s="338"/>
      <c r="H616" s="338"/>
      <c r="I616" s="338"/>
      <c r="J616" s="338"/>
      <c r="K616" s="338"/>
      <c r="L616" s="338"/>
      <c r="M616" s="338"/>
      <c r="N616" s="338"/>
      <c r="O616" s="338"/>
      <c r="P616" s="338"/>
      <c r="Q616" s="338"/>
      <c r="R616" s="338"/>
      <c r="S616" s="338"/>
      <c r="T616" s="338"/>
      <c r="U616" s="338"/>
      <c r="V616" s="338"/>
      <c r="W616" s="338"/>
      <c r="X616" s="338"/>
      <c r="Y616" s="338"/>
      <c r="Z616" s="338"/>
    </row>
    <row r="617" spans="1:26" ht="15.75" customHeight="1">
      <c r="A617" s="338"/>
      <c r="B617" s="338"/>
      <c r="C617" s="338"/>
      <c r="D617" s="338"/>
      <c r="E617" s="338"/>
      <c r="F617" s="338"/>
      <c r="G617" s="338"/>
      <c r="H617" s="338"/>
      <c r="I617" s="338"/>
      <c r="J617" s="338"/>
      <c r="K617" s="338"/>
      <c r="L617" s="338"/>
      <c r="M617" s="338"/>
      <c r="N617" s="338"/>
      <c r="O617" s="338"/>
      <c r="P617" s="338"/>
      <c r="Q617" s="338"/>
      <c r="R617" s="338"/>
      <c r="S617" s="338"/>
      <c r="T617" s="338"/>
      <c r="U617" s="338"/>
      <c r="V617" s="338"/>
      <c r="W617" s="338"/>
      <c r="X617" s="338"/>
      <c r="Y617" s="338"/>
      <c r="Z617" s="338"/>
    </row>
    <row r="618" spans="1:26" ht="15.75" customHeight="1">
      <c r="A618" s="338"/>
      <c r="B618" s="338"/>
      <c r="C618" s="338"/>
      <c r="D618" s="338"/>
      <c r="E618" s="338"/>
      <c r="F618" s="338"/>
      <c r="G618" s="338"/>
      <c r="H618" s="338"/>
      <c r="I618" s="338"/>
      <c r="J618" s="338"/>
      <c r="K618" s="338"/>
      <c r="L618" s="338"/>
      <c r="M618" s="338"/>
      <c r="N618" s="338"/>
      <c r="O618" s="338"/>
      <c r="P618" s="338"/>
      <c r="Q618" s="338"/>
      <c r="R618" s="338"/>
      <c r="S618" s="338"/>
      <c r="T618" s="338"/>
      <c r="U618" s="338"/>
      <c r="V618" s="338"/>
      <c r="W618" s="338"/>
      <c r="X618" s="338"/>
      <c r="Y618" s="338"/>
      <c r="Z618" s="338"/>
    </row>
    <row r="619" spans="1:26" ht="15.75" customHeight="1">
      <c r="A619" s="338"/>
      <c r="B619" s="338"/>
      <c r="C619" s="338"/>
      <c r="D619" s="338"/>
      <c r="E619" s="338"/>
      <c r="F619" s="338"/>
      <c r="G619" s="338"/>
      <c r="H619" s="338"/>
      <c r="I619" s="338"/>
      <c r="J619" s="338"/>
      <c r="K619" s="338"/>
      <c r="L619" s="338"/>
      <c r="M619" s="338"/>
      <c r="N619" s="338"/>
      <c r="O619" s="338"/>
      <c r="P619" s="338"/>
      <c r="Q619" s="338"/>
      <c r="R619" s="338"/>
      <c r="S619" s="338"/>
      <c r="T619" s="338"/>
      <c r="U619" s="338"/>
      <c r="V619" s="338"/>
      <c r="W619" s="338"/>
      <c r="X619" s="338"/>
      <c r="Y619" s="338"/>
      <c r="Z619" s="338"/>
    </row>
    <row r="620" spans="1:26" ht="15.75" customHeight="1">
      <c r="A620" s="338"/>
      <c r="B620" s="338"/>
      <c r="C620" s="338"/>
      <c r="D620" s="338"/>
      <c r="E620" s="338"/>
      <c r="F620" s="338"/>
      <c r="G620" s="338"/>
      <c r="H620" s="338"/>
      <c r="I620" s="338"/>
      <c r="J620" s="338"/>
      <c r="K620" s="338"/>
      <c r="L620" s="338"/>
      <c r="M620" s="338"/>
      <c r="N620" s="338"/>
      <c r="O620" s="338"/>
      <c r="P620" s="338"/>
      <c r="Q620" s="338"/>
      <c r="R620" s="338"/>
      <c r="S620" s="338"/>
      <c r="T620" s="338"/>
      <c r="U620" s="338"/>
      <c r="V620" s="338"/>
      <c r="W620" s="338"/>
      <c r="X620" s="338"/>
      <c r="Y620" s="338"/>
      <c r="Z620" s="338"/>
    </row>
    <row r="621" spans="1:26" ht="15.75" customHeight="1">
      <c r="A621" s="338"/>
      <c r="B621" s="338"/>
      <c r="C621" s="338"/>
      <c r="D621" s="338"/>
      <c r="E621" s="338"/>
      <c r="F621" s="338"/>
      <c r="G621" s="338"/>
      <c r="H621" s="338"/>
      <c r="I621" s="338"/>
      <c r="J621" s="338"/>
      <c r="K621" s="338"/>
      <c r="L621" s="338"/>
      <c r="M621" s="338"/>
      <c r="N621" s="338"/>
      <c r="O621" s="338"/>
      <c r="P621" s="338"/>
      <c r="Q621" s="338"/>
      <c r="R621" s="338"/>
      <c r="S621" s="338"/>
      <c r="T621" s="338"/>
      <c r="U621" s="338"/>
      <c r="V621" s="338"/>
      <c r="W621" s="338"/>
      <c r="X621" s="338"/>
      <c r="Y621" s="338"/>
      <c r="Z621" s="338"/>
    </row>
    <row r="622" spans="1:26" ht="15.75" customHeight="1">
      <c r="A622" s="338"/>
      <c r="B622" s="338"/>
      <c r="C622" s="338"/>
      <c r="D622" s="338"/>
      <c r="E622" s="338"/>
      <c r="F622" s="338"/>
      <c r="G622" s="338"/>
      <c r="H622" s="338"/>
      <c r="I622" s="338"/>
      <c r="J622" s="338"/>
      <c r="K622" s="338"/>
      <c r="L622" s="338"/>
      <c r="M622" s="338"/>
      <c r="N622" s="338"/>
      <c r="O622" s="338"/>
      <c r="P622" s="338"/>
      <c r="Q622" s="338"/>
      <c r="R622" s="338"/>
      <c r="S622" s="338"/>
      <c r="T622" s="338"/>
      <c r="U622" s="338"/>
      <c r="V622" s="338"/>
      <c r="W622" s="338"/>
      <c r="X622" s="338"/>
      <c r="Y622" s="338"/>
      <c r="Z622" s="338"/>
    </row>
    <row r="623" spans="1:26" ht="15.75" customHeight="1">
      <c r="A623" s="338"/>
      <c r="B623" s="338"/>
      <c r="C623" s="338"/>
      <c r="D623" s="338"/>
      <c r="E623" s="338"/>
      <c r="F623" s="338"/>
      <c r="G623" s="338"/>
      <c r="H623" s="338"/>
      <c r="I623" s="338"/>
      <c r="J623" s="338"/>
      <c r="K623" s="338"/>
      <c r="L623" s="338"/>
      <c r="M623" s="338"/>
      <c r="N623" s="338"/>
      <c r="O623" s="338"/>
      <c r="P623" s="338"/>
      <c r="Q623" s="338"/>
      <c r="R623" s="338"/>
      <c r="S623" s="338"/>
      <c r="T623" s="338"/>
      <c r="U623" s="338"/>
      <c r="V623" s="338"/>
      <c r="W623" s="338"/>
      <c r="X623" s="338"/>
      <c r="Y623" s="338"/>
      <c r="Z623" s="338"/>
    </row>
    <row r="624" spans="1:26" ht="15.75" customHeight="1">
      <c r="A624" s="338"/>
      <c r="B624" s="338"/>
      <c r="C624" s="338"/>
      <c r="D624" s="338"/>
      <c r="E624" s="338"/>
      <c r="F624" s="338"/>
      <c r="G624" s="338"/>
      <c r="H624" s="338"/>
      <c r="I624" s="338"/>
      <c r="J624" s="338"/>
      <c r="K624" s="338"/>
      <c r="L624" s="338"/>
      <c r="M624" s="338"/>
      <c r="N624" s="338"/>
      <c r="O624" s="338"/>
      <c r="P624" s="338"/>
      <c r="Q624" s="338"/>
      <c r="R624" s="338"/>
      <c r="S624" s="338"/>
      <c r="T624" s="338"/>
      <c r="U624" s="338"/>
      <c r="V624" s="338"/>
      <c r="W624" s="338"/>
      <c r="X624" s="338"/>
      <c r="Y624" s="338"/>
      <c r="Z624" s="338"/>
    </row>
    <row r="625" spans="1:26" ht="15.75" customHeight="1">
      <c r="A625" s="338"/>
      <c r="B625" s="338"/>
      <c r="C625" s="338"/>
      <c r="D625" s="338"/>
      <c r="E625" s="338"/>
      <c r="F625" s="338"/>
      <c r="G625" s="338"/>
      <c r="H625" s="338"/>
      <c r="I625" s="338"/>
      <c r="J625" s="338"/>
      <c r="K625" s="338"/>
      <c r="L625" s="338"/>
      <c r="M625" s="338"/>
      <c r="N625" s="338"/>
      <c r="O625" s="338"/>
      <c r="P625" s="338"/>
      <c r="Q625" s="338"/>
      <c r="R625" s="338"/>
      <c r="S625" s="338"/>
      <c r="T625" s="338"/>
      <c r="U625" s="338"/>
      <c r="V625" s="338"/>
      <c r="W625" s="338"/>
      <c r="X625" s="338"/>
      <c r="Y625" s="338"/>
      <c r="Z625" s="338"/>
    </row>
    <row r="626" spans="1:26" ht="15.75" customHeight="1">
      <c r="A626" s="338"/>
      <c r="B626" s="338"/>
      <c r="C626" s="338"/>
      <c r="D626" s="338"/>
      <c r="E626" s="338"/>
      <c r="F626" s="338"/>
      <c r="G626" s="338"/>
      <c r="H626" s="338"/>
      <c r="I626" s="338"/>
      <c r="J626" s="338"/>
      <c r="K626" s="338"/>
      <c r="L626" s="338"/>
      <c r="M626" s="338"/>
      <c r="N626" s="338"/>
      <c r="O626" s="338"/>
      <c r="P626" s="338"/>
      <c r="Q626" s="338"/>
      <c r="R626" s="338"/>
      <c r="S626" s="338"/>
      <c r="T626" s="338"/>
      <c r="U626" s="338"/>
      <c r="V626" s="338"/>
      <c r="W626" s="338"/>
      <c r="X626" s="338"/>
      <c r="Y626" s="338"/>
      <c r="Z626" s="338"/>
    </row>
    <row r="627" spans="1:26" ht="15.75" customHeight="1">
      <c r="A627" s="338"/>
      <c r="B627" s="338"/>
      <c r="C627" s="338"/>
      <c r="D627" s="338"/>
      <c r="E627" s="338"/>
      <c r="F627" s="338"/>
      <c r="G627" s="338"/>
      <c r="H627" s="338"/>
      <c r="I627" s="338"/>
      <c r="J627" s="338"/>
      <c r="K627" s="338"/>
      <c r="L627" s="338"/>
      <c r="M627" s="338"/>
      <c r="N627" s="338"/>
      <c r="O627" s="338"/>
      <c r="P627" s="338"/>
      <c r="Q627" s="338"/>
      <c r="R627" s="338"/>
      <c r="S627" s="338"/>
      <c r="T627" s="338"/>
      <c r="U627" s="338"/>
      <c r="V627" s="338"/>
      <c r="W627" s="338"/>
      <c r="X627" s="338"/>
      <c r="Y627" s="338"/>
      <c r="Z627" s="338"/>
    </row>
    <row r="628" spans="1:26" ht="15.75" customHeight="1">
      <c r="A628" s="338"/>
      <c r="B628" s="338"/>
      <c r="C628" s="338"/>
      <c r="D628" s="338"/>
      <c r="E628" s="338"/>
      <c r="F628" s="338"/>
      <c r="G628" s="338"/>
      <c r="H628" s="338"/>
      <c r="I628" s="338"/>
      <c r="J628" s="338"/>
      <c r="K628" s="338"/>
      <c r="L628" s="338"/>
      <c r="M628" s="338"/>
      <c r="N628" s="338"/>
      <c r="O628" s="338"/>
      <c r="P628" s="338"/>
      <c r="Q628" s="338"/>
      <c r="R628" s="338"/>
      <c r="S628" s="338"/>
      <c r="T628" s="338"/>
      <c r="U628" s="338"/>
      <c r="V628" s="338"/>
      <c r="W628" s="338"/>
      <c r="X628" s="338"/>
      <c r="Y628" s="338"/>
      <c r="Z628" s="338"/>
    </row>
    <row r="629" spans="1:26" ht="15.75" customHeight="1">
      <c r="A629" s="338"/>
      <c r="B629" s="338"/>
      <c r="C629" s="338"/>
      <c r="D629" s="338"/>
      <c r="E629" s="338"/>
      <c r="F629" s="338"/>
      <c r="G629" s="338"/>
      <c r="H629" s="338"/>
      <c r="I629" s="338"/>
      <c r="J629" s="338"/>
      <c r="K629" s="338"/>
      <c r="L629" s="338"/>
      <c r="M629" s="338"/>
      <c r="N629" s="338"/>
      <c r="O629" s="338"/>
      <c r="P629" s="338"/>
      <c r="Q629" s="338"/>
      <c r="R629" s="338"/>
      <c r="S629" s="338"/>
      <c r="T629" s="338"/>
      <c r="U629" s="338"/>
      <c r="V629" s="338"/>
      <c r="W629" s="338"/>
      <c r="X629" s="338"/>
      <c r="Y629" s="338"/>
      <c r="Z629" s="338"/>
    </row>
    <row r="630" spans="1:26" ht="15.75" customHeight="1">
      <c r="A630" s="338"/>
      <c r="B630" s="338"/>
      <c r="C630" s="338"/>
      <c r="D630" s="338"/>
      <c r="E630" s="338"/>
      <c r="F630" s="338"/>
      <c r="G630" s="338"/>
      <c r="H630" s="338"/>
      <c r="I630" s="338"/>
      <c r="J630" s="338"/>
      <c r="K630" s="338"/>
      <c r="L630" s="338"/>
      <c r="M630" s="338"/>
      <c r="N630" s="338"/>
      <c r="O630" s="338"/>
      <c r="P630" s="338"/>
      <c r="Q630" s="338"/>
      <c r="R630" s="338"/>
      <c r="S630" s="338"/>
      <c r="T630" s="338"/>
      <c r="U630" s="338"/>
      <c r="V630" s="338"/>
      <c r="W630" s="338"/>
      <c r="X630" s="338"/>
      <c r="Y630" s="338"/>
      <c r="Z630" s="338"/>
    </row>
    <row r="631" spans="1:26" ht="15.75" customHeight="1">
      <c r="A631" s="338"/>
      <c r="B631" s="338"/>
      <c r="C631" s="338"/>
      <c r="D631" s="338"/>
      <c r="E631" s="338"/>
      <c r="F631" s="338"/>
      <c r="G631" s="338"/>
      <c r="H631" s="338"/>
      <c r="I631" s="338"/>
      <c r="J631" s="338"/>
      <c r="K631" s="338"/>
      <c r="L631" s="338"/>
      <c r="M631" s="338"/>
      <c r="N631" s="338"/>
      <c r="O631" s="338"/>
      <c r="P631" s="338"/>
      <c r="Q631" s="338"/>
      <c r="R631" s="338"/>
      <c r="S631" s="338"/>
      <c r="T631" s="338"/>
      <c r="U631" s="338"/>
      <c r="V631" s="338"/>
      <c r="W631" s="338"/>
      <c r="X631" s="338"/>
      <c r="Y631" s="338"/>
      <c r="Z631" s="338"/>
    </row>
    <row r="632" spans="1:26" ht="15.75" customHeight="1">
      <c r="A632" s="338"/>
      <c r="B632" s="338"/>
      <c r="C632" s="338"/>
      <c r="D632" s="338"/>
      <c r="E632" s="338"/>
      <c r="F632" s="338"/>
      <c r="G632" s="338"/>
      <c r="H632" s="338"/>
      <c r="I632" s="338"/>
      <c r="J632" s="338"/>
      <c r="K632" s="338"/>
      <c r="L632" s="338"/>
      <c r="M632" s="338"/>
      <c r="N632" s="338"/>
      <c r="O632" s="338"/>
      <c r="P632" s="338"/>
      <c r="Q632" s="338"/>
      <c r="R632" s="338"/>
      <c r="S632" s="338"/>
      <c r="T632" s="338"/>
      <c r="U632" s="338"/>
      <c r="V632" s="338"/>
      <c r="W632" s="338"/>
      <c r="X632" s="338"/>
      <c r="Y632" s="338"/>
      <c r="Z632" s="338"/>
    </row>
    <row r="633" spans="1:26" ht="15.75" customHeight="1">
      <c r="A633" s="338"/>
      <c r="B633" s="338"/>
      <c r="C633" s="338"/>
      <c r="D633" s="338"/>
      <c r="E633" s="338"/>
      <c r="F633" s="338"/>
      <c r="G633" s="338"/>
      <c r="H633" s="338"/>
      <c r="I633" s="338"/>
      <c r="J633" s="338"/>
      <c r="K633" s="338"/>
      <c r="L633" s="338"/>
      <c r="M633" s="338"/>
      <c r="N633" s="338"/>
      <c r="O633" s="338"/>
      <c r="P633" s="338"/>
      <c r="Q633" s="338"/>
      <c r="R633" s="338"/>
      <c r="S633" s="338"/>
      <c r="T633" s="338"/>
      <c r="U633" s="338"/>
      <c r="V633" s="338"/>
      <c r="W633" s="338"/>
      <c r="X633" s="338"/>
      <c r="Y633" s="338"/>
      <c r="Z633" s="338"/>
    </row>
    <row r="634" spans="1:26" ht="15.75" customHeight="1">
      <c r="A634" s="338"/>
      <c r="B634" s="338"/>
      <c r="C634" s="338"/>
      <c r="D634" s="338"/>
      <c r="E634" s="338"/>
      <c r="F634" s="338"/>
      <c r="G634" s="338"/>
      <c r="H634" s="338"/>
      <c r="I634" s="338"/>
      <c r="J634" s="338"/>
      <c r="K634" s="338"/>
      <c r="L634" s="338"/>
      <c r="M634" s="338"/>
      <c r="N634" s="338"/>
      <c r="O634" s="338"/>
      <c r="P634" s="338"/>
      <c r="Q634" s="338"/>
      <c r="R634" s="338"/>
      <c r="S634" s="338"/>
      <c r="T634" s="338"/>
      <c r="U634" s="338"/>
      <c r="V634" s="338"/>
      <c r="W634" s="338"/>
      <c r="X634" s="338"/>
      <c r="Y634" s="338"/>
      <c r="Z634" s="338"/>
    </row>
    <row r="635" spans="1:26" ht="15.75" customHeight="1">
      <c r="A635" s="338"/>
      <c r="B635" s="338"/>
      <c r="C635" s="338"/>
      <c r="D635" s="338"/>
      <c r="E635" s="338"/>
      <c r="F635" s="338"/>
      <c r="G635" s="338"/>
      <c r="H635" s="338"/>
      <c r="I635" s="338"/>
      <c r="J635" s="338"/>
      <c r="K635" s="338"/>
      <c r="L635" s="338"/>
      <c r="M635" s="338"/>
      <c r="N635" s="338"/>
      <c r="O635" s="338"/>
      <c r="P635" s="338"/>
      <c r="Q635" s="338"/>
      <c r="R635" s="338"/>
      <c r="S635" s="338"/>
      <c r="T635" s="338"/>
      <c r="U635" s="338"/>
      <c r="V635" s="338"/>
      <c r="W635" s="338"/>
      <c r="X635" s="338"/>
      <c r="Y635" s="338"/>
      <c r="Z635" s="338"/>
    </row>
    <row r="636" spans="1:26" ht="15.75" customHeight="1">
      <c r="A636" s="338"/>
      <c r="B636" s="338"/>
      <c r="C636" s="338"/>
      <c r="D636" s="338"/>
      <c r="E636" s="338"/>
      <c r="F636" s="338"/>
      <c r="G636" s="338"/>
      <c r="H636" s="338"/>
      <c r="I636" s="338"/>
      <c r="J636" s="338"/>
      <c r="K636" s="338"/>
      <c r="L636" s="338"/>
      <c r="M636" s="338"/>
      <c r="N636" s="338"/>
      <c r="O636" s="338"/>
      <c r="P636" s="338"/>
      <c r="Q636" s="338"/>
      <c r="R636" s="338"/>
      <c r="S636" s="338"/>
      <c r="T636" s="338"/>
      <c r="U636" s="338"/>
      <c r="V636" s="338"/>
      <c r="W636" s="338"/>
      <c r="X636" s="338"/>
      <c r="Y636" s="338"/>
      <c r="Z636" s="338"/>
    </row>
    <row r="637" spans="1:26" ht="15.75" customHeight="1">
      <c r="A637" s="338"/>
      <c r="B637" s="338"/>
      <c r="C637" s="338"/>
      <c r="D637" s="338"/>
      <c r="E637" s="338"/>
      <c r="F637" s="338"/>
      <c r="G637" s="338"/>
      <c r="H637" s="338"/>
      <c r="I637" s="338"/>
      <c r="J637" s="338"/>
      <c r="K637" s="338"/>
      <c r="L637" s="338"/>
      <c r="M637" s="338"/>
      <c r="N637" s="338"/>
      <c r="O637" s="338"/>
      <c r="P637" s="338"/>
      <c r="Q637" s="338"/>
      <c r="R637" s="338"/>
      <c r="S637" s="338"/>
      <c r="T637" s="338"/>
      <c r="U637" s="338"/>
      <c r="V637" s="338"/>
      <c r="W637" s="338"/>
      <c r="X637" s="338"/>
      <c r="Y637" s="338"/>
      <c r="Z637" s="338"/>
    </row>
    <row r="638" spans="1:26" ht="15.75" customHeight="1">
      <c r="A638" s="338"/>
      <c r="B638" s="338"/>
      <c r="C638" s="338"/>
      <c r="D638" s="338"/>
      <c r="E638" s="338"/>
      <c r="F638" s="338"/>
      <c r="G638" s="338"/>
      <c r="H638" s="338"/>
      <c r="I638" s="338"/>
      <c r="J638" s="338"/>
      <c r="K638" s="338"/>
      <c r="L638" s="338"/>
      <c r="M638" s="338"/>
      <c r="N638" s="338"/>
      <c r="O638" s="338"/>
      <c r="P638" s="338"/>
      <c r="Q638" s="338"/>
      <c r="R638" s="338"/>
      <c r="S638" s="338"/>
      <c r="T638" s="338"/>
      <c r="U638" s="338"/>
      <c r="V638" s="338"/>
      <c r="W638" s="338"/>
      <c r="X638" s="338"/>
      <c r="Y638" s="338"/>
      <c r="Z638" s="338"/>
    </row>
    <row r="639" spans="1:26" ht="15.75" customHeight="1">
      <c r="A639" s="338"/>
      <c r="B639" s="338"/>
      <c r="C639" s="338"/>
      <c r="D639" s="338"/>
      <c r="E639" s="338"/>
      <c r="F639" s="338"/>
      <c r="G639" s="338"/>
      <c r="H639" s="338"/>
      <c r="I639" s="338"/>
      <c r="J639" s="338"/>
      <c r="K639" s="338"/>
      <c r="L639" s="338"/>
      <c r="M639" s="338"/>
      <c r="N639" s="338"/>
      <c r="O639" s="338"/>
      <c r="P639" s="338"/>
      <c r="Q639" s="338"/>
      <c r="R639" s="338"/>
      <c r="S639" s="338"/>
      <c r="T639" s="338"/>
      <c r="U639" s="338"/>
      <c r="V639" s="338"/>
      <c r="W639" s="338"/>
      <c r="X639" s="338"/>
      <c r="Y639" s="338"/>
      <c r="Z639" s="338"/>
    </row>
    <row r="640" spans="1:26" ht="15.75" customHeight="1">
      <c r="A640" s="338"/>
      <c r="B640" s="338"/>
      <c r="C640" s="338"/>
      <c r="D640" s="338"/>
      <c r="E640" s="338"/>
      <c r="F640" s="338"/>
      <c r="G640" s="338"/>
      <c r="H640" s="338"/>
      <c r="I640" s="338"/>
      <c r="J640" s="338"/>
      <c r="K640" s="338"/>
      <c r="L640" s="338"/>
      <c r="M640" s="338"/>
      <c r="N640" s="338"/>
      <c r="O640" s="338"/>
      <c r="P640" s="338"/>
      <c r="Q640" s="338"/>
      <c r="R640" s="338"/>
      <c r="S640" s="338"/>
      <c r="T640" s="338"/>
      <c r="U640" s="338"/>
      <c r="V640" s="338"/>
      <c r="W640" s="338"/>
      <c r="X640" s="338"/>
      <c r="Y640" s="338"/>
      <c r="Z640" s="338"/>
    </row>
    <row r="641" spans="1:26" ht="15.75" customHeight="1">
      <c r="A641" s="338"/>
      <c r="B641" s="338"/>
      <c r="C641" s="338"/>
      <c r="D641" s="338"/>
      <c r="E641" s="338"/>
      <c r="F641" s="338"/>
      <c r="G641" s="338"/>
      <c r="H641" s="338"/>
      <c r="I641" s="338"/>
      <c r="J641" s="338"/>
      <c r="K641" s="338"/>
      <c r="L641" s="338"/>
      <c r="M641" s="338"/>
      <c r="N641" s="338"/>
      <c r="O641" s="338"/>
      <c r="P641" s="338"/>
      <c r="Q641" s="338"/>
      <c r="R641" s="338"/>
      <c r="S641" s="338"/>
      <c r="T641" s="338"/>
      <c r="U641" s="338"/>
      <c r="V641" s="338"/>
      <c r="W641" s="338"/>
      <c r="X641" s="338"/>
      <c r="Y641" s="338"/>
      <c r="Z641" s="338"/>
    </row>
    <row r="642" spans="1:26" ht="15.75" customHeight="1">
      <c r="A642" s="338"/>
      <c r="B642" s="338"/>
      <c r="C642" s="338"/>
      <c r="D642" s="338"/>
      <c r="E642" s="338"/>
      <c r="F642" s="338"/>
      <c r="G642" s="338"/>
      <c r="H642" s="338"/>
      <c r="I642" s="338"/>
      <c r="J642" s="338"/>
      <c r="K642" s="338"/>
      <c r="L642" s="338"/>
      <c r="M642" s="338"/>
      <c r="N642" s="338"/>
      <c r="O642" s="338"/>
      <c r="P642" s="338"/>
      <c r="Q642" s="338"/>
      <c r="R642" s="338"/>
      <c r="S642" s="338"/>
      <c r="T642" s="338"/>
      <c r="U642" s="338"/>
      <c r="V642" s="338"/>
      <c r="W642" s="338"/>
      <c r="X642" s="338"/>
      <c r="Y642" s="338"/>
      <c r="Z642" s="338"/>
    </row>
    <row r="643" spans="1:26" ht="15.75" customHeight="1">
      <c r="A643" s="338"/>
      <c r="B643" s="338"/>
      <c r="C643" s="338"/>
      <c r="D643" s="338"/>
      <c r="E643" s="338"/>
      <c r="F643" s="338"/>
      <c r="G643" s="338"/>
      <c r="H643" s="338"/>
      <c r="I643" s="338"/>
      <c r="J643" s="338"/>
      <c r="K643" s="338"/>
      <c r="L643" s="338"/>
      <c r="M643" s="338"/>
      <c r="N643" s="338"/>
      <c r="O643" s="338"/>
      <c r="P643" s="338"/>
      <c r="Q643" s="338"/>
      <c r="R643" s="338"/>
      <c r="S643" s="338"/>
      <c r="T643" s="338"/>
      <c r="U643" s="338"/>
      <c r="V643" s="338"/>
      <c r="W643" s="338"/>
      <c r="X643" s="338"/>
      <c r="Y643" s="338"/>
      <c r="Z643" s="338"/>
    </row>
    <row r="644" spans="1:26" ht="15.75" customHeight="1">
      <c r="A644" s="338"/>
      <c r="B644" s="338"/>
      <c r="C644" s="338"/>
      <c r="D644" s="338"/>
      <c r="E644" s="338"/>
      <c r="F644" s="338"/>
      <c r="G644" s="338"/>
      <c r="H644" s="338"/>
      <c r="I644" s="338"/>
      <c r="J644" s="338"/>
      <c r="K644" s="338"/>
      <c r="L644" s="338"/>
      <c r="M644" s="338"/>
      <c r="N644" s="338"/>
      <c r="O644" s="338"/>
      <c r="P644" s="338"/>
      <c r="Q644" s="338"/>
      <c r="R644" s="338"/>
      <c r="S644" s="338"/>
      <c r="T644" s="338"/>
      <c r="U644" s="338"/>
      <c r="V644" s="338"/>
      <c r="W644" s="338"/>
      <c r="X644" s="338"/>
      <c r="Y644" s="338"/>
      <c r="Z644" s="338"/>
    </row>
    <row r="645" spans="1:26" ht="15.75" customHeight="1">
      <c r="A645" s="338"/>
      <c r="B645" s="338"/>
      <c r="C645" s="338"/>
      <c r="D645" s="338"/>
      <c r="E645" s="338"/>
      <c r="F645" s="338"/>
      <c r="G645" s="338"/>
      <c r="H645" s="338"/>
      <c r="I645" s="338"/>
      <c r="J645" s="338"/>
      <c r="K645" s="338"/>
      <c r="L645" s="338"/>
      <c r="M645" s="338"/>
      <c r="N645" s="338"/>
      <c r="O645" s="338"/>
      <c r="P645" s="338"/>
      <c r="Q645" s="338"/>
      <c r="R645" s="338"/>
      <c r="S645" s="338"/>
      <c r="T645" s="338"/>
      <c r="U645" s="338"/>
      <c r="V645" s="338"/>
      <c r="W645" s="338"/>
      <c r="X645" s="338"/>
      <c r="Y645" s="338"/>
      <c r="Z645" s="338"/>
    </row>
    <row r="646" spans="1:26" ht="15.75" customHeight="1">
      <c r="A646" s="338"/>
      <c r="B646" s="338"/>
      <c r="C646" s="338"/>
      <c r="D646" s="338"/>
      <c r="E646" s="338"/>
      <c r="F646" s="338"/>
      <c r="G646" s="338"/>
      <c r="H646" s="338"/>
      <c r="I646" s="338"/>
      <c r="J646" s="338"/>
      <c r="K646" s="338"/>
      <c r="L646" s="338"/>
      <c r="M646" s="338"/>
      <c r="N646" s="338"/>
      <c r="O646" s="338"/>
      <c r="P646" s="338"/>
      <c r="Q646" s="338"/>
      <c r="R646" s="338"/>
      <c r="S646" s="338"/>
      <c r="T646" s="338"/>
      <c r="U646" s="338"/>
      <c r="V646" s="338"/>
      <c r="W646" s="338"/>
      <c r="X646" s="338"/>
      <c r="Y646" s="338"/>
      <c r="Z646" s="338"/>
    </row>
    <row r="647" spans="1:26" ht="15.75" customHeight="1">
      <c r="A647" s="338"/>
      <c r="B647" s="338"/>
      <c r="C647" s="338"/>
      <c r="D647" s="338"/>
      <c r="E647" s="338"/>
      <c r="F647" s="338"/>
      <c r="G647" s="338"/>
      <c r="H647" s="338"/>
      <c r="I647" s="338"/>
      <c r="J647" s="338"/>
      <c r="K647" s="338"/>
      <c r="L647" s="338"/>
      <c r="M647" s="338"/>
      <c r="N647" s="338"/>
      <c r="O647" s="338"/>
      <c r="P647" s="338"/>
      <c r="Q647" s="338"/>
      <c r="R647" s="338"/>
      <c r="S647" s="338"/>
      <c r="T647" s="338"/>
      <c r="U647" s="338"/>
      <c r="V647" s="338"/>
      <c r="W647" s="338"/>
      <c r="X647" s="338"/>
      <c r="Y647" s="338"/>
      <c r="Z647" s="338"/>
    </row>
    <row r="648" spans="1:26" ht="15.75" customHeight="1">
      <c r="A648" s="338"/>
      <c r="B648" s="338"/>
      <c r="C648" s="338"/>
      <c r="D648" s="338"/>
      <c r="E648" s="338"/>
      <c r="F648" s="338"/>
      <c r="G648" s="338"/>
      <c r="H648" s="338"/>
      <c r="I648" s="338"/>
      <c r="J648" s="338"/>
      <c r="K648" s="338"/>
      <c r="L648" s="338"/>
      <c r="M648" s="338"/>
      <c r="N648" s="338"/>
      <c r="O648" s="338"/>
      <c r="P648" s="338"/>
      <c r="Q648" s="338"/>
      <c r="R648" s="338"/>
      <c r="S648" s="338"/>
      <c r="T648" s="338"/>
      <c r="U648" s="338"/>
      <c r="V648" s="338"/>
      <c r="W648" s="338"/>
      <c r="X648" s="338"/>
      <c r="Y648" s="338"/>
      <c r="Z648" s="338"/>
    </row>
    <row r="649" spans="1:26" ht="15.75" customHeight="1">
      <c r="A649" s="338"/>
      <c r="B649" s="338"/>
      <c r="C649" s="338"/>
      <c r="D649" s="338"/>
      <c r="E649" s="338"/>
      <c r="F649" s="338"/>
      <c r="G649" s="338"/>
      <c r="H649" s="338"/>
      <c r="I649" s="338"/>
      <c r="J649" s="338"/>
      <c r="K649" s="338"/>
      <c r="L649" s="338"/>
      <c r="M649" s="338"/>
      <c r="N649" s="338"/>
      <c r="O649" s="338"/>
      <c r="P649" s="338"/>
      <c r="Q649" s="338"/>
      <c r="R649" s="338"/>
      <c r="S649" s="338"/>
      <c r="T649" s="338"/>
      <c r="U649" s="338"/>
      <c r="V649" s="338"/>
      <c r="W649" s="338"/>
      <c r="X649" s="338"/>
      <c r="Y649" s="338"/>
      <c r="Z649" s="338"/>
    </row>
    <row r="650" spans="1:26" ht="15.75" customHeight="1">
      <c r="A650" s="338"/>
      <c r="B650" s="338"/>
      <c r="C650" s="338"/>
      <c r="D650" s="338"/>
      <c r="E650" s="338"/>
      <c r="F650" s="338"/>
      <c r="G650" s="338"/>
      <c r="H650" s="338"/>
      <c r="I650" s="338"/>
      <c r="J650" s="338"/>
      <c r="K650" s="338"/>
      <c r="L650" s="338"/>
      <c r="M650" s="338"/>
      <c r="N650" s="338"/>
      <c r="O650" s="338"/>
      <c r="P650" s="338"/>
      <c r="Q650" s="338"/>
      <c r="R650" s="338"/>
      <c r="S650" s="338"/>
      <c r="T650" s="338"/>
      <c r="U650" s="338"/>
      <c r="V650" s="338"/>
      <c r="W650" s="338"/>
      <c r="X650" s="338"/>
      <c r="Y650" s="338"/>
      <c r="Z650" s="338"/>
    </row>
    <row r="651" spans="1:26" ht="15.75" customHeight="1">
      <c r="A651" s="338"/>
      <c r="B651" s="338"/>
      <c r="C651" s="338"/>
      <c r="D651" s="338"/>
      <c r="E651" s="338"/>
      <c r="F651" s="338"/>
      <c r="G651" s="338"/>
      <c r="H651" s="338"/>
      <c r="I651" s="338"/>
      <c r="J651" s="338"/>
      <c r="K651" s="338"/>
      <c r="L651" s="338"/>
      <c r="M651" s="338"/>
      <c r="N651" s="338"/>
      <c r="O651" s="338"/>
      <c r="P651" s="338"/>
      <c r="Q651" s="338"/>
      <c r="R651" s="338"/>
      <c r="S651" s="338"/>
      <c r="T651" s="338"/>
      <c r="U651" s="338"/>
      <c r="V651" s="338"/>
      <c r="W651" s="338"/>
      <c r="X651" s="338"/>
      <c r="Y651" s="338"/>
      <c r="Z651" s="338"/>
    </row>
    <row r="652" spans="1:26" ht="15.75" customHeight="1">
      <c r="A652" s="338"/>
      <c r="B652" s="338"/>
      <c r="C652" s="338"/>
      <c r="D652" s="338"/>
      <c r="E652" s="338"/>
      <c r="F652" s="338"/>
      <c r="G652" s="338"/>
      <c r="H652" s="338"/>
      <c r="I652" s="338"/>
      <c r="J652" s="338"/>
      <c r="K652" s="338"/>
      <c r="L652" s="338"/>
      <c r="M652" s="338"/>
      <c r="N652" s="338"/>
      <c r="O652" s="338"/>
      <c r="P652" s="338"/>
      <c r="Q652" s="338"/>
      <c r="R652" s="338"/>
      <c r="S652" s="338"/>
      <c r="T652" s="338"/>
      <c r="U652" s="338"/>
      <c r="V652" s="338"/>
      <c r="W652" s="338"/>
      <c r="X652" s="338"/>
      <c r="Y652" s="338"/>
      <c r="Z652" s="338"/>
    </row>
    <row r="653" spans="1:26" ht="15.75" customHeight="1">
      <c r="A653" s="338"/>
      <c r="B653" s="338"/>
      <c r="C653" s="338"/>
      <c r="D653" s="338"/>
      <c r="E653" s="338"/>
      <c r="F653" s="338"/>
      <c r="G653" s="338"/>
      <c r="H653" s="338"/>
      <c r="I653" s="338"/>
      <c r="J653" s="338"/>
      <c r="K653" s="338"/>
      <c r="L653" s="338"/>
      <c r="M653" s="338"/>
      <c r="N653" s="338"/>
      <c r="O653" s="338"/>
      <c r="P653" s="338"/>
      <c r="Q653" s="338"/>
      <c r="R653" s="338"/>
      <c r="S653" s="338"/>
      <c r="T653" s="338"/>
      <c r="U653" s="338"/>
      <c r="V653" s="338"/>
      <c r="W653" s="338"/>
      <c r="X653" s="338"/>
      <c r="Y653" s="338"/>
      <c r="Z653" s="338"/>
    </row>
    <row r="654" spans="1:26" ht="15.75" customHeight="1">
      <c r="A654" s="338"/>
      <c r="B654" s="338"/>
      <c r="C654" s="338"/>
      <c r="D654" s="338"/>
      <c r="E654" s="338"/>
      <c r="F654" s="338"/>
      <c r="G654" s="338"/>
      <c r="H654" s="338"/>
      <c r="I654" s="338"/>
      <c r="J654" s="338"/>
      <c r="K654" s="338"/>
      <c r="L654" s="338"/>
      <c r="M654" s="338"/>
      <c r="N654" s="338"/>
      <c r="O654" s="338"/>
      <c r="P654" s="338"/>
      <c r="Q654" s="338"/>
      <c r="R654" s="338"/>
      <c r="S654" s="338"/>
      <c r="T654" s="338"/>
      <c r="U654" s="338"/>
      <c r="V654" s="338"/>
      <c r="W654" s="338"/>
      <c r="X654" s="338"/>
      <c r="Y654" s="338"/>
      <c r="Z654" s="338"/>
    </row>
    <row r="655" spans="1:26" ht="15.75" customHeight="1">
      <c r="A655" s="338"/>
      <c r="B655" s="338"/>
      <c r="C655" s="338"/>
      <c r="D655" s="338"/>
      <c r="E655" s="338"/>
      <c r="F655" s="338"/>
      <c r="G655" s="338"/>
      <c r="H655" s="338"/>
      <c r="I655" s="338"/>
      <c r="J655" s="338"/>
      <c r="K655" s="338"/>
      <c r="L655" s="338"/>
      <c r="M655" s="338"/>
      <c r="N655" s="338"/>
      <c r="O655" s="338"/>
      <c r="P655" s="338"/>
      <c r="Q655" s="338"/>
      <c r="R655" s="338"/>
      <c r="S655" s="338"/>
      <c r="T655" s="338"/>
      <c r="U655" s="338"/>
      <c r="V655" s="338"/>
      <c r="W655" s="338"/>
      <c r="X655" s="338"/>
      <c r="Y655" s="338"/>
      <c r="Z655" s="338"/>
    </row>
    <row r="656" spans="1:26" ht="15.75" customHeight="1">
      <c r="A656" s="338"/>
      <c r="B656" s="338"/>
      <c r="C656" s="338"/>
      <c r="D656" s="338"/>
      <c r="E656" s="338"/>
      <c r="F656" s="338"/>
      <c r="G656" s="338"/>
      <c r="H656" s="338"/>
      <c r="I656" s="338"/>
      <c r="J656" s="338"/>
      <c r="K656" s="338"/>
      <c r="L656" s="338"/>
      <c r="M656" s="338"/>
      <c r="N656" s="338"/>
      <c r="O656" s="338"/>
      <c r="P656" s="338"/>
      <c r="Q656" s="338"/>
      <c r="R656" s="338"/>
      <c r="S656" s="338"/>
      <c r="T656" s="338"/>
      <c r="U656" s="338"/>
      <c r="V656" s="338"/>
      <c r="W656" s="338"/>
      <c r="X656" s="338"/>
      <c r="Y656" s="338"/>
      <c r="Z656" s="338"/>
    </row>
    <row r="657" spans="1:26" ht="15.75" customHeight="1">
      <c r="A657" s="338"/>
      <c r="B657" s="338"/>
      <c r="C657" s="338"/>
      <c r="D657" s="338"/>
      <c r="E657" s="338"/>
      <c r="F657" s="338"/>
      <c r="G657" s="338"/>
      <c r="H657" s="338"/>
      <c r="I657" s="338"/>
      <c r="J657" s="338"/>
      <c r="K657" s="338"/>
      <c r="L657" s="338"/>
      <c r="M657" s="338"/>
      <c r="N657" s="338"/>
      <c r="O657" s="338"/>
      <c r="P657" s="338"/>
      <c r="Q657" s="338"/>
      <c r="R657" s="338"/>
      <c r="S657" s="338"/>
      <c r="T657" s="338"/>
      <c r="U657" s="338"/>
      <c r="V657" s="338"/>
      <c r="W657" s="338"/>
      <c r="X657" s="338"/>
      <c r="Y657" s="338"/>
      <c r="Z657" s="338"/>
    </row>
    <row r="658" spans="1:26" ht="15.75" customHeight="1">
      <c r="A658" s="338"/>
      <c r="B658" s="338"/>
      <c r="C658" s="338"/>
      <c r="D658" s="338"/>
      <c r="E658" s="338"/>
      <c r="F658" s="338"/>
      <c r="G658" s="338"/>
      <c r="H658" s="338"/>
      <c r="I658" s="338"/>
      <c r="J658" s="338"/>
      <c r="K658" s="338"/>
      <c r="L658" s="338"/>
      <c r="M658" s="338"/>
      <c r="N658" s="338"/>
      <c r="O658" s="338"/>
      <c r="P658" s="338"/>
      <c r="Q658" s="338"/>
      <c r="R658" s="338"/>
      <c r="S658" s="338"/>
      <c r="T658" s="338"/>
      <c r="U658" s="338"/>
      <c r="V658" s="338"/>
      <c r="W658" s="338"/>
      <c r="X658" s="338"/>
      <c r="Y658" s="338"/>
      <c r="Z658" s="338"/>
    </row>
    <row r="659" spans="1:26" ht="15.75" customHeight="1">
      <c r="A659" s="338"/>
      <c r="B659" s="338"/>
      <c r="C659" s="338"/>
      <c r="D659" s="338"/>
      <c r="E659" s="338"/>
      <c r="F659" s="338"/>
      <c r="G659" s="338"/>
      <c r="H659" s="338"/>
      <c r="I659" s="338"/>
      <c r="J659" s="338"/>
      <c r="K659" s="338"/>
      <c r="L659" s="338"/>
      <c r="M659" s="338"/>
      <c r="N659" s="338"/>
      <c r="O659" s="338"/>
      <c r="P659" s="338"/>
      <c r="Q659" s="338"/>
      <c r="R659" s="338"/>
      <c r="S659" s="338"/>
      <c r="T659" s="338"/>
      <c r="U659" s="338"/>
      <c r="V659" s="338"/>
      <c r="W659" s="338"/>
      <c r="X659" s="338"/>
      <c r="Y659" s="338"/>
      <c r="Z659" s="338"/>
    </row>
    <row r="660" spans="1:26" ht="15.75" customHeight="1">
      <c r="A660" s="338"/>
      <c r="B660" s="338"/>
      <c r="C660" s="338"/>
      <c r="D660" s="338"/>
      <c r="E660" s="338"/>
      <c r="F660" s="338"/>
      <c r="G660" s="338"/>
      <c r="H660" s="338"/>
      <c r="I660" s="338"/>
      <c r="J660" s="338"/>
      <c r="K660" s="338"/>
      <c r="L660" s="338"/>
      <c r="M660" s="338"/>
      <c r="N660" s="338"/>
      <c r="O660" s="338"/>
      <c r="P660" s="338"/>
      <c r="Q660" s="338"/>
      <c r="R660" s="338"/>
      <c r="S660" s="338"/>
      <c r="T660" s="338"/>
      <c r="U660" s="338"/>
      <c r="V660" s="338"/>
      <c r="W660" s="338"/>
      <c r="X660" s="338"/>
      <c r="Y660" s="338"/>
      <c r="Z660" s="338"/>
    </row>
    <row r="661" spans="1:26" ht="15.75" customHeight="1">
      <c r="A661" s="338"/>
      <c r="B661" s="338"/>
      <c r="C661" s="338"/>
      <c r="D661" s="338"/>
      <c r="E661" s="338"/>
      <c r="F661" s="338"/>
      <c r="G661" s="338"/>
      <c r="H661" s="338"/>
      <c r="I661" s="338"/>
      <c r="J661" s="338"/>
      <c r="K661" s="338"/>
      <c r="L661" s="338"/>
      <c r="M661" s="338"/>
      <c r="N661" s="338"/>
      <c r="O661" s="338"/>
      <c r="P661" s="338"/>
      <c r="Q661" s="338"/>
      <c r="R661" s="338"/>
      <c r="S661" s="338"/>
      <c r="T661" s="338"/>
      <c r="U661" s="338"/>
      <c r="V661" s="338"/>
      <c r="W661" s="338"/>
      <c r="X661" s="338"/>
      <c r="Y661" s="338"/>
      <c r="Z661" s="338"/>
    </row>
    <row r="662" spans="1:26" ht="15.75" customHeight="1">
      <c r="A662" s="338"/>
      <c r="B662" s="338"/>
      <c r="C662" s="338"/>
      <c r="D662" s="338"/>
      <c r="E662" s="338"/>
      <c r="F662" s="338"/>
      <c r="G662" s="338"/>
      <c r="H662" s="338"/>
      <c r="I662" s="338"/>
      <c r="J662" s="338"/>
      <c r="K662" s="338"/>
      <c r="L662" s="338"/>
      <c r="M662" s="338"/>
      <c r="N662" s="338"/>
      <c r="O662" s="338"/>
      <c r="P662" s="338"/>
      <c r="Q662" s="338"/>
      <c r="R662" s="338"/>
      <c r="S662" s="338"/>
      <c r="T662" s="338"/>
      <c r="U662" s="338"/>
      <c r="V662" s="338"/>
      <c r="W662" s="338"/>
      <c r="X662" s="338"/>
      <c r="Y662" s="338"/>
      <c r="Z662" s="338"/>
    </row>
    <row r="663" spans="1:26" ht="15.75" customHeight="1">
      <c r="A663" s="338"/>
      <c r="B663" s="338"/>
      <c r="C663" s="338"/>
      <c r="D663" s="338"/>
      <c r="E663" s="338"/>
      <c r="F663" s="338"/>
      <c r="G663" s="338"/>
      <c r="H663" s="338"/>
      <c r="I663" s="338"/>
      <c r="J663" s="338"/>
      <c r="K663" s="338"/>
      <c r="L663" s="338"/>
      <c r="M663" s="338"/>
      <c r="N663" s="338"/>
      <c r="O663" s="338"/>
      <c r="P663" s="338"/>
      <c r="Q663" s="338"/>
      <c r="R663" s="338"/>
      <c r="S663" s="338"/>
      <c r="T663" s="338"/>
      <c r="U663" s="338"/>
      <c r="V663" s="338"/>
      <c r="W663" s="338"/>
      <c r="X663" s="338"/>
      <c r="Y663" s="338"/>
      <c r="Z663" s="338"/>
    </row>
    <row r="664" spans="1:26" ht="15.75" customHeight="1">
      <c r="A664" s="338"/>
      <c r="B664" s="338"/>
      <c r="C664" s="338"/>
      <c r="D664" s="338"/>
      <c r="E664" s="338"/>
      <c r="F664" s="338"/>
      <c r="G664" s="338"/>
      <c r="H664" s="338"/>
      <c r="I664" s="338"/>
      <c r="J664" s="338"/>
      <c r="K664" s="338"/>
      <c r="L664" s="338"/>
      <c r="M664" s="338"/>
      <c r="N664" s="338"/>
      <c r="O664" s="338"/>
      <c r="P664" s="338"/>
      <c r="Q664" s="338"/>
      <c r="R664" s="338"/>
      <c r="S664" s="338"/>
      <c r="T664" s="338"/>
      <c r="U664" s="338"/>
      <c r="V664" s="338"/>
      <c r="W664" s="338"/>
      <c r="X664" s="338"/>
      <c r="Y664" s="338"/>
      <c r="Z664" s="338"/>
    </row>
    <row r="665" spans="1:26" ht="15.75" customHeight="1">
      <c r="A665" s="338"/>
      <c r="B665" s="338"/>
      <c r="C665" s="338"/>
      <c r="D665" s="338"/>
      <c r="E665" s="338"/>
      <c r="F665" s="338"/>
      <c r="G665" s="338"/>
      <c r="H665" s="338"/>
      <c r="I665" s="338"/>
      <c r="J665" s="338"/>
      <c r="K665" s="338"/>
      <c r="L665" s="338"/>
      <c r="M665" s="338"/>
      <c r="N665" s="338"/>
      <c r="O665" s="338"/>
      <c r="P665" s="338"/>
      <c r="Q665" s="338"/>
      <c r="R665" s="338"/>
      <c r="S665" s="338"/>
      <c r="T665" s="338"/>
      <c r="U665" s="338"/>
      <c r="V665" s="338"/>
      <c r="W665" s="338"/>
      <c r="X665" s="338"/>
      <c r="Y665" s="338"/>
      <c r="Z665" s="338"/>
    </row>
    <row r="666" spans="1:26" ht="15.75" customHeight="1">
      <c r="A666" s="338"/>
      <c r="B666" s="338"/>
      <c r="C666" s="338"/>
      <c r="D666" s="338"/>
      <c r="E666" s="338"/>
      <c r="F666" s="338"/>
      <c r="G666" s="338"/>
      <c r="H666" s="338"/>
      <c r="I666" s="338"/>
      <c r="J666" s="338"/>
      <c r="K666" s="338"/>
      <c r="L666" s="338"/>
      <c r="M666" s="338"/>
      <c r="N666" s="338"/>
      <c r="O666" s="338"/>
      <c r="P666" s="338"/>
      <c r="Q666" s="338"/>
      <c r="R666" s="338"/>
      <c r="S666" s="338"/>
      <c r="T666" s="338"/>
      <c r="U666" s="338"/>
      <c r="V666" s="338"/>
      <c r="W666" s="338"/>
      <c r="X666" s="338"/>
      <c r="Y666" s="338"/>
      <c r="Z666" s="338"/>
    </row>
    <row r="667" spans="1:26" ht="15.75" customHeight="1">
      <c r="A667" s="338"/>
      <c r="B667" s="338"/>
      <c r="C667" s="338"/>
      <c r="D667" s="338"/>
      <c r="E667" s="338"/>
      <c r="F667" s="338"/>
      <c r="G667" s="338"/>
      <c r="H667" s="338"/>
      <c r="I667" s="338"/>
      <c r="J667" s="338"/>
      <c r="K667" s="338"/>
      <c r="L667" s="338"/>
      <c r="M667" s="338"/>
      <c r="N667" s="338"/>
      <c r="O667" s="338"/>
      <c r="P667" s="338"/>
      <c r="Q667" s="338"/>
      <c r="R667" s="338"/>
      <c r="S667" s="338"/>
      <c r="T667" s="338"/>
      <c r="U667" s="338"/>
      <c r="V667" s="338"/>
      <c r="W667" s="338"/>
      <c r="X667" s="338"/>
      <c r="Y667" s="338"/>
      <c r="Z667" s="338"/>
    </row>
    <row r="668" spans="1:26" ht="15.75" customHeight="1">
      <c r="A668" s="338"/>
      <c r="B668" s="338"/>
      <c r="C668" s="338"/>
      <c r="D668" s="338"/>
      <c r="E668" s="338"/>
      <c r="F668" s="338"/>
      <c r="G668" s="338"/>
      <c r="H668" s="338"/>
      <c r="I668" s="338"/>
      <c r="J668" s="338"/>
      <c r="K668" s="338"/>
      <c r="L668" s="338"/>
      <c r="M668" s="338"/>
      <c r="N668" s="338"/>
      <c r="O668" s="338"/>
      <c r="P668" s="338"/>
      <c r="Q668" s="338"/>
      <c r="R668" s="338"/>
      <c r="S668" s="338"/>
      <c r="T668" s="338"/>
      <c r="U668" s="338"/>
      <c r="V668" s="338"/>
      <c r="W668" s="338"/>
      <c r="X668" s="338"/>
      <c r="Y668" s="338"/>
      <c r="Z668" s="338"/>
    </row>
    <row r="669" spans="1:26" ht="15.75" customHeight="1">
      <c r="A669" s="338"/>
      <c r="B669" s="338"/>
      <c r="C669" s="338"/>
      <c r="D669" s="338"/>
      <c r="E669" s="338"/>
      <c r="F669" s="338"/>
      <c r="G669" s="338"/>
      <c r="H669" s="338"/>
      <c r="I669" s="338"/>
      <c r="J669" s="338"/>
      <c r="K669" s="338"/>
      <c r="L669" s="338"/>
      <c r="M669" s="338"/>
      <c r="N669" s="338"/>
      <c r="O669" s="338"/>
      <c r="P669" s="338"/>
      <c r="Q669" s="338"/>
      <c r="R669" s="338"/>
      <c r="S669" s="338"/>
      <c r="T669" s="338"/>
      <c r="U669" s="338"/>
      <c r="V669" s="338"/>
      <c r="W669" s="338"/>
      <c r="X669" s="338"/>
      <c r="Y669" s="338"/>
      <c r="Z669" s="338"/>
    </row>
    <row r="670" spans="1:26" ht="15.75" customHeight="1">
      <c r="A670" s="338"/>
      <c r="B670" s="338"/>
      <c r="C670" s="338"/>
      <c r="D670" s="338"/>
      <c r="E670" s="338"/>
      <c r="F670" s="338"/>
      <c r="G670" s="338"/>
      <c r="H670" s="338"/>
      <c r="I670" s="338"/>
      <c r="J670" s="338"/>
      <c r="K670" s="338"/>
      <c r="L670" s="338"/>
      <c r="M670" s="338"/>
      <c r="N670" s="338"/>
      <c r="O670" s="338"/>
      <c r="P670" s="338"/>
      <c r="Q670" s="338"/>
      <c r="R670" s="338"/>
      <c r="S670" s="338"/>
      <c r="T670" s="338"/>
      <c r="U670" s="338"/>
      <c r="V670" s="338"/>
      <c r="W670" s="338"/>
      <c r="X670" s="338"/>
      <c r="Y670" s="338"/>
      <c r="Z670" s="338"/>
    </row>
    <row r="671" spans="1:26" ht="15.75" customHeight="1">
      <c r="A671" s="338"/>
      <c r="B671" s="338"/>
      <c r="C671" s="338"/>
      <c r="D671" s="338"/>
      <c r="E671" s="338"/>
      <c r="F671" s="338"/>
      <c r="G671" s="338"/>
      <c r="H671" s="338"/>
      <c r="I671" s="338"/>
      <c r="J671" s="338"/>
      <c r="K671" s="338"/>
      <c r="L671" s="338"/>
      <c r="M671" s="338"/>
      <c r="N671" s="338"/>
      <c r="O671" s="338"/>
      <c r="P671" s="338"/>
      <c r="Q671" s="338"/>
      <c r="R671" s="338"/>
      <c r="S671" s="338"/>
      <c r="T671" s="338"/>
      <c r="U671" s="338"/>
      <c r="V671" s="338"/>
      <c r="W671" s="338"/>
      <c r="X671" s="338"/>
      <c r="Y671" s="338"/>
      <c r="Z671" s="338"/>
    </row>
    <row r="672" spans="1:26" ht="15.75" customHeight="1">
      <c r="A672" s="338"/>
      <c r="B672" s="338"/>
      <c r="C672" s="338"/>
      <c r="D672" s="338"/>
      <c r="E672" s="338"/>
      <c r="F672" s="338"/>
      <c r="G672" s="338"/>
      <c r="H672" s="338"/>
      <c r="I672" s="338"/>
      <c r="J672" s="338"/>
      <c r="K672" s="338"/>
      <c r="L672" s="338"/>
      <c r="M672" s="338"/>
      <c r="N672" s="338"/>
      <c r="O672" s="338"/>
      <c r="P672" s="338"/>
      <c r="Q672" s="338"/>
      <c r="R672" s="338"/>
      <c r="S672" s="338"/>
      <c r="T672" s="338"/>
      <c r="U672" s="338"/>
      <c r="V672" s="338"/>
      <c r="W672" s="338"/>
      <c r="X672" s="338"/>
      <c r="Y672" s="338"/>
      <c r="Z672" s="338"/>
    </row>
    <row r="673" spans="1:26" ht="15.75" customHeight="1">
      <c r="A673" s="338"/>
      <c r="B673" s="338"/>
      <c r="C673" s="338"/>
      <c r="D673" s="338"/>
      <c r="E673" s="338"/>
      <c r="F673" s="338"/>
      <c r="G673" s="338"/>
      <c r="H673" s="338"/>
      <c r="I673" s="338"/>
      <c r="J673" s="338"/>
      <c r="K673" s="338"/>
      <c r="L673" s="338"/>
      <c r="M673" s="338"/>
      <c r="N673" s="338"/>
      <c r="O673" s="338"/>
      <c r="P673" s="338"/>
      <c r="Q673" s="338"/>
      <c r="R673" s="338"/>
      <c r="S673" s="338"/>
      <c r="T673" s="338"/>
      <c r="U673" s="338"/>
      <c r="V673" s="338"/>
      <c r="W673" s="338"/>
      <c r="X673" s="338"/>
      <c r="Y673" s="338"/>
      <c r="Z673" s="338"/>
    </row>
    <row r="674" spans="1:26" ht="15.75" customHeight="1">
      <c r="A674" s="338"/>
      <c r="B674" s="338"/>
      <c r="C674" s="338"/>
      <c r="D674" s="338"/>
      <c r="E674" s="338"/>
      <c r="F674" s="338"/>
      <c r="G674" s="338"/>
      <c r="H674" s="338"/>
      <c r="I674" s="338"/>
      <c r="J674" s="338"/>
      <c r="K674" s="338"/>
      <c r="L674" s="338"/>
      <c r="M674" s="338"/>
      <c r="N674" s="338"/>
      <c r="O674" s="338"/>
      <c r="P674" s="338"/>
      <c r="Q674" s="338"/>
      <c r="R674" s="338"/>
      <c r="S674" s="338"/>
      <c r="T674" s="338"/>
      <c r="U674" s="338"/>
      <c r="V674" s="338"/>
      <c r="W674" s="338"/>
      <c r="X674" s="338"/>
      <c r="Y674" s="338"/>
      <c r="Z674" s="338"/>
    </row>
    <row r="675" spans="1:26" ht="15.75" customHeight="1">
      <c r="A675" s="338"/>
      <c r="B675" s="338"/>
      <c r="C675" s="338"/>
      <c r="D675" s="338"/>
      <c r="E675" s="338"/>
      <c r="F675" s="338"/>
      <c r="G675" s="338"/>
      <c r="H675" s="338"/>
      <c r="I675" s="338"/>
      <c r="J675" s="338"/>
      <c r="K675" s="338"/>
      <c r="L675" s="338"/>
      <c r="M675" s="338"/>
      <c r="N675" s="338"/>
      <c r="O675" s="338"/>
      <c r="P675" s="338"/>
      <c r="Q675" s="338"/>
      <c r="R675" s="338"/>
      <c r="S675" s="338"/>
      <c r="T675" s="338"/>
      <c r="U675" s="338"/>
      <c r="V675" s="338"/>
      <c r="W675" s="338"/>
      <c r="X675" s="338"/>
      <c r="Y675" s="338"/>
      <c r="Z675" s="338"/>
    </row>
    <row r="676" spans="1:26" ht="15.75" customHeight="1">
      <c r="A676" s="338"/>
      <c r="B676" s="338"/>
      <c r="C676" s="338"/>
      <c r="D676" s="338"/>
      <c r="E676" s="338"/>
      <c r="F676" s="338"/>
      <c r="G676" s="338"/>
      <c r="H676" s="338"/>
      <c r="I676" s="338"/>
      <c r="J676" s="338"/>
      <c r="K676" s="338"/>
      <c r="L676" s="338"/>
      <c r="M676" s="338"/>
      <c r="N676" s="338"/>
      <c r="O676" s="338"/>
      <c r="P676" s="338"/>
      <c r="Q676" s="338"/>
      <c r="R676" s="338"/>
      <c r="S676" s="338"/>
      <c r="T676" s="338"/>
      <c r="U676" s="338"/>
      <c r="V676" s="338"/>
      <c r="W676" s="338"/>
      <c r="X676" s="338"/>
      <c r="Y676" s="338"/>
      <c r="Z676" s="338"/>
    </row>
    <row r="677" spans="1:26" ht="15.75" customHeight="1">
      <c r="A677" s="338"/>
      <c r="B677" s="338"/>
      <c r="C677" s="338"/>
      <c r="D677" s="338"/>
      <c r="E677" s="338"/>
      <c r="F677" s="338"/>
      <c r="G677" s="338"/>
      <c r="H677" s="338"/>
      <c r="I677" s="338"/>
      <c r="J677" s="338"/>
      <c r="K677" s="338"/>
      <c r="L677" s="338"/>
      <c r="M677" s="338"/>
      <c r="N677" s="338"/>
      <c r="O677" s="338"/>
      <c r="P677" s="338"/>
      <c r="Q677" s="338"/>
      <c r="R677" s="338"/>
      <c r="S677" s="338"/>
      <c r="T677" s="338"/>
      <c r="U677" s="338"/>
      <c r="V677" s="338"/>
      <c r="W677" s="338"/>
      <c r="X677" s="338"/>
      <c r="Y677" s="338"/>
      <c r="Z677" s="338"/>
    </row>
    <row r="678" spans="1:26" ht="15.75" customHeight="1">
      <c r="A678" s="338"/>
      <c r="B678" s="338"/>
      <c r="C678" s="338"/>
      <c r="D678" s="338"/>
      <c r="E678" s="338"/>
      <c r="F678" s="338"/>
      <c r="G678" s="338"/>
      <c r="H678" s="338"/>
      <c r="I678" s="338"/>
      <c r="J678" s="338"/>
      <c r="K678" s="338"/>
      <c r="L678" s="338"/>
      <c r="M678" s="338"/>
      <c r="N678" s="338"/>
      <c r="O678" s="338"/>
      <c r="P678" s="338"/>
      <c r="Q678" s="338"/>
      <c r="R678" s="338"/>
      <c r="S678" s="338"/>
      <c r="T678" s="338"/>
      <c r="U678" s="338"/>
      <c r="V678" s="338"/>
      <c r="W678" s="338"/>
      <c r="X678" s="338"/>
      <c r="Y678" s="338"/>
      <c r="Z678" s="338"/>
    </row>
    <row r="679" spans="1:26" ht="15.75" customHeight="1">
      <c r="A679" s="338"/>
      <c r="B679" s="338"/>
      <c r="C679" s="338"/>
      <c r="D679" s="338"/>
      <c r="E679" s="338"/>
      <c r="F679" s="338"/>
      <c r="G679" s="338"/>
      <c r="H679" s="338"/>
      <c r="I679" s="338"/>
      <c r="J679" s="338"/>
      <c r="K679" s="338"/>
      <c r="L679" s="338"/>
      <c r="M679" s="338"/>
      <c r="N679" s="338"/>
      <c r="O679" s="338"/>
      <c r="P679" s="338"/>
      <c r="Q679" s="338"/>
      <c r="R679" s="338"/>
      <c r="S679" s="338"/>
      <c r="T679" s="338"/>
      <c r="U679" s="338"/>
      <c r="V679" s="338"/>
      <c r="W679" s="338"/>
      <c r="X679" s="338"/>
      <c r="Y679" s="338"/>
      <c r="Z679" s="338"/>
    </row>
    <row r="680" spans="1:26" ht="15.75" customHeight="1">
      <c r="A680" s="338"/>
      <c r="B680" s="338"/>
      <c r="C680" s="338"/>
      <c r="D680" s="338"/>
      <c r="E680" s="338"/>
      <c r="F680" s="338"/>
      <c r="G680" s="338"/>
      <c r="H680" s="338"/>
      <c r="I680" s="338"/>
      <c r="J680" s="338"/>
      <c r="K680" s="338"/>
      <c r="L680" s="338"/>
      <c r="M680" s="338"/>
      <c r="N680" s="338"/>
      <c r="O680" s="338"/>
      <c r="P680" s="338"/>
      <c r="Q680" s="338"/>
      <c r="R680" s="338"/>
      <c r="S680" s="338"/>
      <c r="T680" s="338"/>
      <c r="U680" s="338"/>
      <c r="V680" s="338"/>
      <c r="W680" s="338"/>
      <c r="X680" s="338"/>
      <c r="Y680" s="338"/>
      <c r="Z680" s="338"/>
    </row>
    <row r="681" spans="1:26" ht="15.75" customHeight="1">
      <c r="A681" s="338"/>
      <c r="B681" s="338"/>
      <c r="C681" s="338"/>
      <c r="D681" s="338"/>
      <c r="E681" s="338"/>
      <c r="F681" s="338"/>
      <c r="G681" s="338"/>
      <c r="H681" s="338"/>
      <c r="I681" s="338"/>
      <c r="J681" s="338"/>
      <c r="K681" s="338"/>
      <c r="L681" s="338"/>
      <c r="M681" s="338"/>
      <c r="N681" s="338"/>
      <c r="O681" s="338"/>
      <c r="P681" s="338"/>
      <c r="Q681" s="338"/>
      <c r="R681" s="338"/>
      <c r="S681" s="338"/>
      <c r="T681" s="338"/>
      <c r="U681" s="338"/>
      <c r="V681" s="338"/>
      <c r="W681" s="338"/>
      <c r="X681" s="338"/>
      <c r="Y681" s="338"/>
      <c r="Z681" s="338"/>
    </row>
    <row r="682" spans="1:26" ht="15.75" customHeight="1">
      <c r="A682" s="338"/>
      <c r="B682" s="338"/>
      <c r="C682" s="338"/>
      <c r="D682" s="338"/>
      <c r="E682" s="338"/>
      <c r="F682" s="338"/>
      <c r="G682" s="338"/>
      <c r="H682" s="338"/>
      <c r="I682" s="338"/>
      <c r="J682" s="338"/>
      <c r="K682" s="338"/>
      <c r="L682" s="338"/>
      <c r="M682" s="338"/>
      <c r="N682" s="338"/>
      <c r="O682" s="338"/>
      <c r="P682" s="338"/>
      <c r="Q682" s="338"/>
      <c r="R682" s="338"/>
      <c r="S682" s="338"/>
      <c r="T682" s="338"/>
      <c r="U682" s="338"/>
      <c r="V682" s="338"/>
      <c r="W682" s="338"/>
      <c r="X682" s="338"/>
      <c r="Y682" s="338"/>
      <c r="Z682" s="338"/>
    </row>
    <row r="683" spans="1:26" ht="15.75" customHeight="1">
      <c r="A683" s="338"/>
      <c r="B683" s="338"/>
      <c r="C683" s="338"/>
      <c r="D683" s="338"/>
      <c r="E683" s="338"/>
      <c r="F683" s="338"/>
      <c r="G683" s="338"/>
      <c r="H683" s="338"/>
      <c r="I683" s="338"/>
      <c r="J683" s="338"/>
      <c r="K683" s="338"/>
      <c r="L683" s="338"/>
      <c r="M683" s="338"/>
      <c r="N683" s="338"/>
      <c r="O683" s="338"/>
      <c r="P683" s="338"/>
      <c r="Q683" s="338"/>
      <c r="R683" s="338"/>
      <c r="S683" s="338"/>
      <c r="T683" s="338"/>
      <c r="U683" s="338"/>
      <c r="V683" s="338"/>
      <c r="W683" s="338"/>
      <c r="X683" s="338"/>
      <c r="Y683" s="338"/>
      <c r="Z683" s="338"/>
    </row>
    <row r="684" spans="1:26" ht="15.75" customHeight="1">
      <c r="A684" s="338"/>
      <c r="B684" s="338"/>
      <c r="C684" s="338"/>
      <c r="D684" s="338"/>
      <c r="E684" s="338"/>
      <c r="F684" s="338"/>
      <c r="G684" s="338"/>
      <c r="H684" s="338"/>
      <c r="I684" s="338"/>
      <c r="J684" s="338"/>
      <c r="K684" s="338"/>
      <c r="L684" s="338"/>
      <c r="M684" s="338"/>
      <c r="N684" s="338"/>
      <c r="O684" s="338"/>
      <c r="P684" s="338"/>
      <c r="Q684" s="338"/>
      <c r="R684" s="338"/>
      <c r="S684" s="338"/>
      <c r="T684" s="338"/>
      <c r="U684" s="338"/>
      <c r="V684" s="338"/>
      <c r="W684" s="338"/>
      <c r="X684" s="338"/>
      <c r="Y684" s="338"/>
      <c r="Z684" s="338"/>
    </row>
    <row r="685" spans="1:26" ht="15.75" customHeight="1">
      <c r="A685" s="338"/>
      <c r="B685" s="338"/>
      <c r="C685" s="338"/>
      <c r="D685" s="338"/>
      <c r="E685" s="338"/>
      <c r="F685" s="338"/>
      <c r="G685" s="338"/>
      <c r="H685" s="338"/>
      <c r="I685" s="338"/>
      <c r="J685" s="338"/>
      <c r="K685" s="338"/>
      <c r="L685" s="338"/>
      <c r="M685" s="338"/>
      <c r="N685" s="338"/>
      <c r="O685" s="338"/>
      <c r="P685" s="338"/>
      <c r="Q685" s="338"/>
      <c r="R685" s="338"/>
      <c r="S685" s="338"/>
      <c r="T685" s="338"/>
      <c r="U685" s="338"/>
      <c r="V685" s="338"/>
      <c r="W685" s="338"/>
      <c r="X685" s="338"/>
      <c r="Y685" s="338"/>
      <c r="Z685" s="338"/>
    </row>
    <row r="686" spans="1:26" ht="15.75" customHeight="1">
      <c r="A686" s="338"/>
      <c r="B686" s="338"/>
      <c r="C686" s="338"/>
      <c r="D686" s="338"/>
      <c r="E686" s="338"/>
      <c r="F686" s="338"/>
      <c r="G686" s="338"/>
      <c r="H686" s="338"/>
      <c r="I686" s="338"/>
      <c r="J686" s="338"/>
      <c r="K686" s="338"/>
      <c r="L686" s="338"/>
      <c r="M686" s="338"/>
      <c r="N686" s="338"/>
      <c r="O686" s="338"/>
      <c r="P686" s="338"/>
      <c r="Q686" s="338"/>
      <c r="R686" s="338"/>
      <c r="S686" s="338"/>
      <c r="T686" s="338"/>
      <c r="U686" s="338"/>
      <c r="V686" s="338"/>
      <c r="W686" s="338"/>
      <c r="X686" s="338"/>
      <c r="Y686" s="338"/>
      <c r="Z686" s="338"/>
    </row>
    <row r="687" spans="1:26" ht="15.75" customHeight="1">
      <c r="A687" s="338"/>
      <c r="B687" s="338"/>
      <c r="C687" s="338"/>
      <c r="D687" s="338"/>
      <c r="E687" s="338"/>
      <c r="F687" s="338"/>
      <c r="G687" s="338"/>
      <c r="H687" s="338"/>
      <c r="I687" s="338"/>
      <c r="J687" s="338"/>
      <c r="K687" s="338"/>
      <c r="L687" s="338"/>
      <c r="M687" s="338"/>
      <c r="N687" s="338"/>
      <c r="O687" s="338"/>
      <c r="P687" s="338"/>
      <c r="Q687" s="338"/>
      <c r="R687" s="338"/>
      <c r="S687" s="338"/>
      <c r="T687" s="338"/>
      <c r="U687" s="338"/>
      <c r="V687" s="338"/>
      <c r="W687" s="338"/>
      <c r="X687" s="338"/>
      <c r="Y687" s="338"/>
      <c r="Z687" s="338"/>
    </row>
    <row r="688" spans="1:26" ht="15.75" customHeight="1">
      <c r="A688" s="338"/>
      <c r="B688" s="338"/>
      <c r="C688" s="338"/>
      <c r="D688" s="338"/>
      <c r="E688" s="338"/>
      <c r="F688" s="338"/>
      <c r="G688" s="338"/>
      <c r="H688" s="338"/>
      <c r="I688" s="338"/>
      <c r="J688" s="338"/>
      <c r="K688" s="338"/>
      <c r="L688" s="338"/>
      <c r="M688" s="338"/>
      <c r="N688" s="338"/>
      <c r="O688" s="338"/>
      <c r="P688" s="338"/>
      <c r="Q688" s="338"/>
      <c r="R688" s="338"/>
      <c r="S688" s="338"/>
      <c r="T688" s="338"/>
      <c r="U688" s="338"/>
      <c r="V688" s="338"/>
      <c r="W688" s="338"/>
      <c r="X688" s="338"/>
      <c r="Y688" s="338"/>
      <c r="Z688" s="338"/>
    </row>
    <row r="689" spans="1:26" ht="15.75" customHeight="1">
      <c r="A689" s="338"/>
      <c r="B689" s="338"/>
      <c r="C689" s="338"/>
      <c r="D689" s="338"/>
      <c r="E689" s="338"/>
      <c r="F689" s="338"/>
      <c r="G689" s="338"/>
      <c r="H689" s="338"/>
      <c r="I689" s="338"/>
      <c r="J689" s="338"/>
      <c r="K689" s="338"/>
      <c r="L689" s="338"/>
      <c r="M689" s="338"/>
      <c r="N689" s="338"/>
      <c r="O689" s="338"/>
      <c r="P689" s="338"/>
      <c r="Q689" s="338"/>
      <c r="R689" s="338"/>
      <c r="S689" s="338"/>
      <c r="T689" s="338"/>
      <c r="U689" s="338"/>
      <c r="V689" s="338"/>
      <c r="W689" s="338"/>
      <c r="X689" s="338"/>
      <c r="Y689" s="338"/>
      <c r="Z689" s="338"/>
    </row>
    <row r="690" spans="1:26" ht="15.75" customHeight="1">
      <c r="A690" s="338"/>
      <c r="B690" s="338"/>
      <c r="C690" s="338"/>
      <c r="D690" s="338"/>
      <c r="E690" s="338"/>
      <c r="F690" s="338"/>
      <c r="G690" s="338"/>
      <c r="H690" s="338"/>
      <c r="I690" s="338"/>
      <c r="J690" s="338"/>
      <c r="K690" s="338"/>
      <c r="L690" s="338"/>
      <c r="M690" s="338"/>
      <c r="N690" s="338"/>
      <c r="O690" s="338"/>
      <c r="P690" s="338"/>
      <c r="Q690" s="338"/>
      <c r="R690" s="338"/>
      <c r="S690" s="338"/>
      <c r="T690" s="338"/>
      <c r="U690" s="338"/>
      <c r="V690" s="338"/>
      <c r="W690" s="338"/>
      <c r="X690" s="338"/>
      <c r="Y690" s="338"/>
      <c r="Z690" s="338"/>
    </row>
    <row r="691" spans="1:26" ht="15.75" customHeight="1">
      <c r="A691" s="338"/>
      <c r="B691" s="338"/>
      <c r="C691" s="338"/>
      <c r="D691" s="338"/>
      <c r="E691" s="338"/>
      <c r="F691" s="338"/>
      <c r="G691" s="338"/>
      <c r="H691" s="338"/>
      <c r="I691" s="338"/>
      <c r="J691" s="338"/>
      <c r="K691" s="338"/>
      <c r="L691" s="338"/>
      <c r="M691" s="338"/>
      <c r="N691" s="338"/>
      <c r="O691" s="338"/>
      <c r="P691" s="338"/>
      <c r="Q691" s="338"/>
      <c r="R691" s="338"/>
      <c r="S691" s="338"/>
      <c r="T691" s="338"/>
      <c r="U691" s="338"/>
      <c r="V691" s="338"/>
      <c r="W691" s="338"/>
      <c r="X691" s="338"/>
      <c r="Y691" s="338"/>
      <c r="Z691" s="338"/>
    </row>
    <row r="692" spans="1:26" ht="15.75" customHeight="1">
      <c r="A692" s="338"/>
      <c r="B692" s="338"/>
      <c r="C692" s="338"/>
      <c r="D692" s="338"/>
      <c r="E692" s="338"/>
      <c r="F692" s="338"/>
      <c r="G692" s="338"/>
      <c r="H692" s="338"/>
      <c r="I692" s="338"/>
      <c r="J692" s="338"/>
      <c r="K692" s="338"/>
      <c r="L692" s="338"/>
      <c r="M692" s="338"/>
      <c r="N692" s="338"/>
      <c r="O692" s="338"/>
      <c r="P692" s="338"/>
      <c r="Q692" s="338"/>
      <c r="R692" s="338"/>
      <c r="S692" s="338"/>
      <c r="T692" s="338"/>
      <c r="U692" s="338"/>
      <c r="V692" s="338"/>
      <c r="W692" s="338"/>
      <c r="X692" s="338"/>
      <c r="Y692" s="338"/>
      <c r="Z692" s="338"/>
    </row>
    <row r="693" spans="1:26" ht="15.75" customHeight="1">
      <c r="A693" s="338"/>
      <c r="B693" s="338"/>
      <c r="C693" s="338"/>
      <c r="D693" s="338"/>
      <c r="E693" s="338"/>
      <c r="F693" s="338"/>
      <c r="G693" s="338"/>
      <c r="H693" s="338"/>
      <c r="I693" s="338"/>
      <c r="J693" s="338"/>
      <c r="K693" s="338"/>
      <c r="L693" s="338"/>
      <c r="M693" s="338"/>
      <c r="N693" s="338"/>
      <c r="O693" s="338"/>
      <c r="P693" s="338"/>
      <c r="Q693" s="338"/>
      <c r="R693" s="338"/>
      <c r="S693" s="338"/>
      <c r="T693" s="338"/>
      <c r="U693" s="338"/>
      <c r="V693" s="338"/>
      <c r="W693" s="338"/>
      <c r="X693" s="338"/>
      <c r="Y693" s="338"/>
      <c r="Z693" s="338"/>
    </row>
    <row r="694" spans="1:26" ht="15.75" customHeight="1">
      <c r="A694" s="338"/>
      <c r="B694" s="338"/>
      <c r="C694" s="338"/>
      <c r="D694" s="338"/>
      <c r="E694" s="338"/>
      <c r="F694" s="338"/>
      <c r="G694" s="338"/>
      <c r="H694" s="338"/>
      <c r="I694" s="338"/>
      <c r="J694" s="338"/>
      <c r="K694" s="338"/>
      <c r="L694" s="338"/>
      <c r="M694" s="338"/>
      <c r="N694" s="338"/>
      <c r="O694" s="338"/>
      <c r="P694" s="338"/>
      <c r="Q694" s="338"/>
      <c r="R694" s="338"/>
      <c r="S694" s="338"/>
      <c r="T694" s="338"/>
      <c r="U694" s="338"/>
      <c r="V694" s="338"/>
      <c r="W694" s="338"/>
      <c r="X694" s="338"/>
      <c r="Y694" s="338"/>
      <c r="Z694" s="338"/>
    </row>
    <row r="695" spans="1:26" ht="15.75" customHeight="1">
      <c r="A695" s="338"/>
      <c r="B695" s="338"/>
      <c r="C695" s="338"/>
      <c r="D695" s="338"/>
      <c r="E695" s="338"/>
      <c r="F695" s="338"/>
      <c r="G695" s="338"/>
      <c r="H695" s="338"/>
      <c r="I695" s="338"/>
      <c r="J695" s="338"/>
      <c r="K695" s="338"/>
      <c r="L695" s="338"/>
      <c r="M695" s="338"/>
      <c r="N695" s="338"/>
      <c r="O695" s="338"/>
      <c r="P695" s="338"/>
      <c r="Q695" s="338"/>
      <c r="R695" s="338"/>
      <c r="S695" s="338"/>
      <c r="T695" s="338"/>
      <c r="U695" s="338"/>
      <c r="V695" s="338"/>
      <c r="W695" s="338"/>
      <c r="X695" s="338"/>
      <c r="Y695" s="338"/>
      <c r="Z695" s="338"/>
    </row>
    <row r="696" spans="1:26" ht="15.75" customHeight="1">
      <c r="A696" s="338"/>
      <c r="B696" s="338"/>
      <c r="C696" s="338"/>
      <c r="D696" s="338"/>
      <c r="E696" s="338"/>
      <c r="F696" s="338"/>
      <c r="G696" s="338"/>
      <c r="H696" s="338"/>
      <c r="I696" s="338"/>
      <c r="J696" s="338"/>
      <c r="K696" s="338"/>
      <c r="L696" s="338"/>
      <c r="M696" s="338"/>
      <c r="N696" s="338"/>
      <c r="O696" s="338"/>
      <c r="P696" s="338"/>
      <c r="Q696" s="338"/>
      <c r="R696" s="338"/>
      <c r="S696" s="338"/>
      <c r="T696" s="338"/>
      <c r="U696" s="338"/>
      <c r="V696" s="338"/>
      <c r="W696" s="338"/>
      <c r="X696" s="338"/>
      <c r="Y696" s="338"/>
      <c r="Z696" s="338"/>
    </row>
    <row r="697" spans="1:26" ht="15.75" customHeight="1">
      <c r="A697" s="338"/>
      <c r="B697" s="338"/>
      <c r="C697" s="338"/>
      <c r="D697" s="338"/>
      <c r="E697" s="338"/>
      <c r="F697" s="338"/>
      <c r="G697" s="338"/>
      <c r="H697" s="338"/>
      <c r="I697" s="338"/>
      <c r="J697" s="338"/>
      <c r="K697" s="338"/>
      <c r="L697" s="338"/>
      <c r="M697" s="338"/>
      <c r="N697" s="338"/>
      <c r="O697" s="338"/>
      <c r="P697" s="338"/>
      <c r="Q697" s="338"/>
      <c r="R697" s="338"/>
      <c r="S697" s="338"/>
      <c r="T697" s="338"/>
      <c r="U697" s="338"/>
      <c r="V697" s="338"/>
      <c r="W697" s="338"/>
      <c r="X697" s="338"/>
      <c r="Y697" s="338"/>
      <c r="Z697" s="338"/>
    </row>
    <row r="698" spans="1:26" ht="15.75" customHeight="1">
      <c r="A698" s="338"/>
      <c r="B698" s="338"/>
      <c r="C698" s="338"/>
      <c r="D698" s="338"/>
      <c r="E698" s="338"/>
      <c r="F698" s="338"/>
      <c r="G698" s="338"/>
      <c r="H698" s="338"/>
      <c r="I698" s="338"/>
      <c r="J698" s="338"/>
      <c r="K698" s="338"/>
      <c r="L698" s="338"/>
      <c r="M698" s="338"/>
      <c r="N698" s="338"/>
      <c r="O698" s="338"/>
      <c r="P698" s="338"/>
      <c r="Q698" s="338"/>
      <c r="R698" s="338"/>
      <c r="S698" s="338"/>
      <c r="T698" s="338"/>
      <c r="U698" s="338"/>
      <c r="V698" s="338"/>
      <c r="W698" s="338"/>
      <c r="X698" s="338"/>
      <c r="Y698" s="338"/>
      <c r="Z698" s="338"/>
    </row>
    <row r="699" spans="1:26" ht="15.75" customHeight="1">
      <c r="A699" s="338"/>
      <c r="B699" s="338"/>
      <c r="C699" s="338"/>
      <c r="D699" s="338"/>
      <c r="E699" s="338"/>
      <c r="F699" s="338"/>
      <c r="G699" s="338"/>
      <c r="H699" s="338"/>
      <c r="I699" s="338"/>
      <c r="J699" s="338"/>
      <c r="K699" s="338"/>
      <c r="L699" s="338"/>
      <c r="M699" s="338"/>
      <c r="N699" s="338"/>
      <c r="O699" s="338"/>
      <c r="P699" s="338"/>
      <c r="Q699" s="338"/>
      <c r="R699" s="338"/>
      <c r="S699" s="338"/>
      <c r="T699" s="338"/>
      <c r="U699" s="338"/>
      <c r="V699" s="338"/>
      <c r="W699" s="338"/>
      <c r="X699" s="338"/>
      <c r="Y699" s="338"/>
      <c r="Z699" s="338"/>
    </row>
    <row r="700" spans="1:26" ht="15.75" customHeight="1">
      <c r="A700" s="338"/>
      <c r="B700" s="338"/>
      <c r="C700" s="338"/>
      <c r="D700" s="338"/>
      <c r="E700" s="338"/>
      <c r="F700" s="338"/>
      <c r="G700" s="338"/>
      <c r="H700" s="338"/>
      <c r="I700" s="338"/>
      <c r="J700" s="338"/>
      <c r="K700" s="338"/>
      <c r="L700" s="338"/>
      <c r="M700" s="338"/>
      <c r="N700" s="338"/>
      <c r="O700" s="338"/>
      <c r="P700" s="338"/>
      <c r="Q700" s="338"/>
      <c r="R700" s="338"/>
      <c r="S700" s="338"/>
      <c r="T700" s="338"/>
      <c r="U700" s="338"/>
      <c r="V700" s="338"/>
      <c r="W700" s="338"/>
      <c r="X700" s="338"/>
      <c r="Y700" s="338"/>
      <c r="Z700" s="338"/>
    </row>
    <row r="701" spans="1:26" ht="15.75" customHeight="1">
      <c r="A701" s="338"/>
      <c r="B701" s="338"/>
      <c r="C701" s="338"/>
      <c r="D701" s="338"/>
      <c r="E701" s="338"/>
      <c r="F701" s="338"/>
      <c r="G701" s="338"/>
      <c r="H701" s="338"/>
      <c r="I701" s="338"/>
      <c r="J701" s="338"/>
      <c r="K701" s="338"/>
      <c r="L701" s="338"/>
      <c r="M701" s="338"/>
      <c r="N701" s="338"/>
      <c r="O701" s="338"/>
      <c r="P701" s="338"/>
      <c r="Q701" s="338"/>
      <c r="R701" s="338"/>
      <c r="S701" s="338"/>
      <c r="T701" s="338"/>
      <c r="U701" s="338"/>
      <c r="V701" s="338"/>
      <c r="W701" s="338"/>
      <c r="X701" s="338"/>
      <c r="Y701" s="338"/>
      <c r="Z701" s="338"/>
    </row>
    <row r="702" spans="1:26" ht="15.75" customHeight="1">
      <c r="A702" s="338"/>
      <c r="B702" s="338"/>
      <c r="C702" s="338"/>
      <c r="D702" s="338"/>
      <c r="E702" s="338"/>
      <c r="F702" s="338"/>
      <c r="G702" s="338"/>
      <c r="H702" s="338"/>
      <c r="I702" s="338"/>
      <c r="J702" s="338"/>
      <c r="K702" s="338"/>
      <c r="L702" s="338"/>
      <c r="M702" s="338"/>
      <c r="N702" s="338"/>
      <c r="O702" s="338"/>
      <c r="P702" s="338"/>
      <c r="Q702" s="338"/>
      <c r="R702" s="338"/>
      <c r="S702" s="338"/>
      <c r="T702" s="338"/>
      <c r="U702" s="338"/>
      <c r="V702" s="338"/>
      <c r="W702" s="338"/>
      <c r="X702" s="338"/>
      <c r="Y702" s="338"/>
      <c r="Z702" s="338"/>
    </row>
    <row r="703" spans="1:26" ht="15.75" customHeight="1">
      <c r="A703" s="338"/>
      <c r="B703" s="338"/>
      <c r="C703" s="338"/>
      <c r="D703" s="338"/>
      <c r="E703" s="338"/>
      <c r="F703" s="338"/>
      <c r="G703" s="338"/>
      <c r="H703" s="338"/>
      <c r="I703" s="338"/>
      <c r="J703" s="338"/>
      <c r="K703" s="338"/>
      <c r="L703" s="338"/>
      <c r="M703" s="338"/>
      <c r="N703" s="338"/>
      <c r="O703" s="338"/>
      <c r="P703" s="338"/>
      <c r="Q703" s="338"/>
      <c r="R703" s="338"/>
      <c r="S703" s="338"/>
      <c r="T703" s="338"/>
      <c r="U703" s="338"/>
      <c r="V703" s="338"/>
      <c r="W703" s="338"/>
      <c r="X703" s="338"/>
      <c r="Y703" s="338"/>
      <c r="Z703" s="338"/>
    </row>
    <row r="704" spans="1:26" ht="15.75" customHeight="1">
      <c r="A704" s="338"/>
      <c r="B704" s="338"/>
      <c r="C704" s="338"/>
      <c r="D704" s="338"/>
      <c r="E704" s="338"/>
      <c r="F704" s="338"/>
      <c r="G704" s="338"/>
      <c r="H704" s="338"/>
      <c r="I704" s="338"/>
      <c r="J704" s="338"/>
      <c r="K704" s="338"/>
      <c r="L704" s="338"/>
      <c r="M704" s="338"/>
      <c r="N704" s="338"/>
      <c r="O704" s="338"/>
      <c r="P704" s="338"/>
      <c r="Q704" s="338"/>
      <c r="R704" s="338"/>
      <c r="S704" s="338"/>
      <c r="T704" s="338"/>
      <c r="U704" s="338"/>
      <c r="V704" s="338"/>
      <c r="W704" s="338"/>
      <c r="X704" s="338"/>
      <c r="Y704" s="338"/>
      <c r="Z704" s="338"/>
    </row>
    <row r="705" spans="1:26" ht="15.75" customHeight="1">
      <c r="A705" s="338"/>
      <c r="B705" s="338"/>
      <c r="C705" s="338"/>
      <c r="D705" s="338"/>
      <c r="E705" s="338"/>
      <c r="F705" s="338"/>
      <c r="G705" s="338"/>
      <c r="H705" s="338"/>
      <c r="I705" s="338"/>
      <c r="J705" s="338"/>
      <c r="K705" s="338"/>
      <c r="L705" s="338"/>
      <c r="M705" s="338"/>
      <c r="N705" s="338"/>
      <c r="O705" s="338"/>
      <c r="P705" s="338"/>
      <c r="Q705" s="338"/>
      <c r="R705" s="338"/>
      <c r="S705" s="338"/>
      <c r="T705" s="338"/>
      <c r="U705" s="338"/>
      <c r="V705" s="338"/>
      <c r="W705" s="338"/>
      <c r="X705" s="338"/>
      <c r="Y705" s="338"/>
      <c r="Z705" s="338"/>
    </row>
    <row r="706" spans="1:26" ht="15.75" customHeight="1">
      <c r="A706" s="338"/>
      <c r="B706" s="338"/>
      <c r="C706" s="338"/>
      <c r="D706" s="338"/>
      <c r="E706" s="338"/>
      <c r="F706" s="338"/>
      <c r="G706" s="338"/>
      <c r="H706" s="338"/>
      <c r="I706" s="338"/>
      <c r="J706" s="338"/>
      <c r="K706" s="338"/>
      <c r="L706" s="338"/>
      <c r="M706" s="338"/>
      <c r="N706" s="338"/>
      <c r="O706" s="338"/>
      <c r="P706" s="338"/>
      <c r="Q706" s="338"/>
      <c r="R706" s="338"/>
      <c r="S706" s="338"/>
      <c r="T706" s="338"/>
      <c r="U706" s="338"/>
      <c r="V706" s="338"/>
      <c r="W706" s="338"/>
      <c r="X706" s="338"/>
      <c r="Y706" s="338"/>
      <c r="Z706" s="338"/>
    </row>
    <row r="707" spans="1:26" ht="15.75" customHeight="1">
      <c r="A707" s="338"/>
      <c r="B707" s="338"/>
      <c r="C707" s="338"/>
      <c r="D707" s="338"/>
      <c r="E707" s="338"/>
      <c r="F707" s="338"/>
      <c r="G707" s="338"/>
      <c r="H707" s="338"/>
      <c r="I707" s="338"/>
      <c r="J707" s="338"/>
      <c r="K707" s="338"/>
      <c r="L707" s="338"/>
      <c r="M707" s="338"/>
      <c r="N707" s="338"/>
      <c r="O707" s="338"/>
      <c r="P707" s="338"/>
      <c r="Q707" s="338"/>
      <c r="R707" s="338"/>
      <c r="S707" s="338"/>
      <c r="T707" s="338"/>
      <c r="U707" s="338"/>
      <c r="V707" s="338"/>
      <c r="W707" s="338"/>
      <c r="X707" s="338"/>
      <c r="Y707" s="338"/>
      <c r="Z707" s="338"/>
    </row>
    <row r="708" spans="1:26" ht="15.75" customHeight="1">
      <c r="A708" s="338"/>
      <c r="B708" s="338"/>
      <c r="C708" s="338"/>
      <c r="D708" s="338"/>
      <c r="E708" s="338"/>
      <c r="F708" s="338"/>
      <c r="G708" s="338"/>
      <c r="H708" s="338"/>
      <c r="I708" s="338"/>
      <c r="J708" s="338"/>
      <c r="K708" s="338"/>
      <c r="L708" s="338"/>
      <c r="M708" s="338"/>
      <c r="N708" s="338"/>
      <c r="O708" s="338"/>
      <c r="P708" s="338"/>
      <c r="Q708" s="338"/>
      <c r="R708" s="338"/>
      <c r="S708" s="338"/>
      <c r="T708" s="338"/>
      <c r="U708" s="338"/>
      <c r="V708" s="338"/>
      <c r="W708" s="338"/>
      <c r="X708" s="338"/>
      <c r="Y708" s="338"/>
      <c r="Z708" s="338"/>
    </row>
    <row r="709" spans="1:26" ht="15.75" customHeight="1">
      <c r="A709" s="338"/>
      <c r="B709" s="338"/>
      <c r="C709" s="338"/>
      <c r="D709" s="338"/>
      <c r="E709" s="338"/>
      <c r="F709" s="338"/>
      <c r="G709" s="338"/>
      <c r="H709" s="338"/>
      <c r="I709" s="338"/>
      <c r="J709" s="338"/>
      <c r="K709" s="338"/>
      <c r="L709" s="338"/>
      <c r="M709" s="338"/>
      <c r="N709" s="338"/>
      <c r="O709" s="338"/>
      <c r="P709" s="338"/>
      <c r="Q709" s="338"/>
      <c r="R709" s="338"/>
      <c r="S709" s="338"/>
      <c r="T709" s="338"/>
      <c r="U709" s="338"/>
      <c r="V709" s="338"/>
      <c r="W709" s="338"/>
      <c r="X709" s="338"/>
      <c r="Y709" s="338"/>
      <c r="Z709" s="338"/>
    </row>
    <row r="710" spans="1:26" ht="15.75" customHeight="1">
      <c r="A710" s="338"/>
      <c r="B710" s="338"/>
      <c r="C710" s="338"/>
      <c r="D710" s="338"/>
      <c r="E710" s="338"/>
      <c r="F710" s="338"/>
      <c r="G710" s="338"/>
      <c r="H710" s="338"/>
      <c r="I710" s="338"/>
      <c r="J710" s="338"/>
      <c r="K710" s="338"/>
      <c r="L710" s="338"/>
      <c r="M710" s="338"/>
      <c r="N710" s="338"/>
      <c r="O710" s="338"/>
      <c r="P710" s="338"/>
      <c r="Q710" s="338"/>
      <c r="R710" s="338"/>
      <c r="S710" s="338"/>
      <c r="T710" s="338"/>
      <c r="U710" s="338"/>
      <c r="V710" s="338"/>
      <c r="W710" s="338"/>
      <c r="X710" s="338"/>
      <c r="Y710" s="338"/>
      <c r="Z710" s="338"/>
    </row>
    <row r="711" spans="1:26" ht="15.75" customHeight="1">
      <c r="A711" s="338"/>
      <c r="B711" s="338"/>
      <c r="C711" s="338"/>
      <c r="D711" s="338"/>
      <c r="E711" s="338"/>
      <c r="F711" s="338"/>
      <c r="G711" s="338"/>
      <c r="H711" s="338"/>
      <c r="I711" s="338"/>
      <c r="J711" s="338"/>
      <c r="K711" s="338"/>
      <c r="L711" s="338"/>
      <c r="M711" s="338"/>
      <c r="N711" s="338"/>
      <c r="O711" s="338"/>
      <c r="P711" s="338"/>
      <c r="Q711" s="338"/>
      <c r="R711" s="338"/>
      <c r="S711" s="338"/>
      <c r="T711" s="338"/>
      <c r="U711" s="338"/>
      <c r="V711" s="338"/>
      <c r="W711" s="338"/>
      <c r="X711" s="338"/>
      <c r="Y711" s="338"/>
      <c r="Z711" s="338"/>
    </row>
    <row r="712" spans="1:26" ht="15.75" customHeight="1">
      <c r="A712" s="338"/>
      <c r="B712" s="338"/>
      <c r="C712" s="338"/>
      <c r="D712" s="338"/>
      <c r="E712" s="338"/>
      <c r="F712" s="338"/>
      <c r="G712" s="338"/>
      <c r="H712" s="338"/>
      <c r="I712" s="338"/>
      <c r="J712" s="338"/>
      <c r="K712" s="338"/>
      <c r="L712" s="338"/>
      <c r="M712" s="338"/>
      <c r="N712" s="338"/>
      <c r="O712" s="338"/>
      <c r="P712" s="338"/>
      <c r="Q712" s="338"/>
      <c r="R712" s="338"/>
      <c r="S712" s="338"/>
      <c r="T712" s="338"/>
      <c r="U712" s="338"/>
      <c r="V712" s="338"/>
      <c r="W712" s="338"/>
      <c r="X712" s="338"/>
      <c r="Y712" s="338"/>
      <c r="Z712" s="338"/>
    </row>
    <row r="713" spans="1:26" ht="15.75" customHeight="1">
      <c r="A713" s="338"/>
      <c r="B713" s="338"/>
      <c r="C713" s="338"/>
      <c r="D713" s="338"/>
      <c r="E713" s="338"/>
      <c r="F713" s="338"/>
      <c r="G713" s="338"/>
      <c r="H713" s="338"/>
      <c r="I713" s="338"/>
      <c r="J713" s="338"/>
      <c r="K713" s="338"/>
      <c r="L713" s="338"/>
      <c r="M713" s="338"/>
      <c r="N713" s="338"/>
      <c r="O713" s="338"/>
      <c r="P713" s="338"/>
      <c r="Q713" s="338"/>
      <c r="R713" s="338"/>
      <c r="S713" s="338"/>
      <c r="T713" s="338"/>
      <c r="U713" s="338"/>
      <c r="V713" s="338"/>
      <c r="W713" s="338"/>
      <c r="X713" s="338"/>
      <c r="Y713" s="338"/>
      <c r="Z713" s="338"/>
    </row>
    <row r="714" spans="1:26" ht="15.75" customHeight="1">
      <c r="A714" s="338"/>
      <c r="B714" s="338"/>
      <c r="C714" s="338"/>
      <c r="D714" s="338"/>
      <c r="E714" s="338"/>
      <c r="F714" s="338"/>
      <c r="G714" s="338"/>
      <c r="H714" s="338"/>
      <c r="I714" s="338"/>
      <c r="J714" s="338"/>
      <c r="K714" s="338"/>
      <c r="L714" s="338"/>
      <c r="M714" s="338"/>
      <c r="N714" s="338"/>
      <c r="O714" s="338"/>
      <c r="P714" s="338"/>
      <c r="Q714" s="338"/>
      <c r="R714" s="338"/>
      <c r="S714" s="338"/>
      <c r="T714" s="338"/>
      <c r="U714" s="338"/>
      <c r="V714" s="338"/>
      <c r="W714" s="338"/>
      <c r="X714" s="338"/>
      <c r="Y714" s="338"/>
      <c r="Z714" s="338"/>
    </row>
    <row r="715" spans="1:26" ht="15.75" customHeight="1">
      <c r="A715" s="338"/>
      <c r="B715" s="338"/>
      <c r="C715" s="338"/>
      <c r="D715" s="338"/>
      <c r="E715" s="338"/>
      <c r="F715" s="338"/>
      <c r="G715" s="338"/>
      <c r="H715" s="338"/>
      <c r="I715" s="338"/>
      <c r="J715" s="338"/>
      <c r="K715" s="338"/>
      <c r="L715" s="338"/>
      <c r="M715" s="338"/>
      <c r="N715" s="338"/>
      <c r="O715" s="338"/>
      <c r="P715" s="338"/>
      <c r="Q715" s="338"/>
      <c r="R715" s="338"/>
      <c r="S715" s="338"/>
      <c r="T715" s="338"/>
      <c r="U715" s="338"/>
      <c r="V715" s="338"/>
      <c r="W715" s="338"/>
      <c r="X715" s="338"/>
      <c r="Y715" s="338"/>
      <c r="Z715" s="338"/>
    </row>
    <row r="716" spans="1:26" ht="15.75" customHeight="1">
      <c r="A716" s="338"/>
      <c r="B716" s="338"/>
      <c r="C716" s="338"/>
      <c r="D716" s="338"/>
      <c r="E716" s="338"/>
      <c r="F716" s="338"/>
      <c r="G716" s="338"/>
      <c r="H716" s="338"/>
      <c r="I716" s="338"/>
      <c r="J716" s="338"/>
      <c r="K716" s="338"/>
      <c r="L716" s="338"/>
      <c r="M716" s="338"/>
      <c r="N716" s="338"/>
      <c r="O716" s="338"/>
      <c r="P716" s="338"/>
      <c r="Q716" s="338"/>
      <c r="R716" s="338"/>
      <c r="S716" s="338"/>
      <c r="T716" s="338"/>
      <c r="U716" s="338"/>
      <c r="V716" s="338"/>
      <c r="W716" s="338"/>
      <c r="X716" s="338"/>
      <c r="Y716" s="338"/>
      <c r="Z716" s="338"/>
    </row>
    <row r="717" spans="1:26" ht="15.75" customHeight="1">
      <c r="A717" s="338"/>
      <c r="B717" s="338"/>
      <c r="C717" s="338"/>
      <c r="D717" s="338"/>
      <c r="E717" s="338"/>
      <c r="F717" s="338"/>
      <c r="G717" s="338"/>
      <c r="H717" s="338"/>
      <c r="I717" s="338"/>
      <c r="J717" s="338"/>
      <c r="K717" s="338"/>
      <c r="L717" s="338"/>
      <c r="M717" s="338"/>
      <c r="N717" s="338"/>
      <c r="O717" s="338"/>
      <c r="P717" s="338"/>
      <c r="Q717" s="338"/>
      <c r="R717" s="338"/>
      <c r="S717" s="338"/>
      <c r="T717" s="338"/>
      <c r="U717" s="338"/>
      <c r="V717" s="338"/>
      <c r="W717" s="338"/>
      <c r="X717" s="338"/>
      <c r="Y717" s="338"/>
      <c r="Z717" s="338"/>
    </row>
    <row r="718" spans="1:26" ht="15.75" customHeight="1">
      <c r="A718" s="338"/>
      <c r="B718" s="338"/>
      <c r="C718" s="338"/>
      <c r="D718" s="338"/>
      <c r="E718" s="338"/>
      <c r="F718" s="338"/>
      <c r="G718" s="338"/>
      <c r="H718" s="338"/>
      <c r="I718" s="338"/>
      <c r="J718" s="338"/>
      <c r="K718" s="338"/>
      <c r="L718" s="338"/>
      <c r="M718" s="338"/>
      <c r="N718" s="338"/>
      <c r="O718" s="338"/>
      <c r="P718" s="338"/>
      <c r="Q718" s="338"/>
      <c r="R718" s="338"/>
      <c r="S718" s="338"/>
      <c r="T718" s="338"/>
      <c r="U718" s="338"/>
      <c r="V718" s="338"/>
      <c r="W718" s="338"/>
      <c r="X718" s="338"/>
      <c r="Y718" s="338"/>
      <c r="Z718" s="338"/>
    </row>
    <row r="719" spans="1:26" ht="15.75" customHeight="1">
      <c r="A719" s="338"/>
      <c r="B719" s="338"/>
      <c r="C719" s="338"/>
      <c r="D719" s="338"/>
      <c r="E719" s="338"/>
      <c r="F719" s="338"/>
      <c r="G719" s="338"/>
      <c r="H719" s="338"/>
      <c r="I719" s="338"/>
      <c r="J719" s="338"/>
      <c r="K719" s="338"/>
      <c r="L719" s="338"/>
      <c r="M719" s="338"/>
      <c r="N719" s="338"/>
      <c r="O719" s="338"/>
      <c r="P719" s="338"/>
      <c r="Q719" s="338"/>
      <c r="R719" s="338"/>
      <c r="S719" s="338"/>
      <c r="T719" s="338"/>
      <c r="U719" s="338"/>
      <c r="V719" s="338"/>
      <c r="W719" s="338"/>
      <c r="X719" s="338"/>
      <c r="Y719" s="338"/>
      <c r="Z719" s="338"/>
    </row>
    <row r="720" spans="1:26" ht="15.75" customHeight="1">
      <c r="A720" s="338"/>
      <c r="B720" s="338"/>
      <c r="C720" s="338"/>
      <c r="D720" s="338"/>
      <c r="E720" s="338"/>
      <c r="F720" s="338"/>
      <c r="G720" s="338"/>
      <c r="H720" s="338"/>
      <c r="I720" s="338"/>
      <c r="J720" s="338"/>
      <c r="K720" s="338"/>
      <c r="L720" s="338"/>
      <c r="M720" s="338"/>
      <c r="N720" s="338"/>
      <c r="O720" s="338"/>
      <c r="P720" s="338"/>
      <c r="Q720" s="338"/>
      <c r="R720" s="338"/>
      <c r="S720" s="338"/>
      <c r="T720" s="338"/>
      <c r="U720" s="338"/>
      <c r="V720" s="338"/>
      <c r="W720" s="338"/>
      <c r="X720" s="338"/>
      <c r="Y720" s="338"/>
      <c r="Z720" s="338"/>
    </row>
    <row r="721" spans="1:26" ht="15.75" customHeight="1">
      <c r="A721" s="338"/>
      <c r="B721" s="338"/>
      <c r="C721" s="338"/>
      <c r="D721" s="338"/>
      <c r="E721" s="338"/>
      <c r="F721" s="338"/>
      <c r="G721" s="338"/>
      <c r="H721" s="338"/>
      <c r="I721" s="338"/>
      <c r="J721" s="338"/>
      <c r="K721" s="338"/>
      <c r="L721" s="338"/>
      <c r="M721" s="338"/>
      <c r="N721" s="338"/>
      <c r="O721" s="338"/>
      <c r="P721" s="338"/>
      <c r="Q721" s="338"/>
      <c r="R721" s="338"/>
      <c r="S721" s="338"/>
      <c r="T721" s="338"/>
      <c r="U721" s="338"/>
      <c r="V721" s="338"/>
      <c r="W721" s="338"/>
      <c r="X721" s="338"/>
      <c r="Y721" s="338"/>
      <c r="Z721" s="338"/>
    </row>
    <row r="722" spans="1:26" ht="15.75" customHeight="1">
      <c r="A722" s="338"/>
      <c r="B722" s="338"/>
      <c r="C722" s="338"/>
      <c r="D722" s="338"/>
      <c r="E722" s="338"/>
      <c r="F722" s="338"/>
      <c r="G722" s="338"/>
      <c r="H722" s="338"/>
      <c r="I722" s="338"/>
      <c r="J722" s="338"/>
      <c r="K722" s="338"/>
      <c r="L722" s="338"/>
      <c r="M722" s="338"/>
      <c r="N722" s="338"/>
      <c r="O722" s="338"/>
      <c r="P722" s="338"/>
      <c r="Q722" s="338"/>
      <c r="R722" s="338"/>
      <c r="S722" s="338"/>
      <c r="T722" s="338"/>
      <c r="U722" s="338"/>
      <c r="V722" s="338"/>
      <c r="W722" s="338"/>
      <c r="X722" s="338"/>
      <c r="Y722" s="338"/>
      <c r="Z722" s="338"/>
    </row>
    <row r="723" spans="1:26" ht="15.75" customHeight="1">
      <c r="A723" s="338"/>
      <c r="B723" s="338"/>
      <c r="C723" s="338"/>
      <c r="D723" s="338"/>
      <c r="E723" s="338"/>
      <c r="F723" s="338"/>
      <c r="G723" s="338"/>
      <c r="H723" s="338"/>
      <c r="I723" s="338"/>
      <c r="J723" s="338"/>
      <c r="K723" s="338"/>
      <c r="L723" s="338"/>
      <c r="M723" s="338"/>
      <c r="N723" s="338"/>
      <c r="O723" s="338"/>
      <c r="P723" s="338"/>
      <c r="Q723" s="338"/>
      <c r="R723" s="338"/>
      <c r="S723" s="338"/>
      <c r="T723" s="338"/>
      <c r="U723" s="338"/>
      <c r="V723" s="338"/>
      <c r="W723" s="338"/>
      <c r="X723" s="338"/>
      <c r="Y723" s="338"/>
      <c r="Z723" s="338"/>
    </row>
    <row r="724" spans="1:26" ht="15.75" customHeight="1">
      <c r="A724" s="338"/>
      <c r="B724" s="338"/>
      <c r="C724" s="338"/>
      <c r="D724" s="338"/>
      <c r="E724" s="338"/>
      <c r="F724" s="338"/>
      <c r="G724" s="338"/>
      <c r="H724" s="338"/>
      <c r="I724" s="338"/>
      <c r="J724" s="338"/>
      <c r="K724" s="338"/>
      <c r="L724" s="338"/>
      <c r="M724" s="338"/>
      <c r="N724" s="338"/>
      <c r="O724" s="338"/>
      <c r="P724" s="338"/>
      <c r="Q724" s="338"/>
      <c r="R724" s="338"/>
      <c r="S724" s="338"/>
      <c r="T724" s="338"/>
      <c r="U724" s="338"/>
      <c r="V724" s="338"/>
      <c r="W724" s="338"/>
      <c r="X724" s="338"/>
      <c r="Y724" s="338"/>
      <c r="Z724" s="338"/>
    </row>
    <row r="725" spans="1:26" ht="15.75" customHeight="1">
      <c r="A725" s="338"/>
      <c r="B725" s="338"/>
      <c r="C725" s="338"/>
      <c r="D725" s="338"/>
      <c r="E725" s="338"/>
      <c r="F725" s="338"/>
      <c r="G725" s="338"/>
      <c r="H725" s="338"/>
      <c r="I725" s="338"/>
      <c r="J725" s="338"/>
      <c r="K725" s="338"/>
      <c r="L725" s="338"/>
      <c r="M725" s="338"/>
      <c r="N725" s="338"/>
      <c r="O725" s="338"/>
      <c r="P725" s="338"/>
      <c r="Q725" s="338"/>
      <c r="R725" s="338"/>
      <c r="S725" s="338"/>
      <c r="T725" s="338"/>
      <c r="U725" s="338"/>
      <c r="V725" s="338"/>
      <c r="W725" s="338"/>
      <c r="X725" s="338"/>
      <c r="Y725" s="338"/>
      <c r="Z725" s="338"/>
    </row>
    <row r="726" spans="1:26" ht="15.75" customHeight="1">
      <c r="A726" s="338"/>
      <c r="B726" s="338"/>
      <c r="C726" s="338"/>
      <c r="D726" s="338"/>
      <c r="E726" s="338"/>
      <c r="F726" s="338"/>
      <c r="G726" s="338"/>
      <c r="H726" s="338"/>
      <c r="I726" s="338"/>
      <c r="J726" s="338"/>
      <c r="K726" s="338"/>
      <c r="L726" s="338"/>
      <c r="M726" s="338"/>
      <c r="N726" s="338"/>
      <c r="O726" s="338"/>
      <c r="P726" s="338"/>
      <c r="Q726" s="338"/>
      <c r="R726" s="338"/>
      <c r="S726" s="338"/>
      <c r="T726" s="338"/>
      <c r="U726" s="338"/>
      <c r="V726" s="338"/>
      <c r="W726" s="338"/>
      <c r="X726" s="338"/>
      <c r="Y726" s="338"/>
      <c r="Z726" s="338"/>
    </row>
    <row r="727" spans="1:26" ht="15.75" customHeight="1">
      <c r="A727" s="338"/>
      <c r="B727" s="338"/>
      <c r="C727" s="338"/>
      <c r="D727" s="338"/>
      <c r="E727" s="338"/>
      <c r="F727" s="338"/>
      <c r="G727" s="338"/>
      <c r="H727" s="338"/>
      <c r="I727" s="338"/>
      <c r="J727" s="338"/>
      <c r="K727" s="338"/>
      <c r="L727" s="338"/>
      <c r="M727" s="338"/>
      <c r="N727" s="338"/>
      <c r="O727" s="338"/>
      <c r="P727" s="338"/>
      <c r="Q727" s="338"/>
      <c r="R727" s="338"/>
      <c r="S727" s="338"/>
      <c r="T727" s="338"/>
      <c r="U727" s="338"/>
      <c r="V727" s="338"/>
      <c r="W727" s="338"/>
      <c r="X727" s="338"/>
      <c r="Y727" s="338"/>
      <c r="Z727" s="338"/>
    </row>
    <row r="728" spans="1:26" ht="15.75" customHeight="1">
      <c r="A728" s="338"/>
      <c r="B728" s="338"/>
      <c r="C728" s="338"/>
      <c r="D728" s="338"/>
      <c r="E728" s="338"/>
      <c r="F728" s="338"/>
      <c r="G728" s="338"/>
      <c r="H728" s="338"/>
      <c r="I728" s="338"/>
      <c r="J728" s="338"/>
      <c r="K728" s="338"/>
      <c r="L728" s="338"/>
      <c r="M728" s="338"/>
      <c r="N728" s="338"/>
      <c r="O728" s="338"/>
      <c r="P728" s="338"/>
      <c r="Q728" s="338"/>
      <c r="R728" s="338"/>
      <c r="S728" s="338"/>
      <c r="T728" s="338"/>
      <c r="U728" s="338"/>
      <c r="V728" s="338"/>
      <c r="W728" s="338"/>
      <c r="X728" s="338"/>
      <c r="Y728" s="338"/>
      <c r="Z728" s="338"/>
    </row>
    <row r="729" spans="1:26" ht="15.75" customHeight="1">
      <c r="A729" s="338"/>
      <c r="B729" s="338"/>
      <c r="C729" s="338"/>
      <c r="D729" s="338"/>
      <c r="E729" s="338"/>
      <c r="F729" s="338"/>
      <c r="G729" s="338"/>
      <c r="H729" s="338"/>
      <c r="I729" s="338"/>
      <c r="J729" s="338"/>
      <c r="K729" s="338"/>
      <c r="L729" s="338"/>
      <c r="M729" s="338"/>
      <c r="N729" s="338"/>
      <c r="O729" s="338"/>
      <c r="P729" s="338"/>
      <c r="Q729" s="338"/>
      <c r="R729" s="338"/>
      <c r="S729" s="338"/>
      <c r="T729" s="338"/>
      <c r="U729" s="338"/>
      <c r="V729" s="338"/>
      <c r="W729" s="338"/>
      <c r="X729" s="338"/>
      <c r="Y729" s="338"/>
      <c r="Z729" s="338"/>
    </row>
    <row r="730" spans="1:26" ht="15.75" customHeight="1">
      <c r="A730" s="338"/>
      <c r="B730" s="338"/>
      <c r="C730" s="338"/>
      <c r="D730" s="338"/>
      <c r="E730" s="338"/>
      <c r="F730" s="338"/>
      <c r="G730" s="338"/>
      <c r="H730" s="338"/>
      <c r="I730" s="338"/>
      <c r="J730" s="338"/>
      <c r="K730" s="338"/>
      <c r="L730" s="338"/>
      <c r="M730" s="338"/>
      <c r="N730" s="338"/>
      <c r="O730" s="338"/>
      <c r="P730" s="338"/>
      <c r="Q730" s="338"/>
      <c r="R730" s="338"/>
      <c r="S730" s="338"/>
      <c r="T730" s="338"/>
      <c r="U730" s="338"/>
      <c r="V730" s="338"/>
      <c r="W730" s="338"/>
      <c r="X730" s="338"/>
      <c r="Y730" s="338"/>
      <c r="Z730" s="338"/>
    </row>
    <row r="731" spans="1:26" ht="15.75" customHeight="1">
      <c r="A731" s="338"/>
      <c r="B731" s="338"/>
      <c r="C731" s="338"/>
      <c r="D731" s="338"/>
      <c r="E731" s="338"/>
      <c r="F731" s="338"/>
      <c r="G731" s="338"/>
      <c r="H731" s="338"/>
      <c r="I731" s="338"/>
      <c r="J731" s="338"/>
      <c r="K731" s="338"/>
      <c r="L731" s="338"/>
      <c r="M731" s="338"/>
      <c r="N731" s="338"/>
      <c r="O731" s="338"/>
      <c r="P731" s="338"/>
      <c r="Q731" s="338"/>
      <c r="R731" s="338"/>
      <c r="S731" s="338"/>
      <c r="T731" s="338"/>
      <c r="U731" s="338"/>
      <c r="V731" s="338"/>
      <c r="W731" s="338"/>
      <c r="X731" s="338"/>
      <c r="Y731" s="338"/>
      <c r="Z731" s="338"/>
    </row>
    <row r="732" spans="1:26" ht="15.75" customHeight="1">
      <c r="A732" s="338"/>
      <c r="B732" s="338"/>
      <c r="C732" s="338"/>
      <c r="D732" s="338"/>
      <c r="E732" s="338"/>
      <c r="F732" s="338"/>
      <c r="G732" s="338"/>
      <c r="H732" s="338"/>
      <c r="I732" s="338"/>
      <c r="J732" s="338"/>
      <c r="K732" s="338"/>
      <c r="L732" s="338"/>
      <c r="M732" s="338"/>
      <c r="N732" s="338"/>
      <c r="O732" s="338"/>
      <c r="P732" s="338"/>
      <c r="Q732" s="338"/>
      <c r="R732" s="338"/>
      <c r="S732" s="338"/>
      <c r="T732" s="338"/>
      <c r="U732" s="338"/>
      <c r="V732" s="338"/>
      <c r="W732" s="338"/>
      <c r="X732" s="338"/>
      <c r="Y732" s="338"/>
      <c r="Z732" s="338"/>
    </row>
    <row r="733" spans="1:26" ht="15.75" customHeight="1">
      <c r="A733" s="338"/>
      <c r="B733" s="338"/>
      <c r="C733" s="338"/>
      <c r="D733" s="338"/>
      <c r="E733" s="338"/>
      <c r="F733" s="338"/>
      <c r="G733" s="338"/>
      <c r="H733" s="338"/>
      <c r="I733" s="338"/>
      <c r="J733" s="338"/>
      <c r="K733" s="338"/>
      <c r="L733" s="338"/>
      <c r="M733" s="338"/>
      <c r="N733" s="338"/>
      <c r="O733" s="338"/>
      <c r="P733" s="338"/>
      <c r="Q733" s="338"/>
      <c r="R733" s="338"/>
      <c r="S733" s="338"/>
      <c r="T733" s="338"/>
      <c r="U733" s="338"/>
      <c r="V733" s="338"/>
      <c r="W733" s="338"/>
      <c r="X733" s="338"/>
      <c r="Y733" s="338"/>
      <c r="Z733" s="338"/>
    </row>
    <row r="734" spans="1:26" ht="15.75" customHeight="1">
      <c r="A734" s="338"/>
      <c r="B734" s="338"/>
      <c r="C734" s="338"/>
      <c r="D734" s="338"/>
      <c r="E734" s="338"/>
      <c r="F734" s="338"/>
      <c r="G734" s="338"/>
      <c r="H734" s="338"/>
      <c r="I734" s="338"/>
      <c r="J734" s="338"/>
      <c r="K734" s="338"/>
      <c r="L734" s="338"/>
      <c r="M734" s="338"/>
      <c r="N734" s="338"/>
      <c r="O734" s="338"/>
      <c r="P734" s="338"/>
      <c r="Q734" s="338"/>
      <c r="R734" s="338"/>
      <c r="S734" s="338"/>
      <c r="T734" s="338"/>
      <c r="U734" s="338"/>
      <c r="V734" s="338"/>
      <c r="W734" s="338"/>
      <c r="X734" s="338"/>
      <c r="Y734" s="338"/>
      <c r="Z734" s="338"/>
    </row>
    <row r="735" spans="1:26" ht="15.75" customHeight="1">
      <c r="A735" s="338"/>
      <c r="B735" s="338"/>
      <c r="C735" s="338"/>
      <c r="D735" s="338"/>
      <c r="E735" s="338"/>
      <c r="F735" s="338"/>
      <c r="G735" s="338"/>
      <c r="H735" s="338"/>
      <c r="I735" s="338"/>
      <c r="J735" s="338"/>
      <c r="K735" s="338"/>
      <c r="L735" s="338"/>
      <c r="M735" s="338"/>
      <c r="N735" s="338"/>
      <c r="O735" s="338"/>
      <c r="P735" s="338"/>
      <c r="Q735" s="338"/>
      <c r="R735" s="338"/>
      <c r="S735" s="338"/>
      <c r="T735" s="338"/>
      <c r="U735" s="338"/>
      <c r="V735" s="338"/>
      <c r="W735" s="338"/>
      <c r="X735" s="338"/>
      <c r="Y735" s="338"/>
      <c r="Z735" s="338"/>
    </row>
    <row r="736" spans="1:26" ht="15.75" customHeight="1">
      <c r="A736" s="338"/>
      <c r="B736" s="338"/>
      <c r="C736" s="338"/>
      <c r="D736" s="338"/>
      <c r="E736" s="338"/>
      <c r="F736" s="338"/>
      <c r="G736" s="338"/>
      <c r="H736" s="338"/>
      <c r="I736" s="338"/>
      <c r="J736" s="338"/>
      <c r="K736" s="338"/>
      <c r="L736" s="338"/>
      <c r="M736" s="338"/>
      <c r="N736" s="338"/>
      <c r="O736" s="338"/>
      <c r="P736" s="338"/>
      <c r="Q736" s="338"/>
      <c r="R736" s="338"/>
      <c r="S736" s="338"/>
      <c r="T736" s="338"/>
      <c r="U736" s="338"/>
      <c r="V736" s="338"/>
      <c r="W736" s="338"/>
      <c r="X736" s="338"/>
      <c r="Y736" s="338"/>
      <c r="Z736" s="338"/>
    </row>
    <row r="737" spans="1:26" ht="15.75" customHeight="1">
      <c r="A737" s="338"/>
      <c r="B737" s="338"/>
      <c r="C737" s="338"/>
      <c r="D737" s="338"/>
      <c r="E737" s="338"/>
      <c r="F737" s="338"/>
      <c r="G737" s="338"/>
      <c r="H737" s="338"/>
      <c r="I737" s="338"/>
      <c r="J737" s="338"/>
      <c r="K737" s="338"/>
      <c r="L737" s="338"/>
      <c r="M737" s="338"/>
      <c r="N737" s="338"/>
      <c r="O737" s="338"/>
      <c r="P737" s="338"/>
      <c r="Q737" s="338"/>
      <c r="R737" s="338"/>
      <c r="S737" s="338"/>
      <c r="T737" s="338"/>
      <c r="U737" s="338"/>
      <c r="V737" s="338"/>
      <c r="W737" s="338"/>
      <c r="X737" s="338"/>
      <c r="Y737" s="338"/>
      <c r="Z737" s="338"/>
    </row>
    <row r="738" spans="1:26" ht="15.75" customHeight="1">
      <c r="A738" s="338"/>
      <c r="B738" s="338"/>
      <c r="C738" s="338"/>
      <c r="D738" s="338"/>
      <c r="E738" s="338"/>
      <c r="F738" s="338"/>
      <c r="G738" s="338"/>
      <c r="H738" s="338"/>
      <c r="I738" s="338"/>
      <c r="J738" s="338"/>
      <c r="K738" s="338"/>
      <c r="L738" s="338"/>
      <c r="M738" s="338"/>
      <c r="N738" s="338"/>
      <c r="O738" s="338"/>
      <c r="P738" s="338"/>
      <c r="Q738" s="338"/>
      <c r="R738" s="338"/>
      <c r="S738" s="338"/>
      <c r="T738" s="338"/>
      <c r="U738" s="338"/>
      <c r="V738" s="338"/>
      <c r="W738" s="338"/>
      <c r="X738" s="338"/>
      <c r="Y738" s="338"/>
      <c r="Z738" s="338"/>
    </row>
    <row r="739" spans="1:26" ht="15.75" customHeight="1">
      <c r="A739" s="338"/>
      <c r="B739" s="338"/>
      <c r="C739" s="338"/>
      <c r="D739" s="338"/>
      <c r="E739" s="338"/>
      <c r="F739" s="338"/>
      <c r="G739" s="338"/>
      <c r="H739" s="338"/>
      <c r="I739" s="338"/>
      <c r="J739" s="338"/>
      <c r="K739" s="338"/>
      <c r="L739" s="338"/>
      <c r="M739" s="338"/>
      <c r="N739" s="338"/>
      <c r="O739" s="338"/>
      <c r="P739" s="338"/>
      <c r="Q739" s="338"/>
      <c r="R739" s="338"/>
      <c r="S739" s="338"/>
      <c r="T739" s="338"/>
      <c r="U739" s="338"/>
      <c r="V739" s="338"/>
      <c r="W739" s="338"/>
      <c r="X739" s="338"/>
      <c r="Y739" s="338"/>
      <c r="Z739" s="338"/>
    </row>
    <row r="740" spans="1:26" ht="15.75" customHeight="1">
      <c r="A740" s="338"/>
      <c r="B740" s="338"/>
      <c r="C740" s="338"/>
      <c r="D740" s="338"/>
      <c r="E740" s="338"/>
      <c r="F740" s="338"/>
      <c r="G740" s="338"/>
      <c r="H740" s="338"/>
      <c r="I740" s="338"/>
      <c r="J740" s="338"/>
      <c r="K740" s="338"/>
      <c r="L740" s="338"/>
      <c r="M740" s="338"/>
      <c r="N740" s="338"/>
      <c r="O740" s="338"/>
      <c r="P740" s="338"/>
      <c r="Q740" s="338"/>
      <c r="R740" s="338"/>
      <c r="S740" s="338"/>
      <c r="T740" s="338"/>
      <c r="U740" s="338"/>
      <c r="V740" s="338"/>
      <c r="W740" s="338"/>
      <c r="X740" s="338"/>
      <c r="Y740" s="338"/>
      <c r="Z740" s="338"/>
    </row>
    <row r="741" spans="1:26" ht="15.75" customHeight="1">
      <c r="A741" s="338"/>
      <c r="B741" s="338"/>
      <c r="C741" s="338"/>
      <c r="D741" s="338"/>
      <c r="E741" s="338"/>
      <c r="F741" s="338"/>
      <c r="G741" s="338"/>
      <c r="H741" s="338"/>
      <c r="I741" s="338"/>
      <c r="J741" s="338"/>
      <c r="K741" s="338"/>
      <c r="L741" s="338"/>
      <c r="M741" s="338"/>
      <c r="N741" s="338"/>
      <c r="O741" s="338"/>
      <c r="P741" s="338"/>
      <c r="Q741" s="338"/>
      <c r="R741" s="338"/>
      <c r="S741" s="338"/>
      <c r="T741" s="338"/>
      <c r="U741" s="338"/>
      <c r="V741" s="338"/>
      <c r="W741" s="338"/>
      <c r="X741" s="338"/>
      <c r="Y741" s="338"/>
      <c r="Z741" s="338"/>
    </row>
    <row r="742" spans="1:26" ht="15.75" customHeight="1">
      <c r="A742" s="338"/>
      <c r="B742" s="338"/>
      <c r="C742" s="338"/>
      <c r="D742" s="338"/>
      <c r="E742" s="338"/>
      <c r="F742" s="338"/>
      <c r="G742" s="338"/>
      <c r="H742" s="338"/>
      <c r="I742" s="338"/>
      <c r="J742" s="338"/>
      <c r="K742" s="338"/>
      <c r="L742" s="338"/>
      <c r="M742" s="338"/>
      <c r="N742" s="338"/>
      <c r="O742" s="338"/>
      <c r="P742" s="338"/>
      <c r="Q742" s="338"/>
      <c r="R742" s="338"/>
      <c r="S742" s="338"/>
      <c r="T742" s="338"/>
      <c r="U742" s="338"/>
      <c r="V742" s="338"/>
      <c r="W742" s="338"/>
      <c r="X742" s="338"/>
      <c r="Y742" s="338"/>
      <c r="Z742" s="338"/>
    </row>
    <row r="743" spans="1:26" ht="15.75" customHeight="1">
      <c r="A743" s="338"/>
      <c r="B743" s="338"/>
      <c r="C743" s="338"/>
      <c r="D743" s="338"/>
      <c r="E743" s="338"/>
      <c r="F743" s="338"/>
      <c r="G743" s="338"/>
      <c r="H743" s="338"/>
      <c r="I743" s="338"/>
      <c r="J743" s="338"/>
      <c r="K743" s="338"/>
      <c r="L743" s="338"/>
      <c r="M743" s="338"/>
      <c r="N743" s="338"/>
      <c r="O743" s="338"/>
      <c r="P743" s="338"/>
      <c r="Q743" s="338"/>
      <c r="R743" s="338"/>
      <c r="S743" s="338"/>
      <c r="T743" s="338"/>
      <c r="U743" s="338"/>
      <c r="V743" s="338"/>
      <c r="W743" s="338"/>
      <c r="X743" s="338"/>
      <c r="Y743" s="338"/>
      <c r="Z743" s="338"/>
    </row>
    <row r="744" spans="1:26" ht="15.75" customHeight="1">
      <c r="A744" s="338"/>
      <c r="B744" s="338"/>
      <c r="C744" s="338"/>
      <c r="D744" s="338"/>
      <c r="E744" s="338"/>
      <c r="F744" s="338"/>
      <c r="G744" s="338"/>
      <c r="H744" s="338"/>
      <c r="I744" s="338"/>
      <c r="J744" s="338"/>
      <c r="K744" s="338"/>
      <c r="L744" s="338"/>
      <c r="M744" s="338"/>
      <c r="N744" s="338"/>
      <c r="O744" s="338"/>
      <c r="P744" s="338"/>
      <c r="Q744" s="338"/>
      <c r="R744" s="338"/>
      <c r="S744" s="338"/>
      <c r="T744" s="338"/>
      <c r="U744" s="338"/>
      <c r="V744" s="338"/>
      <c r="W744" s="338"/>
      <c r="X744" s="338"/>
      <c r="Y744" s="338"/>
      <c r="Z744" s="338"/>
    </row>
    <row r="745" spans="1:26" ht="15.75" customHeight="1">
      <c r="A745" s="338"/>
      <c r="B745" s="338"/>
      <c r="C745" s="338"/>
      <c r="D745" s="338"/>
      <c r="E745" s="338"/>
      <c r="F745" s="338"/>
      <c r="G745" s="338"/>
      <c r="H745" s="338"/>
      <c r="I745" s="338"/>
      <c r="J745" s="338"/>
      <c r="K745" s="338"/>
      <c r="L745" s="338"/>
      <c r="M745" s="338"/>
      <c r="N745" s="338"/>
      <c r="O745" s="338"/>
      <c r="P745" s="338"/>
      <c r="Q745" s="338"/>
      <c r="R745" s="338"/>
      <c r="S745" s="338"/>
      <c r="T745" s="338"/>
      <c r="U745" s="338"/>
      <c r="V745" s="338"/>
      <c r="W745" s="338"/>
      <c r="X745" s="338"/>
      <c r="Y745" s="338"/>
      <c r="Z745" s="338"/>
    </row>
    <row r="746" spans="1:26" ht="15.75" customHeight="1">
      <c r="A746" s="338"/>
      <c r="B746" s="338"/>
      <c r="C746" s="338"/>
      <c r="D746" s="338"/>
      <c r="E746" s="338"/>
      <c r="F746" s="338"/>
      <c r="G746" s="338"/>
      <c r="H746" s="338"/>
      <c r="I746" s="338"/>
      <c r="J746" s="338"/>
      <c r="K746" s="338"/>
      <c r="L746" s="338"/>
      <c r="M746" s="338"/>
      <c r="N746" s="338"/>
      <c r="O746" s="338"/>
      <c r="P746" s="338"/>
      <c r="Q746" s="338"/>
      <c r="R746" s="338"/>
      <c r="S746" s="338"/>
      <c r="T746" s="338"/>
      <c r="U746" s="338"/>
      <c r="V746" s="338"/>
      <c r="W746" s="338"/>
      <c r="X746" s="338"/>
      <c r="Y746" s="338"/>
      <c r="Z746" s="338"/>
    </row>
    <row r="747" spans="1:26" ht="15.75" customHeight="1">
      <c r="A747" s="338"/>
      <c r="B747" s="338"/>
      <c r="C747" s="338"/>
      <c r="D747" s="338"/>
      <c r="E747" s="338"/>
      <c r="F747" s="338"/>
      <c r="G747" s="338"/>
      <c r="H747" s="338"/>
      <c r="I747" s="338"/>
      <c r="J747" s="338"/>
      <c r="K747" s="338"/>
      <c r="L747" s="338"/>
      <c r="M747" s="338"/>
      <c r="N747" s="338"/>
      <c r="O747" s="338"/>
      <c r="P747" s="338"/>
      <c r="Q747" s="338"/>
      <c r="R747" s="338"/>
      <c r="S747" s="338"/>
      <c r="T747" s="338"/>
      <c r="U747" s="338"/>
      <c r="V747" s="338"/>
      <c r="W747" s="338"/>
      <c r="X747" s="338"/>
      <c r="Y747" s="338"/>
      <c r="Z747" s="338"/>
    </row>
    <row r="748" spans="1:26" ht="15.75" customHeight="1">
      <c r="A748" s="338"/>
      <c r="B748" s="338"/>
      <c r="C748" s="338"/>
      <c r="D748" s="338"/>
      <c r="E748" s="338"/>
      <c r="F748" s="338"/>
      <c r="G748" s="338"/>
      <c r="H748" s="338"/>
      <c r="I748" s="338"/>
      <c r="J748" s="338"/>
      <c r="K748" s="338"/>
      <c r="L748" s="338"/>
      <c r="M748" s="338"/>
      <c r="N748" s="338"/>
      <c r="O748" s="338"/>
      <c r="P748" s="338"/>
      <c r="Q748" s="338"/>
      <c r="R748" s="338"/>
      <c r="S748" s="338"/>
      <c r="T748" s="338"/>
      <c r="U748" s="338"/>
      <c r="V748" s="338"/>
      <c r="W748" s="338"/>
      <c r="X748" s="338"/>
      <c r="Y748" s="338"/>
      <c r="Z748" s="338"/>
    </row>
    <row r="749" spans="1:26" ht="15.75" customHeight="1">
      <c r="A749" s="338"/>
      <c r="B749" s="338"/>
      <c r="C749" s="338"/>
      <c r="D749" s="338"/>
      <c r="E749" s="338"/>
      <c r="F749" s="338"/>
      <c r="G749" s="338"/>
      <c r="H749" s="338"/>
      <c r="I749" s="338"/>
      <c r="J749" s="338"/>
      <c r="K749" s="338"/>
      <c r="L749" s="338"/>
      <c r="M749" s="338"/>
      <c r="N749" s="338"/>
      <c r="O749" s="338"/>
      <c r="P749" s="338"/>
      <c r="Q749" s="338"/>
      <c r="R749" s="338"/>
      <c r="S749" s="338"/>
      <c r="T749" s="338"/>
      <c r="U749" s="338"/>
      <c r="V749" s="338"/>
      <c r="W749" s="338"/>
      <c r="X749" s="338"/>
      <c r="Y749" s="338"/>
      <c r="Z749" s="338"/>
    </row>
    <row r="750" spans="1:26" ht="15.75" customHeight="1">
      <c r="A750" s="338"/>
      <c r="B750" s="338"/>
      <c r="C750" s="338"/>
      <c r="D750" s="338"/>
      <c r="E750" s="338"/>
      <c r="F750" s="338"/>
      <c r="G750" s="338"/>
      <c r="H750" s="338"/>
      <c r="I750" s="338"/>
      <c r="J750" s="338"/>
      <c r="K750" s="338"/>
      <c r="L750" s="338"/>
      <c r="M750" s="338"/>
      <c r="N750" s="338"/>
      <c r="O750" s="338"/>
      <c r="P750" s="338"/>
      <c r="Q750" s="338"/>
      <c r="R750" s="338"/>
      <c r="S750" s="338"/>
      <c r="T750" s="338"/>
      <c r="U750" s="338"/>
      <c r="V750" s="338"/>
      <c r="W750" s="338"/>
      <c r="X750" s="338"/>
      <c r="Y750" s="338"/>
      <c r="Z750" s="338"/>
    </row>
    <row r="751" spans="1:26" ht="15.75" customHeight="1">
      <c r="A751" s="338"/>
      <c r="B751" s="338"/>
      <c r="C751" s="338"/>
      <c r="D751" s="338"/>
      <c r="E751" s="338"/>
      <c r="F751" s="338"/>
      <c r="G751" s="338"/>
      <c r="H751" s="338"/>
      <c r="I751" s="338"/>
      <c r="J751" s="338"/>
      <c r="K751" s="338"/>
      <c r="L751" s="338"/>
      <c r="M751" s="338"/>
      <c r="N751" s="338"/>
      <c r="O751" s="338"/>
      <c r="P751" s="338"/>
      <c r="Q751" s="338"/>
      <c r="R751" s="338"/>
      <c r="S751" s="338"/>
      <c r="T751" s="338"/>
      <c r="U751" s="338"/>
      <c r="V751" s="338"/>
      <c r="W751" s="338"/>
      <c r="X751" s="338"/>
      <c r="Y751" s="338"/>
      <c r="Z751" s="338"/>
    </row>
    <row r="752" spans="1:26" ht="15.75" customHeight="1">
      <c r="A752" s="338"/>
      <c r="B752" s="338"/>
      <c r="C752" s="338"/>
      <c r="D752" s="338"/>
      <c r="E752" s="338"/>
      <c r="F752" s="338"/>
      <c r="G752" s="338"/>
      <c r="H752" s="338"/>
      <c r="I752" s="338"/>
      <c r="J752" s="338"/>
      <c r="K752" s="338"/>
      <c r="L752" s="338"/>
      <c r="M752" s="338"/>
      <c r="N752" s="338"/>
      <c r="O752" s="338"/>
      <c r="P752" s="338"/>
      <c r="Q752" s="338"/>
      <c r="R752" s="338"/>
      <c r="S752" s="338"/>
      <c r="T752" s="338"/>
      <c r="U752" s="338"/>
      <c r="V752" s="338"/>
      <c r="W752" s="338"/>
      <c r="X752" s="338"/>
      <c r="Y752" s="338"/>
      <c r="Z752" s="338"/>
    </row>
    <row r="753" spans="1:26" ht="15.75" customHeight="1">
      <c r="A753" s="338"/>
      <c r="B753" s="338"/>
      <c r="C753" s="338"/>
      <c r="D753" s="338"/>
      <c r="E753" s="338"/>
      <c r="F753" s="338"/>
      <c r="G753" s="338"/>
      <c r="H753" s="338"/>
      <c r="I753" s="338"/>
      <c r="J753" s="338"/>
      <c r="K753" s="338"/>
      <c r="L753" s="338"/>
      <c r="M753" s="338"/>
      <c r="N753" s="338"/>
      <c r="O753" s="338"/>
      <c r="P753" s="338"/>
      <c r="Q753" s="338"/>
      <c r="R753" s="338"/>
      <c r="S753" s="338"/>
      <c r="T753" s="338"/>
      <c r="U753" s="338"/>
      <c r="V753" s="338"/>
      <c r="W753" s="338"/>
      <c r="X753" s="338"/>
      <c r="Y753" s="338"/>
      <c r="Z753" s="338"/>
    </row>
    <row r="754" spans="1:26" ht="15.75" customHeight="1">
      <c r="A754" s="338"/>
      <c r="B754" s="338"/>
      <c r="C754" s="338"/>
      <c r="D754" s="338"/>
      <c r="E754" s="338"/>
      <c r="F754" s="338"/>
      <c r="G754" s="338"/>
      <c r="H754" s="338"/>
      <c r="I754" s="338"/>
      <c r="J754" s="338"/>
      <c r="K754" s="338"/>
      <c r="L754" s="338"/>
      <c r="M754" s="338"/>
      <c r="N754" s="338"/>
      <c r="O754" s="338"/>
      <c r="P754" s="338"/>
      <c r="Q754" s="338"/>
      <c r="R754" s="338"/>
      <c r="S754" s="338"/>
      <c r="T754" s="338"/>
      <c r="U754" s="338"/>
      <c r="V754" s="338"/>
      <c r="W754" s="338"/>
      <c r="X754" s="338"/>
      <c r="Y754" s="338"/>
      <c r="Z754" s="338"/>
    </row>
    <row r="755" spans="1:26" ht="15.75" customHeight="1">
      <c r="A755" s="338"/>
      <c r="B755" s="338"/>
      <c r="C755" s="338"/>
      <c r="D755" s="338"/>
      <c r="E755" s="338"/>
      <c r="F755" s="338"/>
      <c r="G755" s="338"/>
      <c r="H755" s="338"/>
      <c r="I755" s="338"/>
      <c r="J755" s="338"/>
      <c r="K755" s="338"/>
      <c r="L755" s="338"/>
      <c r="M755" s="338"/>
      <c r="N755" s="338"/>
      <c r="O755" s="338"/>
      <c r="P755" s="338"/>
      <c r="Q755" s="338"/>
      <c r="R755" s="338"/>
      <c r="S755" s="338"/>
      <c r="T755" s="338"/>
      <c r="U755" s="338"/>
      <c r="V755" s="338"/>
      <c r="W755" s="338"/>
      <c r="X755" s="338"/>
      <c r="Y755" s="338"/>
      <c r="Z755" s="338"/>
    </row>
    <row r="756" spans="1:26" ht="15.75" customHeight="1">
      <c r="A756" s="338"/>
      <c r="B756" s="338"/>
      <c r="C756" s="338"/>
      <c r="D756" s="338"/>
      <c r="E756" s="338"/>
      <c r="F756" s="338"/>
      <c r="G756" s="338"/>
      <c r="H756" s="338"/>
      <c r="I756" s="338"/>
      <c r="J756" s="338"/>
      <c r="K756" s="338"/>
      <c r="L756" s="338"/>
      <c r="M756" s="338"/>
      <c r="N756" s="338"/>
      <c r="O756" s="338"/>
      <c r="P756" s="338"/>
      <c r="Q756" s="338"/>
      <c r="R756" s="338"/>
      <c r="S756" s="338"/>
      <c r="T756" s="338"/>
      <c r="U756" s="338"/>
      <c r="V756" s="338"/>
      <c r="W756" s="338"/>
      <c r="X756" s="338"/>
      <c r="Y756" s="338"/>
      <c r="Z756" s="338"/>
    </row>
    <row r="757" spans="1:26" ht="15.75" customHeight="1">
      <c r="A757" s="338"/>
      <c r="B757" s="338"/>
      <c r="C757" s="338"/>
      <c r="D757" s="338"/>
      <c r="E757" s="338"/>
      <c r="F757" s="338"/>
      <c r="G757" s="338"/>
      <c r="H757" s="338"/>
      <c r="I757" s="338"/>
      <c r="J757" s="338"/>
      <c r="K757" s="338"/>
      <c r="L757" s="338"/>
      <c r="M757" s="338"/>
      <c r="N757" s="338"/>
      <c r="O757" s="338"/>
      <c r="P757" s="338"/>
      <c r="Q757" s="338"/>
      <c r="R757" s="338"/>
      <c r="S757" s="338"/>
      <c r="T757" s="338"/>
      <c r="U757" s="338"/>
      <c r="V757" s="338"/>
      <c r="W757" s="338"/>
      <c r="X757" s="338"/>
      <c r="Y757" s="338"/>
      <c r="Z757" s="338"/>
    </row>
    <row r="758" spans="1:26" ht="15.75" customHeight="1">
      <c r="A758" s="338"/>
      <c r="B758" s="338"/>
      <c r="C758" s="338"/>
      <c r="D758" s="338"/>
      <c r="E758" s="338"/>
      <c r="F758" s="338"/>
      <c r="G758" s="338"/>
      <c r="H758" s="338"/>
      <c r="I758" s="338"/>
      <c r="J758" s="338"/>
      <c r="K758" s="338"/>
      <c r="L758" s="338"/>
      <c r="M758" s="338"/>
      <c r="N758" s="338"/>
      <c r="O758" s="338"/>
      <c r="P758" s="338"/>
      <c r="Q758" s="338"/>
      <c r="R758" s="338"/>
      <c r="S758" s="338"/>
      <c r="T758" s="338"/>
      <c r="U758" s="338"/>
      <c r="V758" s="338"/>
      <c r="W758" s="338"/>
      <c r="X758" s="338"/>
      <c r="Y758" s="338"/>
      <c r="Z758" s="338"/>
    </row>
    <row r="759" spans="1:26" ht="15.75" customHeight="1">
      <c r="A759" s="338"/>
      <c r="B759" s="338"/>
      <c r="C759" s="338"/>
      <c r="D759" s="338"/>
      <c r="E759" s="338"/>
      <c r="F759" s="338"/>
      <c r="G759" s="338"/>
      <c r="H759" s="338"/>
      <c r="I759" s="338"/>
      <c r="J759" s="338"/>
      <c r="K759" s="338"/>
      <c r="L759" s="338"/>
      <c r="M759" s="338"/>
      <c r="N759" s="338"/>
      <c r="O759" s="338"/>
      <c r="P759" s="338"/>
      <c r="Q759" s="338"/>
      <c r="R759" s="338"/>
      <c r="S759" s="338"/>
      <c r="T759" s="338"/>
      <c r="U759" s="338"/>
      <c r="V759" s="338"/>
      <c r="W759" s="338"/>
      <c r="X759" s="338"/>
      <c r="Y759" s="338"/>
      <c r="Z759" s="338"/>
    </row>
    <row r="760" spans="1:26" ht="15.75" customHeight="1">
      <c r="A760" s="338"/>
      <c r="B760" s="338"/>
      <c r="C760" s="338"/>
      <c r="D760" s="338"/>
      <c r="E760" s="338"/>
      <c r="F760" s="338"/>
      <c r="G760" s="338"/>
      <c r="H760" s="338"/>
      <c r="I760" s="338"/>
      <c r="J760" s="338"/>
      <c r="K760" s="338"/>
      <c r="L760" s="338"/>
      <c r="M760" s="338"/>
      <c r="N760" s="338"/>
      <c r="O760" s="338"/>
      <c r="P760" s="338"/>
      <c r="Q760" s="338"/>
      <c r="R760" s="338"/>
      <c r="S760" s="338"/>
      <c r="T760" s="338"/>
      <c r="U760" s="338"/>
      <c r="V760" s="338"/>
      <c r="W760" s="338"/>
      <c r="X760" s="338"/>
      <c r="Y760" s="338"/>
      <c r="Z760" s="338"/>
    </row>
    <row r="761" spans="1:26" ht="15.75" customHeight="1">
      <c r="A761" s="338"/>
      <c r="B761" s="338"/>
      <c r="C761" s="338"/>
      <c r="D761" s="338"/>
      <c r="E761" s="338"/>
      <c r="F761" s="338"/>
      <c r="G761" s="338"/>
      <c r="H761" s="338"/>
      <c r="I761" s="338"/>
      <c r="J761" s="338"/>
      <c r="K761" s="338"/>
      <c r="L761" s="338"/>
      <c r="M761" s="338"/>
      <c r="N761" s="338"/>
      <c r="O761" s="338"/>
      <c r="P761" s="338"/>
      <c r="Q761" s="338"/>
      <c r="R761" s="338"/>
      <c r="S761" s="338"/>
      <c r="T761" s="338"/>
      <c r="U761" s="338"/>
      <c r="V761" s="338"/>
      <c r="W761" s="338"/>
      <c r="X761" s="338"/>
      <c r="Y761" s="338"/>
      <c r="Z761" s="338"/>
    </row>
    <row r="762" spans="1:26" ht="15.75" customHeight="1">
      <c r="A762" s="338"/>
      <c r="B762" s="338"/>
      <c r="C762" s="338"/>
      <c r="D762" s="338"/>
      <c r="E762" s="338"/>
      <c r="F762" s="338"/>
      <c r="G762" s="338"/>
      <c r="H762" s="338"/>
      <c r="I762" s="338"/>
      <c r="J762" s="338"/>
      <c r="K762" s="338"/>
      <c r="L762" s="338"/>
      <c r="M762" s="338"/>
      <c r="N762" s="338"/>
      <c r="O762" s="338"/>
      <c r="P762" s="338"/>
      <c r="Q762" s="338"/>
      <c r="R762" s="338"/>
      <c r="S762" s="338"/>
      <c r="T762" s="338"/>
      <c r="U762" s="338"/>
      <c r="V762" s="338"/>
      <c r="W762" s="338"/>
      <c r="X762" s="338"/>
      <c r="Y762" s="338"/>
      <c r="Z762" s="338"/>
    </row>
    <row r="763" spans="1:26" ht="15.75" customHeight="1">
      <c r="A763" s="338"/>
      <c r="B763" s="338"/>
      <c r="C763" s="338"/>
      <c r="D763" s="338"/>
      <c r="E763" s="338"/>
      <c r="F763" s="338"/>
      <c r="G763" s="338"/>
      <c r="H763" s="338"/>
      <c r="I763" s="338"/>
      <c r="J763" s="338"/>
      <c r="K763" s="338"/>
      <c r="L763" s="338"/>
      <c r="M763" s="338"/>
      <c r="N763" s="338"/>
      <c r="O763" s="338"/>
      <c r="P763" s="338"/>
      <c r="Q763" s="338"/>
      <c r="R763" s="338"/>
      <c r="S763" s="338"/>
      <c r="T763" s="338"/>
      <c r="U763" s="338"/>
      <c r="V763" s="338"/>
      <c r="W763" s="338"/>
      <c r="X763" s="338"/>
      <c r="Y763" s="338"/>
      <c r="Z763" s="338"/>
    </row>
    <row r="764" spans="1:26" ht="15.75" customHeight="1">
      <c r="A764" s="338"/>
      <c r="B764" s="338"/>
      <c r="C764" s="338"/>
      <c r="D764" s="338"/>
      <c r="E764" s="338"/>
      <c r="F764" s="338"/>
      <c r="G764" s="338"/>
      <c r="H764" s="338"/>
      <c r="I764" s="338"/>
      <c r="J764" s="338"/>
      <c r="K764" s="338"/>
      <c r="L764" s="338"/>
      <c r="M764" s="338"/>
      <c r="N764" s="338"/>
      <c r="O764" s="338"/>
      <c r="P764" s="338"/>
      <c r="Q764" s="338"/>
      <c r="R764" s="338"/>
      <c r="S764" s="338"/>
      <c r="T764" s="338"/>
      <c r="U764" s="338"/>
      <c r="V764" s="338"/>
      <c r="W764" s="338"/>
      <c r="X764" s="338"/>
      <c r="Y764" s="338"/>
      <c r="Z764" s="338"/>
    </row>
    <row r="765" spans="1:26" ht="15.75" customHeight="1">
      <c r="A765" s="338"/>
      <c r="B765" s="338"/>
      <c r="C765" s="338"/>
      <c r="D765" s="338"/>
      <c r="E765" s="338"/>
      <c r="F765" s="338"/>
      <c r="G765" s="338"/>
      <c r="H765" s="338"/>
      <c r="I765" s="338"/>
      <c r="J765" s="338"/>
      <c r="K765" s="338"/>
      <c r="L765" s="338"/>
      <c r="M765" s="338"/>
      <c r="N765" s="338"/>
      <c r="O765" s="338"/>
      <c r="P765" s="338"/>
      <c r="Q765" s="338"/>
      <c r="R765" s="338"/>
      <c r="S765" s="338"/>
      <c r="T765" s="338"/>
      <c r="U765" s="338"/>
      <c r="V765" s="338"/>
      <c r="W765" s="338"/>
      <c r="X765" s="338"/>
      <c r="Y765" s="338"/>
      <c r="Z765" s="338"/>
    </row>
    <row r="766" spans="1:26" ht="15.75" customHeight="1">
      <c r="A766" s="338"/>
      <c r="B766" s="338"/>
      <c r="C766" s="338"/>
      <c r="D766" s="338"/>
      <c r="E766" s="338"/>
      <c r="F766" s="338"/>
      <c r="G766" s="338"/>
      <c r="H766" s="338"/>
      <c r="I766" s="338"/>
      <c r="J766" s="338"/>
      <c r="K766" s="338"/>
      <c r="L766" s="338"/>
      <c r="M766" s="338"/>
      <c r="N766" s="338"/>
      <c r="O766" s="338"/>
      <c r="P766" s="338"/>
      <c r="Q766" s="338"/>
      <c r="R766" s="338"/>
      <c r="S766" s="338"/>
      <c r="T766" s="338"/>
      <c r="U766" s="338"/>
      <c r="V766" s="338"/>
      <c r="W766" s="338"/>
      <c r="X766" s="338"/>
      <c r="Y766" s="338"/>
      <c r="Z766" s="338"/>
    </row>
    <row r="767" spans="1:26" ht="15.75" customHeight="1">
      <c r="A767" s="338"/>
      <c r="B767" s="338"/>
      <c r="C767" s="338"/>
      <c r="D767" s="338"/>
      <c r="E767" s="338"/>
      <c r="F767" s="338"/>
      <c r="G767" s="338"/>
      <c r="H767" s="338"/>
      <c r="I767" s="338"/>
      <c r="J767" s="338"/>
      <c r="K767" s="338"/>
      <c r="L767" s="338"/>
      <c r="M767" s="338"/>
      <c r="N767" s="338"/>
      <c r="O767" s="338"/>
      <c r="P767" s="338"/>
      <c r="Q767" s="338"/>
      <c r="R767" s="338"/>
      <c r="S767" s="338"/>
      <c r="T767" s="338"/>
      <c r="U767" s="338"/>
      <c r="V767" s="338"/>
      <c r="W767" s="338"/>
      <c r="X767" s="338"/>
      <c r="Y767" s="338"/>
      <c r="Z767" s="338"/>
    </row>
    <row r="768" spans="1:26" ht="15.75" customHeight="1">
      <c r="A768" s="338"/>
      <c r="B768" s="338"/>
      <c r="C768" s="338"/>
      <c r="D768" s="338"/>
      <c r="E768" s="338"/>
      <c r="F768" s="338"/>
      <c r="G768" s="338"/>
      <c r="H768" s="338"/>
      <c r="I768" s="338"/>
      <c r="J768" s="338"/>
      <c r="K768" s="338"/>
      <c r="L768" s="338"/>
      <c r="M768" s="338"/>
      <c r="N768" s="338"/>
      <c r="O768" s="338"/>
      <c r="P768" s="338"/>
      <c r="Q768" s="338"/>
      <c r="R768" s="338"/>
      <c r="S768" s="338"/>
      <c r="T768" s="338"/>
      <c r="U768" s="338"/>
      <c r="V768" s="338"/>
      <c r="W768" s="338"/>
      <c r="X768" s="338"/>
      <c r="Y768" s="338"/>
      <c r="Z768" s="338"/>
    </row>
    <row r="769" spans="1:26" ht="15.75" customHeight="1">
      <c r="A769" s="338"/>
      <c r="B769" s="338"/>
      <c r="C769" s="338"/>
      <c r="D769" s="338"/>
      <c r="E769" s="338"/>
      <c r="F769" s="338"/>
      <c r="G769" s="338"/>
      <c r="H769" s="338"/>
      <c r="I769" s="338"/>
      <c r="J769" s="338"/>
      <c r="K769" s="338"/>
      <c r="L769" s="338"/>
      <c r="M769" s="338"/>
      <c r="N769" s="338"/>
      <c r="O769" s="338"/>
      <c r="P769" s="338"/>
      <c r="Q769" s="338"/>
      <c r="R769" s="338"/>
      <c r="S769" s="338"/>
      <c r="T769" s="338"/>
      <c r="U769" s="338"/>
      <c r="V769" s="338"/>
      <c r="W769" s="338"/>
      <c r="X769" s="338"/>
      <c r="Y769" s="338"/>
      <c r="Z769" s="338"/>
    </row>
    <row r="770" spans="1:26" ht="15.75" customHeight="1">
      <c r="A770" s="338"/>
      <c r="B770" s="338"/>
      <c r="C770" s="338"/>
      <c r="D770" s="338"/>
      <c r="E770" s="338"/>
      <c r="F770" s="338"/>
      <c r="G770" s="338"/>
      <c r="H770" s="338"/>
      <c r="I770" s="338"/>
      <c r="J770" s="338"/>
      <c r="K770" s="338"/>
      <c r="L770" s="338"/>
      <c r="M770" s="338"/>
      <c r="N770" s="338"/>
      <c r="O770" s="338"/>
      <c r="P770" s="338"/>
      <c r="Q770" s="338"/>
      <c r="R770" s="338"/>
      <c r="S770" s="338"/>
      <c r="T770" s="338"/>
      <c r="U770" s="338"/>
      <c r="V770" s="338"/>
      <c r="W770" s="338"/>
      <c r="X770" s="338"/>
      <c r="Y770" s="338"/>
      <c r="Z770" s="338"/>
    </row>
    <row r="771" spans="1:26" ht="15.75" customHeight="1">
      <c r="A771" s="338"/>
      <c r="B771" s="338"/>
      <c r="C771" s="338"/>
      <c r="D771" s="338"/>
      <c r="E771" s="338"/>
      <c r="F771" s="338"/>
      <c r="G771" s="338"/>
      <c r="H771" s="338"/>
      <c r="I771" s="338"/>
      <c r="J771" s="338"/>
      <c r="K771" s="338"/>
      <c r="L771" s="338"/>
      <c r="M771" s="338"/>
      <c r="N771" s="338"/>
      <c r="O771" s="338"/>
      <c r="P771" s="338"/>
      <c r="Q771" s="338"/>
      <c r="R771" s="338"/>
      <c r="S771" s="338"/>
      <c r="T771" s="338"/>
      <c r="U771" s="338"/>
      <c r="V771" s="338"/>
      <c r="W771" s="338"/>
      <c r="X771" s="338"/>
      <c r="Y771" s="338"/>
      <c r="Z771" s="338"/>
    </row>
    <row r="772" spans="1:26" ht="15.75" customHeight="1">
      <c r="A772" s="338"/>
      <c r="B772" s="338"/>
      <c r="C772" s="338"/>
      <c r="D772" s="338"/>
      <c r="E772" s="338"/>
      <c r="F772" s="338"/>
      <c r="G772" s="338"/>
      <c r="H772" s="338"/>
      <c r="I772" s="338"/>
      <c r="J772" s="338"/>
      <c r="K772" s="338"/>
      <c r="L772" s="338"/>
      <c r="M772" s="338"/>
      <c r="N772" s="338"/>
      <c r="O772" s="338"/>
      <c r="P772" s="338"/>
      <c r="Q772" s="338"/>
      <c r="R772" s="338"/>
      <c r="S772" s="338"/>
      <c r="T772" s="338"/>
      <c r="U772" s="338"/>
      <c r="V772" s="338"/>
      <c r="W772" s="338"/>
      <c r="X772" s="338"/>
      <c r="Y772" s="338"/>
      <c r="Z772" s="338"/>
    </row>
    <row r="773" spans="1:26" ht="15.75" customHeight="1">
      <c r="A773" s="338"/>
      <c r="B773" s="338"/>
      <c r="C773" s="338"/>
      <c r="D773" s="338"/>
      <c r="E773" s="338"/>
      <c r="F773" s="338"/>
      <c r="G773" s="338"/>
      <c r="H773" s="338"/>
      <c r="I773" s="338"/>
      <c r="J773" s="338"/>
      <c r="K773" s="338"/>
      <c r="L773" s="338"/>
      <c r="M773" s="338"/>
      <c r="N773" s="338"/>
      <c r="O773" s="338"/>
      <c r="P773" s="338"/>
      <c r="Q773" s="338"/>
      <c r="R773" s="338"/>
      <c r="S773" s="338"/>
      <c r="T773" s="338"/>
      <c r="U773" s="338"/>
      <c r="V773" s="338"/>
      <c r="W773" s="338"/>
      <c r="X773" s="338"/>
      <c r="Y773" s="338"/>
      <c r="Z773" s="338"/>
    </row>
    <row r="774" spans="1:26" ht="15.75" customHeight="1">
      <c r="A774" s="338"/>
      <c r="B774" s="338"/>
      <c r="C774" s="338"/>
      <c r="D774" s="338"/>
      <c r="E774" s="338"/>
      <c r="F774" s="338"/>
      <c r="G774" s="338"/>
      <c r="H774" s="338"/>
      <c r="I774" s="338"/>
      <c r="J774" s="338"/>
      <c r="K774" s="338"/>
      <c r="L774" s="338"/>
      <c r="M774" s="338"/>
      <c r="N774" s="338"/>
      <c r="O774" s="338"/>
      <c r="P774" s="338"/>
      <c r="Q774" s="338"/>
      <c r="R774" s="338"/>
      <c r="S774" s="338"/>
      <c r="T774" s="338"/>
      <c r="U774" s="338"/>
      <c r="V774" s="338"/>
      <c r="W774" s="338"/>
      <c r="X774" s="338"/>
      <c r="Y774" s="338"/>
      <c r="Z774" s="338"/>
    </row>
    <row r="775" spans="1:26" ht="15.75" customHeight="1">
      <c r="A775" s="338"/>
      <c r="B775" s="338"/>
      <c r="C775" s="338"/>
      <c r="D775" s="338"/>
      <c r="E775" s="338"/>
      <c r="F775" s="338"/>
      <c r="G775" s="338"/>
      <c r="H775" s="338"/>
      <c r="I775" s="338"/>
      <c r="J775" s="338"/>
      <c r="K775" s="338"/>
      <c r="L775" s="338"/>
      <c r="M775" s="338"/>
      <c r="N775" s="338"/>
      <c r="O775" s="338"/>
      <c r="P775" s="338"/>
      <c r="Q775" s="338"/>
      <c r="R775" s="338"/>
      <c r="S775" s="338"/>
      <c r="T775" s="338"/>
      <c r="U775" s="338"/>
      <c r="V775" s="338"/>
      <c r="W775" s="338"/>
      <c r="X775" s="338"/>
      <c r="Y775" s="338"/>
      <c r="Z775" s="338"/>
    </row>
    <row r="776" spans="1:26" ht="15.75" customHeight="1">
      <c r="A776" s="338"/>
      <c r="B776" s="338"/>
      <c r="C776" s="338"/>
      <c r="D776" s="338"/>
      <c r="E776" s="338"/>
      <c r="F776" s="338"/>
      <c r="G776" s="338"/>
      <c r="H776" s="338"/>
      <c r="I776" s="338"/>
      <c r="J776" s="338"/>
      <c r="K776" s="338"/>
      <c r="L776" s="338"/>
      <c r="M776" s="338"/>
      <c r="N776" s="338"/>
      <c r="O776" s="338"/>
      <c r="P776" s="338"/>
      <c r="Q776" s="338"/>
      <c r="R776" s="338"/>
      <c r="S776" s="338"/>
      <c r="T776" s="338"/>
      <c r="U776" s="338"/>
      <c r="V776" s="338"/>
      <c r="W776" s="338"/>
      <c r="X776" s="338"/>
      <c r="Y776" s="338"/>
      <c r="Z776" s="338"/>
    </row>
    <row r="777" spans="1:26" ht="15.75" customHeight="1">
      <c r="A777" s="338"/>
      <c r="B777" s="338"/>
      <c r="C777" s="338"/>
      <c r="D777" s="338"/>
      <c r="E777" s="338"/>
      <c r="F777" s="338"/>
      <c r="G777" s="338"/>
      <c r="H777" s="338"/>
      <c r="I777" s="338"/>
      <c r="J777" s="338"/>
      <c r="K777" s="338"/>
      <c r="L777" s="338"/>
      <c r="M777" s="338"/>
      <c r="N777" s="338"/>
      <c r="O777" s="338"/>
      <c r="P777" s="338"/>
      <c r="Q777" s="338"/>
      <c r="R777" s="338"/>
      <c r="S777" s="338"/>
      <c r="T777" s="338"/>
      <c r="U777" s="338"/>
      <c r="V777" s="338"/>
      <c r="W777" s="338"/>
      <c r="X777" s="338"/>
      <c r="Y777" s="338"/>
      <c r="Z777" s="338"/>
    </row>
    <row r="778" spans="1:26" ht="15.75" customHeight="1">
      <c r="A778" s="338"/>
      <c r="B778" s="338"/>
      <c r="C778" s="338"/>
      <c r="D778" s="338"/>
      <c r="E778" s="338"/>
      <c r="F778" s="338"/>
      <c r="G778" s="338"/>
      <c r="H778" s="338"/>
      <c r="I778" s="338"/>
      <c r="J778" s="338"/>
      <c r="K778" s="338"/>
      <c r="L778" s="338"/>
      <c r="M778" s="338"/>
      <c r="N778" s="338"/>
      <c r="O778" s="338"/>
      <c r="P778" s="338"/>
      <c r="Q778" s="338"/>
      <c r="R778" s="338"/>
      <c r="S778" s="338"/>
      <c r="T778" s="338"/>
      <c r="U778" s="338"/>
      <c r="V778" s="338"/>
      <c r="W778" s="338"/>
      <c r="X778" s="338"/>
      <c r="Y778" s="338"/>
      <c r="Z778" s="338"/>
    </row>
    <row r="779" spans="1:26" ht="15.75" customHeight="1">
      <c r="A779" s="338"/>
      <c r="B779" s="338"/>
      <c r="C779" s="338"/>
      <c r="D779" s="338"/>
      <c r="E779" s="338"/>
      <c r="F779" s="338"/>
      <c r="G779" s="338"/>
      <c r="H779" s="338"/>
      <c r="I779" s="338"/>
      <c r="J779" s="338"/>
      <c r="K779" s="338"/>
      <c r="L779" s="338"/>
      <c r="M779" s="338"/>
      <c r="N779" s="338"/>
      <c r="O779" s="338"/>
      <c r="P779" s="338"/>
      <c r="Q779" s="338"/>
      <c r="R779" s="338"/>
      <c r="S779" s="338"/>
      <c r="T779" s="338"/>
      <c r="U779" s="338"/>
      <c r="V779" s="338"/>
      <c r="W779" s="338"/>
      <c r="X779" s="338"/>
      <c r="Y779" s="338"/>
      <c r="Z779" s="338"/>
    </row>
    <row r="780" spans="1:26" ht="15.75" customHeight="1">
      <c r="A780" s="338"/>
      <c r="B780" s="338"/>
      <c r="C780" s="338"/>
      <c r="D780" s="338"/>
      <c r="E780" s="338"/>
      <c r="F780" s="338"/>
      <c r="G780" s="338"/>
      <c r="H780" s="338"/>
      <c r="I780" s="338"/>
      <c r="J780" s="338"/>
      <c r="K780" s="338"/>
      <c r="L780" s="338"/>
      <c r="M780" s="338"/>
      <c r="N780" s="338"/>
      <c r="O780" s="338"/>
      <c r="P780" s="338"/>
      <c r="Q780" s="338"/>
      <c r="R780" s="338"/>
      <c r="S780" s="338"/>
      <c r="T780" s="338"/>
      <c r="U780" s="338"/>
      <c r="V780" s="338"/>
      <c r="W780" s="338"/>
      <c r="X780" s="338"/>
      <c r="Y780" s="338"/>
      <c r="Z780" s="338"/>
    </row>
    <row r="781" spans="1:26" ht="15.75" customHeight="1">
      <c r="A781" s="338"/>
      <c r="B781" s="338"/>
      <c r="C781" s="338"/>
      <c r="D781" s="338"/>
      <c r="E781" s="338"/>
      <c r="F781" s="338"/>
      <c r="G781" s="338"/>
      <c r="H781" s="338"/>
      <c r="I781" s="338"/>
      <c r="J781" s="338"/>
      <c r="K781" s="338"/>
      <c r="L781" s="338"/>
      <c r="M781" s="338"/>
      <c r="N781" s="338"/>
      <c r="O781" s="338"/>
      <c r="P781" s="338"/>
      <c r="Q781" s="338"/>
      <c r="R781" s="338"/>
      <c r="S781" s="338"/>
      <c r="T781" s="338"/>
      <c r="U781" s="338"/>
      <c r="V781" s="338"/>
      <c r="W781" s="338"/>
      <c r="X781" s="338"/>
      <c r="Y781" s="338"/>
      <c r="Z781" s="338"/>
    </row>
    <row r="782" spans="1:26" ht="15.75" customHeight="1">
      <c r="A782" s="338"/>
      <c r="B782" s="338"/>
      <c r="C782" s="338"/>
      <c r="D782" s="338"/>
      <c r="E782" s="338"/>
      <c r="F782" s="338"/>
      <c r="G782" s="338"/>
      <c r="H782" s="338"/>
      <c r="I782" s="338"/>
      <c r="J782" s="338"/>
      <c r="K782" s="338"/>
      <c r="L782" s="338"/>
      <c r="M782" s="338"/>
      <c r="N782" s="338"/>
      <c r="O782" s="338"/>
      <c r="P782" s="338"/>
      <c r="Q782" s="338"/>
      <c r="R782" s="338"/>
      <c r="S782" s="338"/>
      <c r="T782" s="338"/>
      <c r="U782" s="338"/>
      <c r="V782" s="338"/>
      <c r="W782" s="338"/>
      <c r="X782" s="338"/>
      <c r="Y782" s="338"/>
      <c r="Z782" s="338"/>
    </row>
    <row r="783" spans="1:26" ht="15.75" customHeight="1">
      <c r="A783" s="338"/>
      <c r="B783" s="338"/>
      <c r="C783" s="338"/>
      <c r="D783" s="338"/>
      <c r="E783" s="338"/>
      <c r="F783" s="338"/>
      <c r="G783" s="338"/>
      <c r="H783" s="338"/>
      <c r="I783" s="338"/>
      <c r="J783" s="338"/>
      <c r="K783" s="338"/>
      <c r="L783" s="338"/>
      <c r="M783" s="338"/>
      <c r="N783" s="338"/>
      <c r="O783" s="338"/>
      <c r="P783" s="338"/>
      <c r="Q783" s="338"/>
      <c r="R783" s="338"/>
      <c r="S783" s="338"/>
      <c r="T783" s="338"/>
      <c r="U783" s="338"/>
      <c r="V783" s="338"/>
      <c r="W783" s="338"/>
      <c r="X783" s="338"/>
      <c r="Y783" s="338"/>
      <c r="Z783" s="338"/>
    </row>
    <row r="784" spans="1:26" ht="15.75" customHeight="1">
      <c r="A784" s="338"/>
      <c r="B784" s="338"/>
      <c r="C784" s="338"/>
      <c r="D784" s="338"/>
      <c r="E784" s="338"/>
      <c r="F784" s="338"/>
      <c r="G784" s="338"/>
      <c r="H784" s="338"/>
      <c r="I784" s="338"/>
      <c r="J784" s="338"/>
      <c r="K784" s="338"/>
      <c r="L784" s="338"/>
      <c r="M784" s="338"/>
      <c r="N784" s="338"/>
      <c r="O784" s="338"/>
      <c r="P784" s="338"/>
      <c r="Q784" s="338"/>
      <c r="R784" s="338"/>
      <c r="S784" s="338"/>
      <c r="T784" s="338"/>
      <c r="U784" s="338"/>
      <c r="V784" s="338"/>
      <c r="W784" s="338"/>
      <c r="X784" s="338"/>
      <c r="Y784" s="338"/>
      <c r="Z784" s="338"/>
    </row>
    <row r="785" spans="1:26" ht="15.75" customHeight="1">
      <c r="A785" s="338"/>
      <c r="B785" s="338"/>
      <c r="C785" s="338"/>
      <c r="D785" s="338"/>
      <c r="E785" s="338"/>
      <c r="F785" s="338"/>
      <c r="G785" s="338"/>
      <c r="H785" s="338"/>
      <c r="I785" s="338"/>
      <c r="J785" s="338"/>
      <c r="K785" s="338"/>
      <c r="L785" s="338"/>
      <c r="M785" s="338"/>
      <c r="N785" s="338"/>
      <c r="O785" s="338"/>
      <c r="P785" s="338"/>
      <c r="Q785" s="338"/>
      <c r="R785" s="338"/>
      <c r="S785" s="338"/>
      <c r="T785" s="338"/>
      <c r="U785" s="338"/>
      <c r="V785" s="338"/>
      <c r="W785" s="338"/>
      <c r="X785" s="338"/>
      <c r="Y785" s="338"/>
      <c r="Z785" s="338"/>
    </row>
    <row r="786" spans="1:26" ht="15.75" customHeight="1">
      <c r="A786" s="338"/>
      <c r="B786" s="338"/>
      <c r="C786" s="338"/>
      <c r="D786" s="338"/>
      <c r="E786" s="338"/>
      <c r="F786" s="338"/>
      <c r="G786" s="338"/>
      <c r="H786" s="338"/>
      <c r="I786" s="338"/>
      <c r="J786" s="338"/>
      <c r="K786" s="338"/>
      <c r="L786" s="338"/>
      <c r="M786" s="338"/>
      <c r="N786" s="338"/>
      <c r="O786" s="338"/>
      <c r="P786" s="338"/>
      <c r="Q786" s="338"/>
      <c r="R786" s="338"/>
      <c r="S786" s="338"/>
      <c r="T786" s="338"/>
      <c r="U786" s="338"/>
      <c r="V786" s="338"/>
      <c r="W786" s="338"/>
      <c r="X786" s="338"/>
      <c r="Y786" s="338"/>
      <c r="Z786" s="338"/>
    </row>
    <row r="787" spans="1:26" ht="15.75" customHeight="1">
      <c r="A787" s="338"/>
      <c r="B787" s="338"/>
      <c r="C787" s="338"/>
      <c r="D787" s="338"/>
      <c r="E787" s="338"/>
      <c r="F787" s="338"/>
      <c r="G787" s="338"/>
      <c r="H787" s="338"/>
      <c r="I787" s="338"/>
      <c r="J787" s="338"/>
      <c r="K787" s="338"/>
      <c r="L787" s="338"/>
      <c r="M787" s="338"/>
      <c r="N787" s="338"/>
      <c r="O787" s="338"/>
      <c r="P787" s="338"/>
      <c r="Q787" s="338"/>
      <c r="R787" s="338"/>
      <c r="S787" s="338"/>
      <c r="T787" s="338"/>
      <c r="U787" s="338"/>
      <c r="V787" s="338"/>
      <c r="W787" s="338"/>
      <c r="X787" s="338"/>
      <c r="Y787" s="338"/>
      <c r="Z787" s="338"/>
    </row>
    <row r="788" spans="1:26" ht="15.75" customHeight="1">
      <c r="A788" s="338"/>
      <c r="B788" s="338"/>
      <c r="C788" s="338"/>
      <c r="D788" s="338"/>
      <c r="E788" s="338"/>
      <c r="F788" s="338"/>
      <c r="G788" s="338"/>
      <c r="H788" s="338"/>
      <c r="I788" s="338"/>
      <c r="J788" s="338"/>
      <c r="K788" s="338"/>
      <c r="L788" s="338"/>
      <c r="M788" s="338"/>
      <c r="N788" s="338"/>
      <c r="O788" s="338"/>
      <c r="P788" s="338"/>
      <c r="Q788" s="338"/>
      <c r="R788" s="338"/>
      <c r="S788" s="338"/>
      <c r="T788" s="338"/>
      <c r="U788" s="338"/>
      <c r="V788" s="338"/>
      <c r="W788" s="338"/>
      <c r="X788" s="338"/>
      <c r="Y788" s="338"/>
      <c r="Z788" s="338"/>
    </row>
    <row r="789" spans="1:26" ht="15.75" customHeight="1">
      <c r="A789" s="338"/>
      <c r="B789" s="338"/>
      <c r="C789" s="338"/>
      <c r="D789" s="338"/>
      <c r="E789" s="338"/>
      <c r="F789" s="338"/>
      <c r="G789" s="338"/>
      <c r="H789" s="338"/>
      <c r="I789" s="338"/>
      <c r="J789" s="338"/>
      <c r="K789" s="338"/>
      <c r="L789" s="338"/>
      <c r="M789" s="338"/>
      <c r="N789" s="338"/>
      <c r="O789" s="338"/>
      <c r="P789" s="338"/>
      <c r="Q789" s="338"/>
      <c r="R789" s="338"/>
      <c r="S789" s="338"/>
      <c r="T789" s="338"/>
      <c r="U789" s="338"/>
      <c r="V789" s="338"/>
      <c r="W789" s="338"/>
      <c r="X789" s="338"/>
      <c r="Y789" s="338"/>
      <c r="Z789" s="338"/>
    </row>
    <row r="790" spans="1:26" ht="15.75" customHeight="1">
      <c r="A790" s="338"/>
      <c r="B790" s="338"/>
      <c r="C790" s="338"/>
      <c r="D790" s="338"/>
      <c r="E790" s="338"/>
      <c r="F790" s="338"/>
      <c r="G790" s="338"/>
      <c r="H790" s="338"/>
      <c r="I790" s="338"/>
      <c r="J790" s="338"/>
      <c r="K790" s="338"/>
      <c r="L790" s="338"/>
      <c r="M790" s="338"/>
      <c r="N790" s="338"/>
      <c r="O790" s="338"/>
      <c r="P790" s="338"/>
      <c r="Q790" s="338"/>
      <c r="R790" s="338"/>
      <c r="S790" s="338"/>
      <c r="T790" s="338"/>
      <c r="U790" s="338"/>
      <c r="V790" s="338"/>
      <c r="W790" s="338"/>
      <c r="X790" s="338"/>
      <c r="Y790" s="338"/>
      <c r="Z790" s="338"/>
    </row>
    <row r="791" spans="1:26" ht="15.75" customHeight="1">
      <c r="A791" s="338"/>
      <c r="B791" s="338"/>
      <c r="C791" s="338"/>
      <c r="D791" s="338"/>
      <c r="E791" s="338"/>
      <c r="F791" s="338"/>
      <c r="G791" s="338"/>
      <c r="H791" s="338"/>
      <c r="I791" s="338"/>
      <c r="J791" s="338"/>
      <c r="K791" s="338"/>
      <c r="L791" s="338"/>
      <c r="M791" s="338"/>
      <c r="N791" s="338"/>
      <c r="O791" s="338"/>
      <c r="P791" s="338"/>
      <c r="Q791" s="338"/>
      <c r="R791" s="338"/>
      <c r="S791" s="338"/>
      <c r="T791" s="338"/>
      <c r="U791" s="338"/>
      <c r="V791" s="338"/>
      <c r="W791" s="338"/>
      <c r="X791" s="338"/>
      <c r="Y791" s="338"/>
      <c r="Z791" s="338"/>
    </row>
    <row r="792" spans="1:26" ht="15.75" customHeight="1">
      <c r="A792" s="338"/>
      <c r="B792" s="338"/>
      <c r="C792" s="338"/>
      <c r="D792" s="338"/>
      <c r="E792" s="338"/>
      <c r="F792" s="338"/>
      <c r="G792" s="338"/>
      <c r="H792" s="338"/>
      <c r="I792" s="338"/>
      <c r="J792" s="338"/>
      <c r="K792" s="338"/>
      <c r="L792" s="338"/>
      <c r="M792" s="338"/>
      <c r="N792" s="338"/>
      <c r="O792" s="338"/>
      <c r="P792" s="338"/>
      <c r="Q792" s="338"/>
      <c r="R792" s="338"/>
      <c r="S792" s="338"/>
      <c r="T792" s="338"/>
      <c r="U792" s="338"/>
      <c r="V792" s="338"/>
      <c r="W792" s="338"/>
      <c r="X792" s="338"/>
      <c r="Y792" s="338"/>
      <c r="Z792" s="338"/>
    </row>
    <row r="793" spans="1:26" ht="15.75" customHeight="1">
      <c r="A793" s="338"/>
      <c r="B793" s="338"/>
      <c r="C793" s="338"/>
      <c r="D793" s="338"/>
      <c r="E793" s="338"/>
      <c r="F793" s="338"/>
      <c r="G793" s="338"/>
      <c r="H793" s="338"/>
      <c r="I793" s="338"/>
      <c r="J793" s="338"/>
      <c r="K793" s="338"/>
      <c r="L793" s="338"/>
      <c r="M793" s="338"/>
      <c r="N793" s="338"/>
      <c r="O793" s="338"/>
      <c r="P793" s="338"/>
      <c r="Q793" s="338"/>
      <c r="R793" s="338"/>
      <c r="S793" s="338"/>
      <c r="T793" s="338"/>
      <c r="U793" s="338"/>
      <c r="V793" s="338"/>
      <c r="W793" s="338"/>
      <c r="X793" s="338"/>
      <c r="Y793" s="338"/>
      <c r="Z793" s="338"/>
    </row>
    <row r="794" spans="1:26" ht="15.75" customHeight="1">
      <c r="A794" s="338"/>
      <c r="B794" s="338"/>
      <c r="C794" s="338"/>
      <c r="D794" s="338"/>
      <c r="E794" s="338"/>
      <c r="F794" s="338"/>
      <c r="G794" s="338"/>
      <c r="H794" s="338"/>
      <c r="I794" s="338"/>
      <c r="J794" s="338"/>
      <c r="K794" s="338"/>
      <c r="L794" s="338"/>
      <c r="M794" s="338"/>
      <c r="N794" s="338"/>
      <c r="O794" s="338"/>
      <c r="P794" s="338"/>
      <c r="Q794" s="338"/>
      <c r="R794" s="338"/>
      <c r="S794" s="338"/>
      <c r="T794" s="338"/>
      <c r="U794" s="338"/>
      <c r="V794" s="338"/>
      <c r="W794" s="338"/>
      <c r="X794" s="338"/>
      <c r="Y794" s="338"/>
      <c r="Z794" s="338"/>
    </row>
    <row r="795" spans="1:26" ht="15.75" customHeight="1">
      <c r="A795" s="338"/>
      <c r="B795" s="338"/>
      <c r="C795" s="338"/>
      <c r="D795" s="338"/>
      <c r="E795" s="338"/>
      <c r="F795" s="338"/>
      <c r="G795" s="338"/>
      <c r="H795" s="338"/>
      <c r="I795" s="338"/>
      <c r="J795" s="338"/>
      <c r="K795" s="338"/>
      <c r="L795" s="338"/>
      <c r="M795" s="338"/>
      <c r="N795" s="338"/>
      <c r="O795" s="338"/>
      <c r="P795" s="338"/>
      <c r="Q795" s="338"/>
      <c r="R795" s="338"/>
      <c r="S795" s="338"/>
      <c r="T795" s="338"/>
      <c r="U795" s="338"/>
      <c r="V795" s="338"/>
      <c r="W795" s="338"/>
      <c r="X795" s="338"/>
      <c r="Y795" s="338"/>
      <c r="Z795" s="338"/>
    </row>
    <row r="796" spans="1:26" ht="15.75" customHeight="1">
      <c r="A796" s="338"/>
      <c r="B796" s="338"/>
      <c r="C796" s="338"/>
      <c r="D796" s="338"/>
      <c r="E796" s="338"/>
      <c r="F796" s="338"/>
      <c r="G796" s="338"/>
      <c r="H796" s="338"/>
      <c r="I796" s="338"/>
      <c r="J796" s="338"/>
      <c r="K796" s="338"/>
      <c r="L796" s="338"/>
      <c r="M796" s="338"/>
      <c r="N796" s="338"/>
      <c r="O796" s="338"/>
      <c r="P796" s="338"/>
      <c r="Q796" s="338"/>
      <c r="R796" s="338"/>
      <c r="S796" s="338"/>
      <c r="T796" s="338"/>
      <c r="U796" s="338"/>
      <c r="V796" s="338"/>
      <c r="W796" s="338"/>
      <c r="X796" s="338"/>
      <c r="Y796" s="338"/>
      <c r="Z796" s="338"/>
    </row>
    <row r="797" spans="1:26" ht="15.75" customHeight="1">
      <c r="A797" s="338"/>
      <c r="B797" s="338"/>
      <c r="C797" s="338"/>
      <c r="D797" s="338"/>
      <c r="E797" s="338"/>
      <c r="F797" s="338"/>
      <c r="G797" s="338"/>
      <c r="H797" s="338"/>
      <c r="I797" s="338"/>
      <c r="J797" s="338"/>
      <c r="K797" s="338"/>
      <c r="L797" s="338"/>
      <c r="M797" s="338"/>
      <c r="N797" s="338"/>
      <c r="O797" s="338"/>
      <c r="P797" s="338"/>
      <c r="Q797" s="338"/>
      <c r="R797" s="338"/>
      <c r="S797" s="338"/>
      <c r="T797" s="338"/>
      <c r="U797" s="338"/>
      <c r="V797" s="338"/>
      <c r="W797" s="338"/>
      <c r="X797" s="338"/>
      <c r="Y797" s="338"/>
      <c r="Z797" s="338"/>
    </row>
    <row r="798" spans="1:26" ht="15.75" customHeight="1">
      <c r="A798" s="338"/>
      <c r="B798" s="338"/>
      <c r="C798" s="338"/>
      <c r="D798" s="338"/>
      <c r="E798" s="338"/>
      <c r="F798" s="338"/>
      <c r="G798" s="338"/>
      <c r="H798" s="338"/>
      <c r="I798" s="338"/>
      <c r="J798" s="338"/>
      <c r="K798" s="338"/>
      <c r="L798" s="338"/>
      <c r="M798" s="338"/>
      <c r="N798" s="338"/>
      <c r="O798" s="338"/>
      <c r="P798" s="338"/>
      <c r="Q798" s="338"/>
      <c r="R798" s="338"/>
      <c r="S798" s="338"/>
      <c r="T798" s="338"/>
      <c r="U798" s="338"/>
      <c r="V798" s="338"/>
      <c r="W798" s="338"/>
      <c r="X798" s="338"/>
      <c r="Y798" s="338"/>
      <c r="Z798" s="338"/>
    </row>
    <row r="799" spans="1:26" ht="15.75" customHeight="1">
      <c r="A799" s="338"/>
      <c r="B799" s="338"/>
      <c r="C799" s="338"/>
      <c r="D799" s="338"/>
      <c r="E799" s="338"/>
      <c r="F799" s="338"/>
      <c r="G799" s="338"/>
      <c r="H799" s="338"/>
      <c r="I799" s="338"/>
      <c r="J799" s="338"/>
      <c r="K799" s="338"/>
      <c r="L799" s="338"/>
      <c r="M799" s="338"/>
      <c r="N799" s="338"/>
      <c r="O799" s="338"/>
      <c r="P799" s="338"/>
      <c r="Q799" s="338"/>
      <c r="R799" s="338"/>
      <c r="S799" s="338"/>
      <c r="T799" s="338"/>
      <c r="U799" s="338"/>
      <c r="V799" s="338"/>
      <c r="W799" s="338"/>
      <c r="X799" s="338"/>
      <c r="Y799" s="338"/>
      <c r="Z799" s="338"/>
    </row>
    <row r="800" spans="1:26" ht="15.75" customHeight="1">
      <c r="A800" s="338"/>
      <c r="B800" s="338"/>
      <c r="C800" s="338"/>
      <c r="D800" s="338"/>
      <c r="E800" s="338"/>
      <c r="F800" s="338"/>
      <c r="G800" s="338"/>
      <c r="H800" s="338"/>
      <c r="I800" s="338"/>
      <c r="J800" s="338"/>
      <c r="K800" s="338"/>
      <c r="L800" s="338"/>
      <c r="M800" s="338"/>
      <c r="N800" s="338"/>
      <c r="O800" s="338"/>
      <c r="P800" s="338"/>
      <c r="Q800" s="338"/>
      <c r="R800" s="338"/>
      <c r="S800" s="338"/>
      <c r="T800" s="338"/>
      <c r="U800" s="338"/>
      <c r="V800" s="338"/>
      <c r="W800" s="338"/>
      <c r="X800" s="338"/>
      <c r="Y800" s="338"/>
      <c r="Z800" s="338"/>
    </row>
    <row r="801" spans="1:26" ht="15.75" customHeight="1">
      <c r="A801" s="338"/>
      <c r="B801" s="338"/>
      <c r="C801" s="338"/>
      <c r="D801" s="338"/>
      <c r="E801" s="338"/>
      <c r="F801" s="338"/>
      <c r="G801" s="338"/>
      <c r="H801" s="338"/>
      <c r="I801" s="338"/>
      <c r="J801" s="338"/>
      <c r="K801" s="338"/>
      <c r="L801" s="338"/>
      <c r="M801" s="338"/>
      <c r="N801" s="338"/>
      <c r="O801" s="338"/>
      <c r="P801" s="338"/>
      <c r="Q801" s="338"/>
      <c r="R801" s="338"/>
      <c r="S801" s="338"/>
      <c r="T801" s="338"/>
      <c r="U801" s="338"/>
      <c r="V801" s="338"/>
      <c r="W801" s="338"/>
      <c r="X801" s="338"/>
      <c r="Y801" s="338"/>
      <c r="Z801" s="338"/>
    </row>
    <row r="802" spans="1:26" ht="15.75" customHeight="1">
      <c r="A802" s="338"/>
      <c r="B802" s="338"/>
      <c r="C802" s="338"/>
      <c r="D802" s="338"/>
      <c r="E802" s="338"/>
      <c r="F802" s="338"/>
      <c r="G802" s="338"/>
      <c r="H802" s="338"/>
      <c r="I802" s="338"/>
      <c r="J802" s="338"/>
      <c r="K802" s="338"/>
      <c r="L802" s="338"/>
      <c r="M802" s="338"/>
      <c r="N802" s="338"/>
      <c r="O802" s="338"/>
      <c r="P802" s="338"/>
      <c r="Q802" s="338"/>
      <c r="R802" s="338"/>
      <c r="S802" s="338"/>
      <c r="T802" s="338"/>
      <c r="U802" s="338"/>
      <c r="V802" s="338"/>
      <c r="W802" s="338"/>
      <c r="X802" s="338"/>
      <c r="Y802" s="338"/>
      <c r="Z802" s="338"/>
    </row>
    <row r="803" spans="1:26" ht="15.75" customHeight="1">
      <c r="A803" s="338"/>
      <c r="B803" s="338"/>
      <c r="C803" s="338"/>
      <c r="D803" s="338"/>
      <c r="E803" s="338"/>
      <c r="F803" s="338"/>
      <c r="G803" s="338"/>
      <c r="H803" s="338"/>
      <c r="I803" s="338"/>
      <c r="J803" s="338"/>
      <c r="K803" s="338"/>
      <c r="L803" s="338"/>
      <c r="M803" s="338"/>
      <c r="N803" s="338"/>
      <c r="O803" s="338"/>
      <c r="P803" s="338"/>
      <c r="Q803" s="338"/>
      <c r="R803" s="338"/>
      <c r="S803" s="338"/>
      <c r="T803" s="338"/>
      <c r="U803" s="338"/>
      <c r="V803" s="338"/>
      <c r="W803" s="338"/>
      <c r="X803" s="338"/>
      <c r="Y803" s="338"/>
      <c r="Z803" s="338"/>
    </row>
    <row r="804" spans="1:26" ht="15.75" customHeight="1">
      <c r="A804" s="338"/>
      <c r="B804" s="338"/>
      <c r="C804" s="338"/>
      <c r="D804" s="338"/>
      <c r="E804" s="338"/>
      <c r="F804" s="338"/>
      <c r="G804" s="338"/>
      <c r="H804" s="338"/>
      <c r="I804" s="338"/>
      <c r="J804" s="338"/>
      <c r="K804" s="338"/>
      <c r="L804" s="338"/>
      <c r="M804" s="338"/>
      <c r="N804" s="338"/>
      <c r="O804" s="338"/>
      <c r="P804" s="338"/>
      <c r="Q804" s="338"/>
      <c r="R804" s="338"/>
      <c r="S804" s="338"/>
      <c r="T804" s="338"/>
      <c r="U804" s="338"/>
      <c r="V804" s="338"/>
      <c r="W804" s="338"/>
      <c r="X804" s="338"/>
      <c r="Y804" s="338"/>
      <c r="Z804" s="338"/>
    </row>
    <row r="805" spans="1:26" ht="15.75" customHeight="1">
      <c r="A805" s="338"/>
      <c r="B805" s="338"/>
      <c r="C805" s="338"/>
      <c r="D805" s="338"/>
      <c r="E805" s="338"/>
      <c r="F805" s="338"/>
      <c r="G805" s="338"/>
      <c r="H805" s="338"/>
      <c r="I805" s="338"/>
      <c r="J805" s="338"/>
      <c r="K805" s="338"/>
      <c r="L805" s="338"/>
      <c r="M805" s="338"/>
      <c r="N805" s="338"/>
      <c r="O805" s="338"/>
      <c r="P805" s="338"/>
      <c r="Q805" s="338"/>
      <c r="R805" s="338"/>
      <c r="S805" s="338"/>
      <c r="T805" s="338"/>
      <c r="U805" s="338"/>
      <c r="V805" s="338"/>
      <c r="W805" s="338"/>
      <c r="X805" s="338"/>
      <c r="Y805" s="338"/>
      <c r="Z805" s="338"/>
    </row>
    <row r="806" spans="1:26" ht="15.75" customHeight="1">
      <c r="A806" s="338"/>
      <c r="B806" s="338"/>
      <c r="C806" s="338"/>
      <c r="D806" s="338"/>
      <c r="E806" s="338"/>
      <c r="F806" s="338"/>
      <c r="G806" s="338"/>
      <c r="H806" s="338"/>
      <c r="I806" s="338"/>
      <c r="J806" s="338"/>
      <c r="K806" s="338"/>
      <c r="L806" s="338"/>
      <c r="M806" s="338"/>
      <c r="N806" s="338"/>
      <c r="O806" s="338"/>
      <c r="P806" s="338"/>
      <c r="Q806" s="338"/>
      <c r="R806" s="338"/>
      <c r="S806" s="338"/>
      <c r="T806" s="338"/>
      <c r="U806" s="338"/>
      <c r="V806" s="338"/>
      <c r="W806" s="338"/>
      <c r="X806" s="338"/>
      <c r="Y806" s="338"/>
      <c r="Z806" s="338"/>
    </row>
    <row r="807" spans="1:26" ht="15.75" customHeight="1">
      <c r="A807" s="338"/>
      <c r="B807" s="338"/>
      <c r="C807" s="338"/>
      <c r="D807" s="338"/>
      <c r="E807" s="338"/>
      <c r="F807" s="338"/>
      <c r="G807" s="338"/>
      <c r="H807" s="338"/>
      <c r="I807" s="338"/>
      <c r="J807" s="338"/>
      <c r="K807" s="338"/>
      <c r="L807" s="338"/>
      <c r="M807" s="338"/>
      <c r="N807" s="338"/>
      <c r="O807" s="338"/>
      <c r="P807" s="338"/>
      <c r="Q807" s="338"/>
      <c r="R807" s="338"/>
      <c r="S807" s="338"/>
      <c r="T807" s="338"/>
      <c r="U807" s="338"/>
      <c r="V807" s="338"/>
      <c r="W807" s="338"/>
      <c r="X807" s="338"/>
      <c r="Y807" s="338"/>
      <c r="Z807" s="338"/>
    </row>
    <row r="808" spans="1:26" ht="15.75" customHeight="1">
      <c r="A808" s="338"/>
      <c r="B808" s="338"/>
      <c r="C808" s="338"/>
      <c r="D808" s="338"/>
      <c r="E808" s="338"/>
      <c r="F808" s="338"/>
      <c r="G808" s="338"/>
      <c r="H808" s="338"/>
      <c r="I808" s="338"/>
      <c r="J808" s="338"/>
      <c r="K808" s="338"/>
      <c r="L808" s="338"/>
      <c r="M808" s="338"/>
      <c r="N808" s="338"/>
      <c r="O808" s="338"/>
      <c r="P808" s="338"/>
      <c r="Q808" s="338"/>
      <c r="R808" s="338"/>
      <c r="S808" s="338"/>
      <c r="T808" s="338"/>
      <c r="U808" s="338"/>
      <c r="V808" s="338"/>
      <c r="W808" s="338"/>
      <c r="X808" s="338"/>
      <c r="Y808" s="338"/>
      <c r="Z808" s="338"/>
    </row>
    <row r="809" spans="1:26" ht="15.75" customHeight="1">
      <c r="A809" s="338"/>
      <c r="B809" s="338"/>
      <c r="C809" s="338"/>
      <c r="D809" s="338"/>
      <c r="E809" s="338"/>
      <c r="F809" s="338"/>
      <c r="G809" s="338"/>
      <c r="H809" s="338"/>
      <c r="I809" s="338"/>
      <c r="J809" s="338"/>
      <c r="K809" s="338"/>
      <c r="L809" s="338"/>
      <c r="M809" s="338"/>
      <c r="N809" s="338"/>
      <c r="O809" s="338"/>
      <c r="P809" s="338"/>
      <c r="Q809" s="338"/>
      <c r="R809" s="338"/>
      <c r="S809" s="338"/>
      <c r="T809" s="338"/>
      <c r="U809" s="338"/>
      <c r="V809" s="338"/>
      <c r="W809" s="338"/>
      <c r="X809" s="338"/>
      <c r="Y809" s="338"/>
      <c r="Z809" s="338"/>
    </row>
    <row r="810" spans="1:26" ht="15.75" customHeight="1">
      <c r="A810" s="338"/>
      <c r="B810" s="338"/>
      <c r="C810" s="338"/>
      <c r="D810" s="338"/>
      <c r="E810" s="338"/>
      <c r="F810" s="338"/>
      <c r="G810" s="338"/>
      <c r="H810" s="338"/>
      <c r="I810" s="338"/>
      <c r="J810" s="338"/>
      <c r="K810" s="338"/>
      <c r="L810" s="338"/>
      <c r="M810" s="338"/>
      <c r="N810" s="338"/>
      <c r="O810" s="338"/>
      <c r="P810" s="338"/>
      <c r="Q810" s="338"/>
      <c r="R810" s="338"/>
      <c r="S810" s="338"/>
      <c r="T810" s="338"/>
      <c r="U810" s="338"/>
      <c r="V810" s="338"/>
      <c r="W810" s="338"/>
      <c r="X810" s="338"/>
      <c r="Y810" s="338"/>
      <c r="Z810" s="338"/>
    </row>
    <row r="811" spans="1:26" ht="15.75" customHeight="1">
      <c r="A811" s="338"/>
      <c r="B811" s="338"/>
      <c r="C811" s="338"/>
      <c r="D811" s="338"/>
      <c r="E811" s="338"/>
      <c r="F811" s="338"/>
      <c r="G811" s="338"/>
      <c r="H811" s="338"/>
      <c r="I811" s="338"/>
      <c r="J811" s="338"/>
      <c r="K811" s="338"/>
      <c r="L811" s="338"/>
      <c r="M811" s="338"/>
      <c r="N811" s="338"/>
      <c r="O811" s="338"/>
      <c r="P811" s="338"/>
      <c r="Q811" s="338"/>
      <c r="R811" s="338"/>
      <c r="S811" s="338"/>
      <c r="T811" s="338"/>
      <c r="U811" s="338"/>
      <c r="V811" s="338"/>
      <c r="W811" s="338"/>
      <c r="X811" s="338"/>
      <c r="Y811" s="338"/>
      <c r="Z811" s="338"/>
    </row>
    <row r="812" spans="1:26" ht="15.75" customHeight="1">
      <c r="A812" s="338"/>
      <c r="B812" s="338"/>
      <c r="C812" s="338"/>
      <c r="D812" s="338"/>
      <c r="E812" s="338"/>
      <c r="F812" s="338"/>
      <c r="G812" s="338"/>
      <c r="H812" s="338"/>
      <c r="I812" s="338"/>
      <c r="J812" s="338"/>
      <c r="K812" s="338"/>
      <c r="L812" s="338"/>
      <c r="M812" s="338"/>
      <c r="N812" s="338"/>
      <c r="O812" s="338"/>
      <c r="P812" s="338"/>
      <c r="Q812" s="338"/>
      <c r="R812" s="338"/>
      <c r="S812" s="338"/>
      <c r="T812" s="338"/>
      <c r="U812" s="338"/>
      <c r="V812" s="338"/>
      <c r="W812" s="338"/>
      <c r="X812" s="338"/>
      <c r="Y812" s="338"/>
      <c r="Z812" s="338"/>
    </row>
    <row r="813" spans="1:26" ht="15.75" customHeight="1">
      <c r="A813" s="338"/>
      <c r="B813" s="338"/>
      <c r="C813" s="338"/>
      <c r="D813" s="338"/>
      <c r="E813" s="338"/>
      <c r="F813" s="338"/>
      <c r="G813" s="338"/>
      <c r="H813" s="338"/>
      <c r="I813" s="338"/>
      <c r="J813" s="338"/>
      <c r="K813" s="338"/>
      <c r="L813" s="338"/>
      <c r="M813" s="338"/>
      <c r="N813" s="338"/>
      <c r="O813" s="338"/>
      <c r="P813" s="338"/>
      <c r="Q813" s="338"/>
      <c r="R813" s="338"/>
      <c r="S813" s="338"/>
      <c r="T813" s="338"/>
      <c r="U813" s="338"/>
      <c r="V813" s="338"/>
      <c r="W813" s="338"/>
      <c r="X813" s="338"/>
      <c r="Y813" s="338"/>
      <c r="Z813" s="338"/>
    </row>
    <row r="814" spans="1:26" ht="15.75" customHeight="1">
      <c r="A814" s="338"/>
      <c r="B814" s="338"/>
      <c r="C814" s="338"/>
      <c r="D814" s="338"/>
      <c r="E814" s="338"/>
      <c r="F814" s="338"/>
      <c r="G814" s="338"/>
      <c r="H814" s="338"/>
      <c r="I814" s="338"/>
      <c r="J814" s="338"/>
      <c r="K814" s="338"/>
      <c r="L814" s="338"/>
      <c r="M814" s="338"/>
      <c r="N814" s="338"/>
      <c r="O814" s="338"/>
      <c r="P814" s="338"/>
      <c r="Q814" s="338"/>
      <c r="R814" s="338"/>
      <c r="S814" s="338"/>
      <c r="T814" s="338"/>
      <c r="U814" s="338"/>
      <c r="V814" s="338"/>
      <c r="W814" s="338"/>
      <c r="X814" s="338"/>
      <c r="Y814" s="338"/>
      <c r="Z814" s="338"/>
    </row>
    <row r="815" spans="1:26" ht="15.75" customHeight="1">
      <c r="A815" s="338"/>
      <c r="B815" s="338"/>
      <c r="C815" s="338"/>
      <c r="D815" s="338"/>
      <c r="E815" s="338"/>
      <c r="F815" s="338"/>
      <c r="G815" s="338"/>
      <c r="H815" s="338"/>
      <c r="I815" s="338"/>
      <c r="J815" s="338"/>
      <c r="K815" s="338"/>
      <c r="L815" s="338"/>
      <c r="M815" s="338"/>
      <c r="N815" s="338"/>
      <c r="O815" s="338"/>
      <c r="P815" s="338"/>
      <c r="Q815" s="338"/>
      <c r="R815" s="338"/>
      <c r="S815" s="338"/>
      <c r="T815" s="338"/>
      <c r="U815" s="338"/>
      <c r="V815" s="338"/>
      <c r="W815" s="338"/>
      <c r="X815" s="338"/>
      <c r="Y815" s="338"/>
      <c r="Z815" s="338"/>
    </row>
    <row r="816" spans="1:26" ht="15.75" customHeight="1">
      <c r="A816" s="338"/>
      <c r="B816" s="338"/>
      <c r="C816" s="338"/>
      <c r="D816" s="338"/>
      <c r="E816" s="338"/>
      <c r="F816" s="338"/>
      <c r="G816" s="338"/>
      <c r="H816" s="338"/>
      <c r="I816" s="338"/>
      <c r="J816" s="338"/>
      <c r="K816" s="338"/>
      <c r="L816" s="338"/>
      <c r="M816" s="338"/>
      <c r="N816" s="338"/>
      <c r="O816" s="338"/>
      <c r="P816" s="338"/>
      <c r="Q816" s="338"/>
      <c r="R816" s="338"/>
      <c r="S816" s="338"/>
      <c r="T816" s="338"/>
      <c r="U816" s="338"/>
      <c r="V816" s="338"/>
      <c r="W816" s="338"/>
      <c r="X816" s="338"/>
      <c r="Y816" s="338"/>
      <c r="Z816" s="338"/>
    </row>
    <row r="817" spans="1:26" ht="15.75" customHeight="1">
      <c r="A817" s="338"/>
      <c r="B817" s="338"/>
      <c r="C817" s="338"/>
      <c r="D817" s="338"/>
      <c r="E817" s="338"/>
      <c r="F817" s="338"/>
      <c r="G817" s="338"/>
      <c r="H817" s="338"/>
      <c r="I817" s="338"/>
      <c r="J817" s="338"/>
      <c r="K817" s="338"/>
      <c r="L817" s="338"/>
      <c r="M817" s="338"/>
      <c r="N817" s="338"/>
      <c r="O817" s="338"/>
      <c r="P817" s="338"/>
      <c r="Q817" s="338"/>
      <c r="R817" s="338"/>
      <c r="S817" s="338"/>
      <c r="T817" s="338"/>
      <c r="U817" s="338"/>
      <c r="V817" s="338"/>
      <c r="W817" s="338"/>
      <c r="X817" s="338"/>
      <c r="Y817" s="338"/>
      <c r="Z817" s="338"/>
    </row>
    <row r="818" spans="1:26" ht="15.75" customHeight="1">
      <c r="A818" s="338"/>
      <c r="B818" s="338"/>
      <c r="C818" s="338"/>
      <c r="D818" s="338"/>
      <c r="E818" s="338"/>
      <c r="F818" s="338"/>
      <c r="G818" s="338"/>
      <c r="H818" s="338"/>
      <c r="I818" s="338"/>
      <c r="J818" s="338"/>
      <c r="K818" s="338"/>
      <c r="L818" s="338"/>
      <c r="M818" s="338"/>
      <c r="N818" s="338"/>
      <c r="O818" s="338"/>
      <c r="P818" s="338"/>
      <c r="Q818" s="338"/>
      <c r="R818" s="338"/>
      <c r="S818" s="338"/>
      <c r="T818" s="338"/>
      <c r="U818" s="338"/>
      <c r="V818" s="338"/>
      <c r="W818" s="338"/>
      <c r="X818" s="338"/>
      <c r="Y818" s="338"/>
      <c r="Z818" s="338"/>
    </row>
    <row r="819" spans="1:26" ht="15.75" customHeight="1">
      <c r="A819" s="338"/>
      <c r="B819" s="338"/>
      <c r="C819" s="338"/>
      <c r="D819" s="338"/>
      <c r="E819" s="338"/>
      <c r="F819" s="338"/>
      <c r="G819" s="338"/>
      <c r="H819" s="338"/>
      <c r="I819" s="338"/>
      <c r="J819" s="338"/>
      <c r="K819" s="338"/>
      <c r="L819" s="338"/>
      <c r="M819" s="338"/>
      <c r="N819" s="338"/>
      <c r="O819" s="338"/>
      <c r="P819" s="338"/>
      <c r="Q819" s="338"/>
      <c r="R819" s="338"/>
      <c r="S819" s="338"/>
      <c r="T819" s="338"/>
      <c r="U819" s="338"/>
      <c r="V819" s="338"/>
      <c r="W819" s="338"/>
      <c r="X819" s="338"/>
      <c r="Y819" s="338"/>
      <c r="Z819" s="338"/>
    </row>
    <row r="820" spans="1:26" ht="15.75" customHeight="1">
      <c r="A820" s="338"/>
      <c r="B820" s="338"/>
      <c r="C820" s="338"/>
      <c r="D820" s="338"/>
      <c r="E820" s="338"/>
      <c r="F820" s="338"/>
      <c r="G820" s="338"/>
      <c r="H820" s="338"/>
      <c r="I820" s="338"/>
      <c r="J820" s="338"/>
      <c r="K820" s="338"/>
      <c r="L820" s="338"/>
      <c r="M820" s="338"/>
      <c r="N820" s="338"/>
      <c r="O820" s="338"/>
      <c r="P820" s="338"/>
      <c r="Q820" s="338"/>
      <c r="R820" s="338"/>
      <c r="S820" s="338"/>
      <c r="T820" s="338"/>
      <c r="U820" s="338"/>
      <c r="V820" s="338"/>
      <c r="W820" s="338"/>
      <c r="X820" s="338"/>
      <c r="Y820" s="338"/>
      <c r="Z820" s="338"/>
    </row>
    <row r="821" spans="1:26" ht="15.75" customHeight="1">
      <c r="A821" s="338"/>
      <c r="B821" s="338"/>
      <c r="C821" s="338"/>
      <c r="D821" s="338"/>
      <c r="E821" s="338"/>
      <c r="F821" s="338"/>
      <c r="G821" s="338"/>
      <c r="H821" s="338"/>
      <c r="I821" s="338"/>
      <c r="J821" s="338"/>
      <c r="K821" s="338"/>
      <c r="L821" s="338"/>
      <c r="M821" s="338"/>
      <c r="N821" s="338"/>
      <c r="O821" s="338"/>
      <c r="P821" s="338"/>
      <c r="Q821" s="338"/>
      <c r="R821" s="338"/>
      <c r="S821" s="338"/>
      <c r="T821" s="338"/>
      <c r="U821" s="338"/>
      <c r="V821" s="338"/>
      <c r="W821" s="338"/>
      <c r="X821" s="338"/>
      <c r="Y821" s="338"/>
      <c r="Z821" s="338"/>
    </row>
    <row r="822" spans="1:26" ht="15.75" customHeight="1">
      <c r="A822" s="338"/>
      <c r="B822" s="338"/>
      <c r="C822" s="338"/>
      <c r="D822" s="338"/>
      <c r="E822" s="338"/>
      <c r="F822" s="338"/>
      <c r="G822" s="338"/>
      <c r="H822" s="338"/>
      <c r="I822" s="338"/>
      <c r="J822" s="338"/>
      <c r="K822" s="338"/>
      <c r="L822" s="338"/>
      <c r="M822" s="338"/>
      <c r="N822" s="338"/>
      <c r="O822" s="338"/>
      <c r="P822" s="338"/>
      <c r="Q822" s="338"/>
      <c r="R822" s="338"/>
      <c r="S822" s="338"/>
      <c r="T822" s="338"/>
      <c r="U822" s="338"/>
      <c r="V822" s="338"/>
      <c r="W822" s="338"/>
      <c r="X822" s="338"/>
      <c r="Y822" s="338"/>
      <c r="Z822" s="338"/>
    </row>
    <row r="823" spans="1:26" ht="15.75" customHeight="1">
      <c r="A823" s="338"/>
      <c r="B823" s="338"/>
      <c r="C823" s="338"/>
      <c r="D823" s="338"/>
      <c r="E823" s="338"/>
      <c r="F823" s="338"/>
      <c r="G823" s="338"/>
      <c r="H823" s="338"/>
      <c r="I823" s="338"/>
      <c r="J823" s="338"/>
      <c r="K823" s="338"/>
      <c r="L823" s="338"/>
      <c r="M823" s="338"/>
      <c r="N823" s="338"/>
      <c r="O823" s="338"/>
      <c r="P823" s="338"/>
      <c r="Q823" s="338"/>
      <c r="R823" s="338"/>
      <c r="S823" s="338"/>
      <c r="T823" s="338"/>
      <c r="U823" s="338"/>
      <c r="V823" s="338"/>
      <c r="W823" s="338"/>
      <c r="X823" s="338"/>
      <c r="Y823" s="338"/>
      <c r="Z823" s="338"/>
    </row>
    <row r="824" spans="1:26" ht="15.75" customHeight="1">
      <c r="A824" s="338"/>
      <c r="B824" s="338"/>
      <c r="C824" s="338"/>
      <c r="D824" s="338"/>
      <c r="E824" s="338"/>
      <c r="F824" s="338"/>
      <c r="G824" s="338"/>
      <c r="H824" s="338"/>
      <c r="I824" s="338"/>
      <c r="J824" s="338"/>
      <c r="K824" s="338"/>
      <c r="L824" s="338"/>
      <c r="M824" s="338"/>
      <c r="N824" s="338"/>
      <c r="O824" s="338"/>
      <c r="P824" s="338"/>
      <c r="Q824" s="338"/>
      <c r="R824" s="338"/>
      <c r="S824" s="338"/>
      <c r="T824" s="338"/>
      <c r="U824" s="338"/>
      <c r="V824" s="338"/>
      <c r="W824" s="338"/>
      <c r="X824" s="338"/>
      <c r="Y824" s="338"/>
      <c r="Z824" s="338"/>
    </row>
    <row r="825" spans="1:26" ht="15.75" customHeight="1">
      <c r="A825" s="338"/>
      <c r="B825" s="338"/>
      <c r="C825" s="338"/>
      <c r="D825" s="338"/>
      <c r="E825" s="338"/>
      <c r="F825" s="338"/>
      <c r="G825" s="338"/>
      <c r="H825" s="338"/>
      <c r="I825" s="338"/>
      <c r="J825" s="338"/>
      <c r="K825" s="338"/>
      <c r="L825" s="338"/>
      <c r="M825" s="338"/>
      <c r="N825" s="338"/>
      <c r="O825" s="338"/>
      <c r="P825" s="338"/>
      <c r="Q825" s="338"/>
      <c r="R825" s="338"/>
      <c r="S825" s="338"/>
      <c r="T825" s="338"/>
      <c r="U825" s="338"/>
      <c r="V825" s="338"/>
      <c r="W825" s="338"/>
      <c r="X825" s="338"/>
      <c r="Y825" s="338"/>
      <c r="Z825" s="338"/>
    </row>
    <row r="826" spans="1:26" ht="15.75" customHeight="1">
      <c r="A826" s="338"/>
      <c r="B826" s="338"/>
      <c r="C826" s="338"/>
      <c r="D826" s="338"/>
      <c r="E826" s="338"/>
      <c r="F826" s="338"/>
      <c r="G826" s="338"/>
      <c r="H826" s="338"/>
      <c r="I826" s="338"/>
      <c r="J826" s="338"/>
      <c r="K826" s="338"/>
      <c r="L826" s="338"/>
      <c r="M826" s="338"/>
      <c r="N826" s="338"/>
      <c r="O826" s="338"/>
      <c r="P826" s="338"/>
      <c r="Q826" s="338"/>
      <c r="R826" s="338"/>
      <c r="S826" s="338"/>
      <c r="T826" s="338"/>
      <c r="U826" s="338"/>
      <c r="V826" s="338"/>
      <c r="W826" s="338"/>
      <c r="X826" s="338"/>
      <c r="Y826" s="338"/>
      <c r="Z826" s="338"/>
    </row>
    <row r="827" spans="1:26" ht="15.75" customHeight="1">
      <c r="A827" s="338"/>
      <c r="B827" s="338"/>
      <c r="C827" s="338"/>
      <c r="D827" s="338"/>
      <c r="E827" s="338"/>
      <c r="F827" s="338"/>
      <c r="G827" s="338"/>
      <c r="H827" s="338"/>
      <c r="I827" s="338"/>
      <c r="J827" s="338"/>
      <c r="K827" s="338"/>
      <c r="L827" s="338"/>
      <c r="M827" s="338"/>
      <c r="N827" s="338"/>
      <c r="O827" s="338"/>
      <c r="P827" s="338"/>
      <c r="Q827" s="338"/>
      <c r="R827" s="338"/>
      <c r="S827" s="338"/>
      <c r="T827" s="338"/>
      <c r="U827" s="338"/>
      <c r="V827" s="338"/>
      <c r="W827" s="338"/>
      <c r="X827" s="338"/>
      <c r="Y827" s="338"/>
      <c r="Z827" s="338"/>
    </row>
    <row r="828" spans="1:26" ht="15.75" customHeight="1">
      <c r="A828" s="338"/>
      <c r="B828" s="338"/>
      <c r="C828" s="338"/>
      <c r="D828" s="338"/>
      <c r="E828" s="338"/>
      <c r="F828" s="338"/>
      <c r="G828" s="338"/>
      <c r="H828" s="338"/>
      <c r="I828" s="338"/>
      <c r="J828" s="338"/>
      <c r="K828" s="338"/>
      <c r="L828" s="338"/>
      <c r="M828" s="338"/>
      <c r="N828" s="338"/>
      <c r="O828" s="338"/>
      <c r="P828" s="338"/>
      <c r="Q828" s="338"/>
      <c r="R828" s="338"/>
      <c r="S828" s="338"/>
      <c r="T828" s="338"/>
      <c r="U828" s="338"/>
      <c r="V828" s="338"/>
      <c r="W828" s="338"/>
      <c r="X828" s="338"/>
      <c r="Y828" s="338"/>
      <c r="Z828" s="338"/>
    </row>
    <row r="829" spans="1:26" ht="15.75" customHeight="1">
      <c r="A829" s="338"/>
      <c r="B829" s="338"/>
      <c r="C829" s="338"/>
      <c r="D829" s="338"/>
      <c r="E829" s="338"/>
      <c r="F829" s="338"/>
      <c r="G829" s="338"/>
      <c r="H829" s="338"/>
      <c r="I829" s="338"/>
      <c r="J829" s="338"/>
      <c r="K829" s="338"/>
      <c r="L829" s="338"/>
      <c r="M829" s="338"/>
      <c r="N829" s="338"/>
      <c r="O829" s="338"/>
      <c r="P829" s="338"/>
      <c r="Q829" s="338"/>
      <c r="R829" s="338"/>
      <c r="S829" s="338"/>
      <c r="T829" s="338"/>
      <c r="U829" s="338"/>
      <c r="V829" s="338"/>
      <c r="W829" s="338"/>
      <c r="X829" s="338"/>
      <c r="Y829" s="338"/>
      <c r="Z829" s="338"/>
    </row>
    <row r="830" spans="1:26" ht="15.75" customHeight="1">
      <c r="A830" s="338"/>
      <c r="B830" s="338"/>
      <c r="C830" s="338"/>
      <c r="D830" s="338"/>
      <c r="E830" s="338"/>
      <c r="F830" s="338"/>
      <c r="G830" s="338"/>
      <c r="H830" s="338"/>
      <c r="I830" s="338"/>
      <c r="J830" s="338"/>
      <c r="K830" s="338"/>
      <c r="L830" s="338"/>
      <c r="M830" s="338"/>
      <c r="N830" s="338"/>
      <c r="O830" s="338"/>
      <c r="P830" s="338"/>
      <c r="Q830" s="338"/>
      <c r="R830" s="338"/>
      <c r="S830" s="338"/>
      <c r="T830" s="338"/>
      <c r="U830" s="338"/>
      <c r="V830" s="338"/>
      <c r="W830" s="338"/>
      <c r="X830" s="338"/>
      <c r="Y830" s="338"/>
      <c r="Z830" s="338"/>
    </row>
    <row r="831" spans="1:26" ht="15.75" customHeight="1">
      <c r="A831" s="338"/>
      <c r="B831" s="338"/>
      <c r="C831" s="338"/>
      <c r="D831" s="338"/>
      <c r="E831" s="338"/>
      <c r="F831" s="338"/>
      <c r="G831" s="338"/>
      <c r="H831" s="338"/>
      <c r="I831" s="338"/>
      <c r="J831" s="338"/>
      <c r="K831" s="338"/>
      <c r="L831" s="338"/>
      <c r="M831" s="338"/>
      <c r="N831" s="338"/>
      <c r="O831" s="338"/>
      <c r="P831" s="338"/>
      <c r="Q831" s="338"/>
      <c r="R831" s="338"/>
      <c r="S831" s="338"/>
      <c r="T831" s="338"/>
      <c r="U831" s="338"/>
      <c r="V831" s="338"/>
      <c r="W831" s="338"/>
      <c r="X831" s="338"/>
      <c r="Y831" s="338"/>
      <c r="Z831" s="338"/>
    </row>
    <row r="832" spans="1:26" ht="15.75" customHeight="1">
      <c r="A832" s="338"/>
      <c r="B832" s="338"/>
      <c r="C832" s="338"/>
      <c r="D832" s="338"/>
      <c r="E832" s="338"/>
      <c r="F832" s="338"/>
      <c r="G832" s="338"/>
      <c r="H832" s="338"/>
      <c r="I832" s="338"/>
      <c r="J832" s="338"/>
      <c r="K832" s="338"/>
      <c r="L832" s="338"/>
      <c r="M832" s="338"/>
      <c r="N832" s="338"/>
      <c r="O832" s="338"/>
      <c r="P832" s="338"/>
      <c r="Q832" s="338"/>
      <c r="R832" s="338"/>
      <c r="S832" s="338"/>
      <c r="T832" s="338"/>
      <c r="U832" s="338"/>
      <c r="V832" s="338"/>
      <c r="W832" s="338"/>
      <c r="X832" s="338"/>
      <c r="Y832" s="338"/>
      <c r="Z832" s="338"/>
    </row>
    <row r="833" spans="1:26" ht="15.75" customHeight="1">
      <c r="A833" s="338"/>
      <c r="B833" s="338"/>
      <c r="C833" s="338"/>
      <c r="D833" s="338"/>
      <c r="E833" s="338"/>
      <c r="F833" s="338"/>
      <c r="G833" s="338"/>
      <c r="H833" s="338"/>
      <c r="I833" s="338"/>
      <c r="J833" s="338"/>
      <c r="K833" s="338"/>
      <c r="L833" s="338"/>
      <c r="M833" s="338"/>
      <c r="N833" s="338"/>
      <c r="O833" s="338"/>
      <c r="P833" s="338"/>
      <c r="Q833" s="338"/>
      <c r="R833" s="338"/>
      <c r="S833" s="338"/>
      <c r="T833" s="338"/>
      <c r="U833" s="338"/>
      <c r="V833" s="338"/>
      <c r="W833" s="338"/>
      <c r="X833" s="338"/>
      <c r="Y833" s="338"/>
      <c r="Z833" s="338"/>
    </row>
    <row r="834" spans="1:26" ht="15.75" customHeight="1">
      <c r="A834" s="338"/>
      <c r="B834" s="338"/>
      <c r="C834" s="338"/>
      <c r="D834" s="338"/>
      <c r="E834" s="338"/>
      <c r="F834" s="338"/>
      <c r="G834" s="338"/>
      <c r="H834" s="338"/>
      <c r="I834" s="338"/>
      <c r="J834" s="338"/>
      <c r="K834" s="338"/>
      <c r="L834" s="338"/>
      <c r="M834" s="338"/>
      <c r="N834" s="338"/>
      <c r="O834" s="338"/>
      <c r="P834" s="338"/>
      <c r="Q834" s="338"/>
      <c r="R834" s="338"/>
      <c r="S834" s="338"/>
      <c r="T834" s="338"/>
      <c r="U834" s="338"/>
      <c r="V834" s="338"/>
      <c r="W834" s="338"/>
      <c r="X834" s="338"/>
      <c r="Y834" s="338"/>
      <c r="Z834" s="338"/>
    </row>
    <row r="835" spans="1:26" ht="15.75" customHeight="1">
      <c r="A835" s="338"/>
      <c r="B835" s="338"/>
      <c r="C835" s="338"/>
      <c r="D835" s="338"/>
      <c r="E835" s="338"/>
      <c r="F835" s="338"/>
      <c r="G835" s="338"/>
      <c r="H835" s="338"/>
      <c r="I835" s="338"/>
      <c r="J835" s="338"/>
      <c r="K835" s="338"/>
      <c r="L835" s="338"/>
      <c r="M835" s="338"/>
      <c r="N835" s="338"/>
      <c r="O835" s="338"/>
      <c r="P835" s="338"/>
      <c r="Q835" s="338"/>
      <c r="R835" s="338"/>
      <c r="S835" s="338"/>
      <c r="T835" s="338"/>
      <c r="U835" s="338"/>
      <c r="V835" s="338"/>
      <c r="W835" s="338"/>
      <c r="X835" s="338"/>
      <c r="Y835" s="338"/>
      <c r="Z835" s="338"/>
    </row>
    <row r="836" spans="1:26" ht="15.75" customHeight="1">
      <c r="A836" s="338"/>
      <c r="B836" s="338"/>
      <c r="C836" s="338"/>
      <c r="D836" s="338"/>
      <c r="E836" s="338"/>
      <c r="F836" s="338"/>
      <c r="G836" s="338"/>
      <c r="H836" s="338"/>
      <c r="I836" s="338"/>
      <c r="J836" s="338"/>
      <c r="K836" s="338"/>
      <c r="L836" s="338"/>
      <c r="M836" s="338"/>
      <c r="N836" s="338"/>
      <c r="O836" s="338"/>
      <c r="P836" s="338"/>
      <c r="Q836" s="338"/>
      <c r="R836" s="338"/>
      <c r="S836" s="338"/>
      <c r="T836" s="338"/>
      <c r="U836" s="338"/>
      <c r="V836" s="338"/>
      <c r="W836" s="338"/>
      <c r="X836" s="338"/>
      <c r="Y836" s="338"/>
      <c r="Z836" s="338"/>
    </row>
    <row r="837" spans="1:26" ht="15.75" customHeight="1">
      <c r="A837" s="338"/>
      <c r="B837" s="338"/>
      <c r="C837" s="338"/>
      <c r="D837" s="338"/>
      <c r="E837" s="338"/>
      <c r="F837" s="338"/>
      <c r="G837" s="338"/>
      <c r="H837" s="338"/>
      <c r="I837" s="338"/>
      <c r="J837" s="338"/>
      <c r="K837" s="338"/>
      <c r="L837" s="338"/>
      <c r="M837" s="338"/>
      <c r="N837" s="338"/>
      <c r="O837" s="338"/>
      <c r="P837" s="338"/>
      <c r="Q837" s="338"/>
      <c r="R837" s="338"/>
      <c r="S837" s="338"/>
      <c r="T837" s="338"/>
      <c r="U837" s="338"/>
      <c r="V837" s="338"/>
      <c r="W837" s="338"/>
      <c r="X837" s="338"/>
      <c r="Y837" s="338"/>
      <c r="Z837" s="338"/>
    </row>
    <row r="838" spans="1:26" ht="15.75" customHeight="1">
      <c r="A838" s="338"/>
      <c r="B838" s="338"/>
      <c r="C838" s="338"/>
      <c r="D838" s="338"/>
      <c r="E838" s="338"/>
      <c r="F838" s="338"/>
      <c r="G838" s="338"/>
      <c r="H838" s="338"/>
      <c r="I838" s="338"/>
      <c r="J838" s="338"/>
      <c r="K838" s="338"/>
      <c r="L838" s="338"/>
      <c r="M838" s="338"/>
      <c r="N838" s="338"/>
      <c r="O838" s="338"/>
      <c r="P838" s="338"/>
      <c r="Q838" s="338"/>
      <c r="R838" s="338"/>
      <c r="S838" s="338"/>
      <c r="T838" s="338"/>
      <c r="U838" s="338"/>
      <c r="V838" s="338"/>
      <c r="W838" s="338"/>
      <c r="X838" s="338"/>
      <c r="Y838" s="338"/>
      <c r="Z838" s="338"/>
    </row>
    <row r="839" spans="1:26" ht="15.75" customHeight="1">
      <c r="A839" s="338"/>
      <c r="B839" s="338"/>
      <c r="C839" s="338"/>
      <c r="D839" s="338"/>
      <c r="E839" s="338"/>
      <c r="F839" s="338"/>
      <c r="G839" s="338"/>
      <c r="H839" s="338"/>
      <c r="I839" s="338"/>
      <c r="J839" s="338"/>
      <c r="K839" s="338"/>
      <c r="L839" s="338"/>
      <c r="M839" s="338"/>
      <c r="N839" s="338"/>
      <c r="O839" s="338"/>
      <c r="P839" s="338"/>
      <c r="Q839" s="338"/>
      <c r="R839" s="338"/>
      <c r="S839" s="338"/>
      <c r="T839" s="338"/>
      <c r="U839" s="338"/>
      <c r="V839" s="338"/>
      <c r="W839" s="338"/>
      <c r="X839" s="338"/>
      <c r="Y839" s="338"/>
      <c r="Z839" s="338"/>
    </row>
    <row r="840" spans="1:26" ht="15.75" customHeight="1">
      <c r="A840" s="338"/>
      <c r="B840" s="338"/>
      <c r="C840" s="338"/>
      <c r="D840" s="338"/>
      <c r="E840" s="338"/>
      <c r="F840" s="338"/>
      <c r="G840" s="338"/>
      <c r="H840" s="338"/>
      <c r="I840" s="338"/>
      <c r="J840" s="338"/>
      <c r="K840" s="338"/>
      <c r="L840" s="338"/>
      <c r="M840" s="338"/>
      <c r="N840" s="338"/>
      <c r="O840" s="338"/>
      <c r="P840" s="338"/>
      <c r="Q840" s="338"/>
      <c r="R840" s="338"/>
      <c r="S840" s="338"/>
      <c r="T840" s="338"/>
      <c r="U840" s="338"/>
      <c r="V840" s="338"/>
      <c r="W840" s="338"/>
      <c r="X840" s="338"/>
      <c r="Y840" s="338"/>
      <c r="Z840" s="338"/>
    </row>
    <row r="841" spans="1:26" ht="15.75" customHeight="1">
      <c r="A841" s="338"/>
      <c r="B841" s="338"/>
      <c r="C841" s="338"/>
      <c r="D841" s="338"/>
      <c r="E841" s="338"/>
      <c r="F841" s="338"/>
      <c r="G841" s="338"/>
      <c r="H841" s="338"/>
      <c r="I841" s="338"/>
      <c r="J841" s="338"/>
      <c r="K841" s="338"/>
      <c r="L841" s="338"/>
      <c r="M841" s="338"/>
      <c r="N841" s="338"/>
      <c r="O841" s="338"/>
      <c r="P841" s="338"/>
      <c r="Q841" s="338"/>
      <c r="R841" s="338"/>
      <c r="S841" s="338"/>
      <c r="T841" s="338"/>
      <c r="U841" s="338"/>
      <c r="V841" s="338"/>
      <c r="W841" s="338"/>
      <c r="X841" s="338"/>
      <c r="Y841" s="338"/>
      <c r="Z841" s="338"/>
    </row>
    <row r="842" spans="1:26" ht="15.75" customHeight="1">
      <c r="A842" s="338"/>
      <c r="B842" s="338"/>
      <c r="C842" s="338"/>
      <c r="D842" s="338"/>
      <c r="E842" s="338"/>
      <c r="F842" s="338"/>
      <c r="G842" s="338"/>
      <c r="H842" s="338"/>
      <c r="I842" s="338"/>
      <c r="J842" s="338"/>
      <c r="K842" s="338"/>
      <c r="L842" s="338"/>
      <c r="M842" s="338"/>
      <c r="N842" s="338"/>
      <c r="O842" s="338"/>
      <c r="P842" s="338"/>
      <c r="Q842" s="338"/>
      <c r="R842" s="338"/>
      <c r="S842" s="338"/>
      <c r="T842" s="338"/>
      <c r="U842" s="338"/>
      <c r="V842" s="338"/>
      <c r="W842" s="338"/>
      <c r="X842" s="338"/>
      <c r="Y842" s="338"/>
      <c r="Z842" s="338"/>
    </row>
    <row r="843" spans="1:26" ht="15.75" customHeight="1">
      <c r="A843" s="338"/>
      <c r="B843" s="338"/>
      <c r="C843" s="338"/>
      <c r="D843" s="338"/>
      <c r="E843" s="338"/>
      <c r="F843" s="338"/>
      <c r="G843" s="338"/>
      <c r="H843" s="338"/>
      <c r="I843" s="338"/>
      <c r="J843" s="338"/>
      <c r="K843" s="338"/>
      <c r="L843" s="338"/>
      <c r="M843" s="338"/>
      <c r="N843" s="338"/>
      <c r="O843" s="338"/>
      <c r="P843" s="338"/>
      <c r="Q843" s="338"/>
      <c r="R843" s="338"/>
      <c r="S843" s="338"/>
      <c r="T843" s="338"/>
      <c r="U843" s="338"/>
      <c r="V843" s="338"/>
      <c r="W843" s="338"/>
      <c r="X843" s="338"/>
      <c r="Y843" s="338"/>
      <c r="Z843" s="338"/>
    </row>
    <row r="844" spans="1:26" ht="15.75" customHeight="1">
      <c r="A844" s="338"/>
      <c r="B844" s="338"/>
      <c r="C844" s="338"/>
      <c r="D844" s="338"/>
      <c r="E844" s="338"/>
      <c r="F844" s="338"/>
      <c r="G844" s="338"/>
      <c r="H844" s="338"/>
      <c r="I844" s="338"/>
      <c r="J844" s="338"/>
      <c r="K844" s="338"/>
      <c r="L844" s="338"/>
      <c r="M844" s="338"/>
      <c r="N844" s="338"/>
      <c r="O844" s="338"/>
      <c r="P844" s="338"/>
      <c r="Q844" s="338"/>
      <c r="R844" s="338"/>
      <c r="S844" s="338"/>
      <c r="T844" s="338"/>
      <c r="U844" s="338"/>
      <c r="V844" s="338"/>
      <c r="W844" s="338"/>
      <c r="X844" s="338"/>
      <c r="Y844" s="338"/>
      <c r="Z844" s="338"/>
    </row>
    <row r="845" spans="1:26" ht="15.75" customHeight="1">
      <c r="A845" s="338"/>
      <c r="B845" s="338"/>
      <c r="C845" s="338"/>
      <c r="D845" s="338"/>
      <c r="E845" s="338"/>
      <c r="F845" s="338"/>
      <c r="G845" s="338"/>
      <c r="H845" s="338"/>
      <c r="I845" s="338"/>
      <c r="J845" s="338"/>
      <c r="K845" s="338"/>
      <c r="L845" s="338"/>
      <c r="M845" s="338"/>
      <c r="N845" s="338"/>
      <c r="O845" s="338"/>
      <c r="P845" s="338"/>
      <c r="Q845" s="338"/>
      <c r="R845" s="338"/>
      <c r="S845" s="338"/>
      <c r="T845" s="338"/>
      <c r="U845" s="338"/>
      <c r="V845" s="338"/>
      <c r="W845" s="338"/>
      <c r="X845" s="338"/>
      <c r="Y845" s="338"/>
      <c r="Z845" s="338"/>
    </row>
    <row r="846" spans="1:26" ht="15.75" customHeight="1">
      <c r="A846" s="338"/>
      <c r="B846" s="338"/>
      <c r="C846" s="338"/>
      <c r="D846" s="338"/>
      <c r="E846" s="338"/>
      <c r="F846" s="338"/>
      <c r="G846" s="338"/>
      <c r="H846" s="338"/>
      <c r="I846" s="338"/>
      <c r="J846" s="338"/>
      <c r="K846" s="338"/>
      <c r="L846" s="338"/>
      <c r="M846" s="338"/>
      <c r="N846" s="338"/>
      <c r="O846" s="338"/>
      <c r="P846" s="338"/>
      <c r="Q846" s="338"/>
      <c r="R846" s="338"/>
      <c r="S846" s="338"/>
      <c r="T846" s="338"/>
      <c r="U846" s="338"/>
      <c r="V846" s="338"/>
      <c r="W846" s="338"/>
      <c r="X846" s="338"/>
      <c r="Y846" s="338"/>
      <c r="Z846" s="338"/>
    </row>
    <row r="847" spans="1:26" ht="15.75" customHeight="1">
      <c r="A847" s="338"/>
      <c r="B847" s="338"/>
      <c r="C847" s="338"/>
      <c r="D847" s="338"/>
      <c r="E847" s="338"/>
      <c r="F847" s="338"/>
      <c r="G847" s="338"/>
      <c r="H847" s="338"/>
      <c r="I847" s="338"/>
      <c r="J847" s="338"/>
      <c r="K847" s="338"/>
      <c r="L847" s="338"/>
      <c r="M847" s="338"/>
      <c r="N847" s="338"/>
      <c r="O847" s="338"/>
      <c r="P847" s="338"/>
      <c r="Q847" s="338"/>
      <c r="R847" s="338"/>
      <c r="S847" s="338"/>
      <c r="T847" s="338"/>
      <c r="U847" s="338"/>
      <c r="V847" s="338"/>
      <c r="W847" s="338"/>
      <c r="X847" s="338"/>
      <c r="Y847" s="338"/>
      <c r="Z847" s="338"/>
    </row>
    <row r="848" spans="1:26" ht="15.75" customHeight="1">
      <c r="A848" s="338"/>
      <c r="B848" s="338"/>
      <c r="C848" s="338"/>
      <c r="D848" s="338"/>
      <c r="E848" s="338"/>
      <c r="F848" s="338"/>
      <c r="G848" s="338"/>
      <c r="H848" s="338"/>
      <c r="I848" s="338"/>
      <c r="J848" s="338"/>
      <c r="K848" s="338"/>
      <c r="L848" s="338"/>
      <c r="M848" s="338"/>
      <c r="N848" s="338"/>
      <c r="O848" s="338"/>
      <c r="P848" s="338"/>
      <c r="Q848" s="338"/>
      <c r="R848" s="338"/>
      <c r="S848" s="338"/>
      <c r="T848" s="338"/>
      <c r="U848" s="338"/>
      <c r="V848" s="338"/>
      <c r="W848" s="338"/>
      <c r="X848" s="338"/>
      <c r="Y848" s="338"/>
      <c r="Z848" s="338"/>
    </row>
    <row r="849" spans="1:26" ht="15.75" customHeight="1">
      <c r="A849" s="338"/>
      <c r="B849" s="338"/>
      <c r="C849" s="338"/>
      <c r="D849" s="338"/>
      <c r="E849" s="338"/>
      <c r="F849" s="338"/>
      <c r="G849" s="338"/>
      <c r="H849" s="338"/>
      <c r="I849" s="338"/>
      <c r="J849" s="338"/>
      <c r="K849" s="338"/>
      <c r="L849" s="338"/>
      <c r="M849" s="338"/>
      <c r="N849" s="338"/>
      <c r="O849" s="338"/>
      <c r="P849" s="338"/>
      <c r="Q849" s="338"/>
      <c r="R849" s="338"/>
      <c r="S849" s="338"/>
      <c r="T849" s="338"/>
      <c r="U849" s="338"/>
      <c r="V849" s="338"/>
      <c r="W849" s="338"/>
      <c r="X849" s="338"/>
      <c r="Y849" s="338"/>
      <c r="Z849" s="338"/>
    </row>
    <row r="850" spans="1:26" ht="15.75" customHeight="1">
      <c r="A850" s="338"/>
      <c r="B850" s="338"/>
      <c r="C850" s="338"/>
      <c r="D850" s="338"/>
      <c r="E850" s="338"/>
      <c r="F850" s="338"/>
      <c r="G850" s="338"/>
      <c r="H850" s="338"/>
      <c r="I850" s="338"/>
      <c r="J850" s="338"/>
      <c r="K850" s="338"/>
      <c r="L850" s="338"/>
      <c r="M850" s="338"/>
      <c r="N850" s="338"/>
      <c r="O850" s="338"/>
      <c r="P850" s="338"/>
      <c r="Q850" s="338"/>
      <c r="R850" s="338"/>
      <c r="S850" s="338"/>
      <c r="T850" s="338"/>
      <c r="U850" s="338"/>
      <c r="V850" s="338"/>
      <c r="W850" s="338"/>
      <c r="X850" s="338"/>
      <c r="Y850" s="338"/>
      <c r="Z850" s="338"/>
    </row>
    <row r="851" spans="1:26" ht="15.75" customHeight="1">
      <c r="A851" s="338"/>
      <c r="B851" s="338"/>
      <c r="C851" s="338"/>
      <c r="D851" s="338"/>
      <c r="E851" s="338"/>
      <c r="F851" s="338"/>
      <c r="G851" s="338"/>
      <c r="H851" s="338"/>
      <c r="I851" s="338"/>
      <c r="J851" s="338"/>
      <c r="K851" s="338"/>
      <c r="L851" s="338"/>
      <c r="M851" s="338"/>
      <c r="N851" s="338"/>
      <c r="O851" s="338"/>
      <c r="P851" s="338"/>
      <c r="Q851" s="338"/>
      <c r="R851" s="338"/>
      <c r="S851" s="338"/>
      <c r="T851" s="338"/>
      <c r="U851" s="338"/>
      <c r="V851" s="338"/>
      <c r="W851" s="338"/>
      <c r="X851" s="338"/>
      <c r="Y851" s="338"/>
      <c r="Z851" s="338"/>
    </row>
    <row r="852" spans="1:26" ht="15.75" customHeight="1">
      <c r="A852" s="338"/>
      <c r="B852" s="338"/>
      <c r="C852" s="338"/>
      <c r="D852" s="338"/>
      <c r="E852" s="338"/>
      <c r="F852" s="338"/>
      <c r="G852" s="338"/>
      <c r="H852" s="338"/>
      <c r="I852" s="338"/>
      <c r="J852" s="338"/>
      <c r="K852" s="338"/>
      <c r="L852" s="338"/>
      <c r="M852" s="338"/>
      <c r="N852" s="338"/>
      <c r="O852" s="338"/>
      <c r="P852" s="338"/>
      <c r="Q852" s="338"/>
      <c r="R852" s="338"/>
      <c r="S852" s="338"/>
      <c r="T852" s="338"/>
      <c r="U852" s="338"/>
      <c r="V852" s="338"/>
      <c r="W852" s="338"/>
      <c r="X852" s="338"/>
      <c r="Y852" s="338"/>
      <c r="Z852" s="338"/>
    </row>
    <row r="853" spans="1:26" ht="15.75" customHeight="1">
      <c r="A853" s="338"/>
      <c r="B853" s="338"/>
      <c r="C853" s="338"/>
      <c r="D853" s="338"/>
      <c r="E853" s="338"/>
      <c r="F853" s="338"/>
      <c r="G853" s="338"/>
      <c r="H853" s="338"/>
      <c r="I853" s="338"/>
      <c r="J853" s="338"/>
      <c r="K853" s="338"/>
      <c r="L853" s="338"/>
      <c r="M853" s="338"/>
      <c r="N853" s="338"/>
      <c r="O853" s="338"/>
      <c r="P853" s="338"/>
      <c r="Q853" s="338"/>
      <c r="R853" s="338"/>
      <c r="S853" s="338"/>
      <c r="T853" s="338"/>
      <c r="U853" s="338"/>
      <c r="V853" s="338"/>
      <c r="W853" s="338"/>
      <c r="X853" s="338"/>
      <c r="Y853" s="338"/>
      <c r="Z853" s="338"/>
    </row>
    <row r="854" spans="1:26" ht="15.75" customHeight="1">
      <c r="A854" s="338"/>
      <c r="B854" s="338"/>
      <c r="C854" s="338"/>
      <c r="D854" s="338"/>
      <c r="E854" s="338"/>
      <c r="F854" s="338"/>
      <c r="G854" s="338"/>
      <c r="H854" s="338"/>
      <c r="I854" s="338"/>
      <c r="J854" s="338"/>
      <c r="K854" s="338"/>
      <c r="L854" s="338"/>
      <c r="M854" s="338"/>
      <c r="N854" s="338"/>
      <c r="O854" s="338"/>
      <c r="P854" s="338"/>
      <c r="Q854" s="338"/>
      <c r="R854" s="338"/>
      <c r="S854" s="338"/>
      <c r="T854" s="338"/>
      <c r="U854" s="338"/>
      <c r="V854" s="338"/>
      <c r="W854" s="338"/>
      <c r="X854" s="338"/>
      <c r="Y854" s="338"/>
      <c r="Z854" s="338"/>
    </row>
    <row r="855" spans="1:26" ht="15.75" customHeight="1">
      <c r="A855" s="338"/>
      <c r="B855" s="338"/>
      <c r="C855" s="338"/>
      <c r="D855" s="338"/>
      <c r="E855" s="338"/>
      <c r="F855" s="338"/>
      <c r="G855" s="338"/>
      <c r="H855" s="338"/>
      <c r="I855" s="338"/>
      <c r="J855" s="338"/>
      <c r="K855" s="338"/>
      <c r="L855" s="338"/>
      <c r="M855" s="338"/>
      <c r="N855" s="338"/>
      <c r="O855" s="338"/>
      <c r="P855" s="338"/>
      <c r="Q855" s="338"/>
      <c r="R855" s="338"/>
      <c r="S855" s="338"/>
      <c r="T855" s="338"/>
      <c r="U855" s="338"/>
      <c r="V855" s="338"/>
      <c r="W855" s="338"/>
      <c r="X855" s="338"/>
      <c r="Y855" s="338"/>
      <c r="Z855" s="338"/>
    </row>
    <row r="856" spans="1:26" ht="15.75" customHeight="1">
      <c r="A856" s="338"/>
      <c r="B856" s="338"/>
      <c r="C856" s="338"/>
      <c r="D856" s="338"/>
      <c r="E856" s="338"/>
      <c r="F856" s="338"/>
      <c r="G856" s="338"/>
      <c r="H856" s="338"/>
      <c r="I856" s="338"/>
      <c r="J856" s="338"/>
      <c r="K856" s="338"/>
      <c r="L856" s="338"/>
      <c r="M856" s="338"/>
      <c r="N856" s="338"/>
      <c r="O856" s="338"/>
      <c r="P856" s="338"/>
      <c r="Q856" s="338"/>
      <c r="R856" s="338"/>
      <c r="S856" s="338"/>
      <c r="T856" s="338"/>
      <c r="U856" s="338"/>
      <c r="V856" s="338"/>
      <c r="W856" s="338"/>
      <c r="X856" s="338"/>
      <c r="Y856" s="338"/>
      <c r="Z856" s="338"/>
    </row>
    <row r="857" spans="1:26" ht="15.75" customHeight="1">
      <c r="A857" s="338"/>
      <c r="B857" s="338"/>
      <c r="C857" s="338"/>
      <c r="D857" s="338"/>
      <c r="E857" s="338"/>
      <c r="F857" s="338"/>
      <c r="G857" s="338"/>
      <c r="H857" s="338"/>
      <c r="I857" s="338"/>
      <c r="J857" s="338"/>
      <c r="K857" s="338"/>
      <c r="L857" s="338"/>
      <c r="M857" s="338"/>
      <c r="N857" s="338"/>
      <c r="O857" s="338"/>
      <c r="P857" s="338"/>
      <c r="Q857" s="338"/>
      <c r="R857" s="338"/>
      <c r="S857" s="338"/>
      <c r="T857" s="338"/>
      <c r="U857" s="338"/>
      <c r="V857" s="338"/>
      <c r="W857" s="338"/>
      <c r="X857" s="338"/>
      <c r="Y857" s="338"/>
      <c r="Z857" s="338"/>
    </row>
    <row r="858" spans="1:26" ht="15.75" customHeight="1">
      <c r="A858" s="338"/>
      <c r="B858" s="338"/>
      <c r="C858" s="338"/>
      <c r="D858" s="338"/>
      <c r="E858" s="338"/>
      <c r="F858" s="338"/>
      <c r="G858" s="338"/>
      <c r="H858" s="338"/>
      <c r="I858" s="338"/>
      <c r="J858" s="338"/>
      <c r="K858" s="338"/>
      <c r="L858" s="338"/>
      <c r="M858" s="338"/>
      <c r="N858" s="338"/>
      <c r="O858" s="338"/>
      <c r="P858" s="338"/>
      <c r="Q858" s="338"/>
      <c r="R858" s="338"/>
      <c r="S858" s="338"/>
      <c r="T858" s="338"/>
      <c r="U858" s="338"/>
      <c r="V858" s="338"/>
      <c r="W858" s="338"/>
      <c r="X858" s="338"/>
      <c r="Y858" s="338"/>
      <c r="Z858" s="338"/>
    </row>
    <row r="859" spans="1:26" ht="15.75" customHeight="1">
      <c r="A859" s="338"/>
      <c r="B859" s="338"/>
      <c r="C859" s="338"/>
      <c r="D859" s="338"/>
      <c r="E859" s="338"/>
      <c r="F859" s="338"/>
      <c r="G859" s="338"/>
      <c r="H859" s="338"/>
      <c r="I859" s="338"/>
      <c r="J859" s="338"/>
      <c r="K859" s="338"/>
      <c r="L859" s="338"/>
      <c r="M859" s="338"/>
      <c r="N859" s="338"/>
      <c r="O859" s="338"/>
      <c r="P859" s="338"/>
      <c r="Q859" s="338"/>
      <c r="R859" s="338"/>
      <c r="S859" s="338"/>
      <c r="T859" s="338"/>
      <c r="U859" s="338"/>
      <c r="V859" s="338"/>
      <c r="W859" s="338"/>
      <c r="X859" s="338"/>
      <c r="Y859" s="338"/>
      <c r="Z859" s="338"/>
    </row>
    <row r="860" spans="1:26" ht="15.75" customHeight="1">
      <c r="A860" s="338"/>
      <c r="B860" s="338"/>
      <c r="C860" s="338"/>
      <c r="D860" s="338"/>
      <c r="E860" s="338"/>
      <c r="F860" s="338"/>
      <c r="G860" s="338"/>
      <c r="H860" s="338"/>
      <c r="I860" s="338"/>
      <c r="J860" s="338"/>
      <c r="K860" s="338"/>
      <c r="L860" s="338"/>
      <c r="M860" s="338"/>
      <c r="N860" s="338"/>
      <c r="O860" s="338"/>
      <c r="P860" s="338"/>
      <c r="Q860" s="338"/>
      <c r="R860" s="338"/>
      <c r="S860" s="338"/>
      <c r="T860" s="338"/>
      <c r="U860" s="338"/>
      <c r="V860" s="338"/>
      <c r="W860" s="338"/>
      <c r="X860" s="338"/>
      <c r="Y860" s="338"/>
      <c r="Z860" s="338"/>
    </row>
    <row r="861" spans="1:26" ht="15.75" customHeight="1">
      <c r="A861" s="338"/>
      <c r="B861" s="338"/>
      <c r="C861" s="338"/>
      <c r="D861" s="338"/>
      <c r="E861" s="338"/>
      <c r="F861" s="338"/>
      <c r="G861" s="338"/>
      <c r="H861" s="338"/>
      <c r="I861" s="338"/>
      <c r="J861" s="338"/>
      <c r="K861" s="338"/>
      <c r="L861" s="338"/>
      <c r="M861" s="338"/>
      <c r="N861" s="338"/>
      <c r="O861" s="338"/>
      <c r="P861" s="338"/>
      <c r="Q861" s="338"/>
      <c r="R861" s="338"/>
      <c r="S861" s="338"/>
      <c r="T861" s="338"/>
      <c r="U861" s="338"/>
      <c r="V861" s="338"/>
      <c r="W861" s="338"/>
      <c r="X861" s="338"/>
      <c r="Y861" s="338"/>
      <c r="Z861" s="338"/>
    </row>
    <row r="862" spans="1:26" ht="15.75" customHeight="1">
      <c r="A862" s="338"/>
      <c r="B862" s="338"/>
      <c r="C862" s="338"/>
      <c r="D862" s="338"/>
      <c r="E862" s="338"/>
      <c r="F862" s="338"/>
      <c r="G862" s="338"/>
      <c r="H862" s="338"/>
      <c r="I862" s="338"/>
      <c r="J862" s="338"/>
      <c r="K862" s="338"/>
      <c r="L862" s="338"/>
      <c r="M862" s="338"/>
      <c r="N862" s="338"/>
      <c r="O862" s="338"/>
      <c r="P862" s="338"/>
      <c r="Q862" s="338"/>
      <c r="R862" s="338"/>
      <c r="S862" s="338"/>
      <c r="T862" s="338"/>
      <c r="U862" s="338"/>
      <c r="V862" s="338"/>
      <c r="W862" s="338"/>
      <c r="X862" s="338"/>
      <c r="Y862" s="338"/>
      <c r="Z862" s="338"/>
    </row>
    <row r="863" spans="1:26" ht="15.75" customHeight="1">
      <c r="A863" s="338"/>
      <c r="B863" s="338"/>
      <c r="C863" s="338"/>
      <c r="D863" s="338"/>
      <c r="E863" s="338"/>
      <c r="F863" s="338"/>
      <c r="G863" s="338"/>
      <c r="H863" s="338"/>
      <c r="I863" s="338"/>
      <c r="J863" s="338"/>
      <c r="K863" s="338"/>
      <c r="L863" s="338"/>
      <c r="M863" s="338"/>
      <c r="N863" s="338"/>
      <c r="O863" s="338"/>
      <c r="P863" s="338"/>
      <c r="Q863" s="338"/>
      <c r="R863" s="338"/>
      <c r="S863" s="338"/>
      <c r="T863" s="338"/>
      <c r="U863" s="338"/>
      <c r="V863" s="338"/>
      <c r="W863" s="338"/>
      <c r="X863" s="338"/>
      <c r="Y863" s="338"/>
      <c r="Z863" s="338"/>
    </row>
    <row r="864" spans="1:26" ht="15.75" customHeight="1">
      <c r="A864" s="338"/>
      <c r="B864" s="338"/>
      <c r="C864" s="338"/>
      <c r="D864" s="338"/>
      <c r="E864" s="338"/>
      <c r="F864" s="338"/>
      <c r="G864" s="338"/>
      <c r="H864" s="338"/>
      <c r="I864" s="338"/>
      <c r="J864" s="338"/>
      <c r="K864" s="338"/>
      <c r="L864" s="338"/>
      <c r="M864" s="338"/>
      <c r="N864" s="338"/>
      <c r="O864" s="338"/>
      <c r="P864" s="338"/>
      <c r="Q864" s="338"/>
      <c r="R864" s="338"/>
      <c r="S864" s="338"/>
      <c r="T864" s="338"/>
      <c r="U864" s="338"/>
      <c r="V864" s="338"/>
      <c r="W864" s="338"/>
      <c r="X864" s="338"/>
      <c r="Y864" s="338"/>
      <c r="Z864" s="338"/>
    </row>
    <row r="865" spans="1:26" ht="15.75" customHeight="1">
      <c r="A865" s="338"/>
      <c r="B865" s="338"/>
      <c r="C865" s="338"/>
      <c r="D865" s="338"/>
      <c r="E865" s="338"/>
      <c r="F865" s="338"/>
      <c r="G865" s="338"/>
      <c r="H865" s="338"/>
      <c r="I865" s="338"/>
      <c r="J865" s="338"/>
      <c r="K865" s="338"/>
      <c r="L865" s="338"/>
      <c r="M865" s="338"/>
      <c r="N865" s="338"/>
      <c r="O865" s="338"/>
      <c r="P865" s="338"/>
      <c r="Q865" s="338"/>
      <c r="R865" s="338"/>
      <c r="S865" s="338"/>
      <c r="T865" s="338"/>
      <c r="U865" s="338"/>
      <c r="V865" s="338"/>
      <c r="W865" s="338"/>
      <c r="X865" s="338"/>
      <c r="Y865" s="338"/>
      <c r="Z865" s="338"/>
    </row>
    <row r="866" spans="1:26" ht="15.75" customHeight="1">
      <c r="A866" s="338"/>
      <c r="B866" s="338"/>
      <c r="C866" s="338"/>
      <c r="D866" s="338"/>
      <c r="E866" s="338"/>
      <c r="F866" s="338"/>
      <c r="G866" s="338"/>
      <c r="H866" s="338"/>
      <c r="I866" s="338"/>
      <c r="J866" s="338"/>
      <c r="K866" s="338"/>
      <c r="L866" s="338"/>
      <c r="M866" s="338"/>
      <c r="N866" s="338"/>
      <c r="O866" s="338"/>
      <c r="P866" s="338"/>
      <c r="Q866" s="338"/>
      <c r="R866" s="338"/>
      <c r="S866" s="338"/>
      <c r="T866" s="338"/>
      <c r="U866" s="338"/>
      <c r="V866" s="338"/>
      <c r="W866" s="338"/>
      <c r="X866" s="338"/>
      <c r="Y866" s="338"/>
      <c r="Z866" s="338"/>
    </row>
    <row r="867" spans="1:26" ht="15.75" customHeight="1">
      <c r="A867" s="338"/>
      <c r="B867" s="338"/>
      <c r="C867" s="338"/>
      <c r="D867" s="338"/>
      <c r="E867" s="338"/>
      <c r="F867" s="338"/>
      <c r="G867" s="338"/>
      <c r="H867" s="338"/>
      <c r="I867" s="338"/>
      <c r="J867" s="338"/>
      <c r="K867" s="338"/>
      <c r="L867" s="338"/>
      <c r="M867" s="338"/>
      <c r="N867" s="338"/>
      <c r="O867" s="338"/>
      <c r="P867" s="338"/>
      <c r="Q867" s="338"/>
      <c r="R867" s="338"/>
      <c r="S867" s="338"/>
      <c r="T867" s="338"/>
      <c r="U867" s="338"/>
      <c r="V867" s="338"/>
      <c r="W867" s="338"/>
      <c r="X867" s="338"/>
      <c r="Y867" s="338"/>
      <c r="Z867" s="338"/>
    </row>
    <row r="868" spans="1:26" ht="15.75" customHeight="1">
      <c r="A868" s="338"/>
      <c r="B868" s="338"/>
      <c r="C868" s="338"/>
      <c r="D868" s="338"/>
      <c r="E868" s="338"/>
      <c r="F868" s="338"/>
      <c r="G868" s="338"/>
      <c r="H868" s="338"/>
      <c r="I868" s="338"/>
      <c r="J868" s="338"/>
      <c r="K868" s="338"/>
      <c r="L868" s="338"/>
      <c r="M868" s="338"/>
      <c r="N868" s="338"/>
      <c r="O868" s="338"/>
      <c r="P868" s="338"/>
      <c r="Q868" s="338"/>
      <c r="R868" s="338"/>
      <c r="S868" s="338"/>
      <c r="T868" s="338"/>
      <c r="U868" s="338"/>
      <c r="V868" s="338"/>
      <c r="W868" s="338"/>
      <c r="X868" s="338"/>
      <c r="Y868" s="338"/>
      <c r="Z868" s="338"/>
    </row>
    <row r="869" spans="1:26" ht="15.75" customHeight="1">
      <c r="A869" s="338"/>
      <c r="B869" s="338"/>
      <c r="C869" s="338"/>
      <c r="D869" s="338"/>
      <c r="E869" s="338"/>
      <c r="F869" s="338"/>
      <c r="G869" s="338"/>
      <c r="H869" s="338"/>
      <c r="I869" s="338"/>
      <c r="J869" s="338"/>
      <c r="K869" s="338"/>
      <c r="L869" s="338"/>
      <c r="M869" s="338"/>
      <c r="N869" s="338"/>
      <c r="O869" s="338"/>
      <c r="P869" s="338"/>
      <c r="Q869" s="338"/>
      <c r="R869" s="338"/>
      <c r="S869" s="338"/>
      <c r="T869" s="338"/>
      <c r="U869" s="338"/>
      <c r="V869" s="338"/>
      <c r="W869" s="338"/>
      <c r="X869" s="338"/>
      <c r="Y869" s="338"/>
      <c r="Z869" s="338"/>
    </row>
    <row r="870" spans="1:26" ht="15.75" customHeight="1">
      <c r="A870" s="338"/>
      <c r="B870" s="338"/>
      <c r="C870" s="338"/>
      <c r="D870" s="338"/>
      <c r="E870" s="338"/>
      <c r="F870" s="338"/>
      <c r="G870" s="338"/>
      <c r="H870" s="338"/>
      <c r="I870" s="338"/>
      <c r="J870" s="338"/>
      <c r="K870" s="338"/>
      <c r="L870" s="338"/>
      <c r="M870" s="338"/>
      <c r="N870" s="338"/>
      <c r="O870" s="338"/>
      <c r="P870" s="338"/>
      <c r="Q870" s="338"/>
      <c r="R870" s="338"/>
      <c r="S870" s="338"/>
      <c r="T870" s="338"/>
      <c r="U870" s="338"/>
      <c r="V870" s="338"/>
      <c r="W870" s="338"/>
      <c r="X870" s="338"/>
      <c r="Y870" s="338"/>
      <c r="Z870" s="338"/>
    </row>
    <row r="871" spans="1:26" ht="15.75" customHeight="1">
      <c r="A871" s="338"/>
      <c r="B871" s="338"/>
      <c r="C871" s="338"/>
      <c r="D871" s="338"/>
      <c r="E871" s="338"/>
      <c r="F871" s="338"/>
      <c r="G871" s="338"/>
      <c r="H871" s="338"/>
      <c r="I871" s="338"/>
      <c r="J871" s="338"/>
      <c r="K871" s="338"/>
      <c r="L871" s="338"/>
      <c r="M871" s="338"/>
      <c r="N871" s="338"/>
      <c r="O871" s="338"/>
      <c r="P871" s="338"/>
      <c r="Q871" s="338"/>
      <c r="R871" s="338"/>
      <c r="S871" s="338"/>
      <c r="T871" s="338"/>
      <c r="U871" s="338"/>
      <c r="V871" s="338"/>
      <c r="W871" s="338"/>
      <c r="X871" s="338"/>
      <c r="Y871" s="338"/>
      <c r="Z871" s="338"/>
    </row>
    <row r="872" spans="1:26" ht="15.75" customHeight="1">
      <c r="A872" s="338"/>
      <c r="B872" s="338"/>
      <c r="C872" s="338"/>
      <c r="D872" s="338"/>
      <c r="E872" s="338"/>
      <c r="F872" s="338"/>
      <c r="G872" s="338"/>
      <c r="H872" s="338"/>
      <c r="I872" s="338"/>
      <c r="J872" s="338"/>
      <c r="K872" s="338"/>
      <c r="L872" s="338"/>
      <c r="M872" s="338"/>
      <c r="N872" s="338"/>
      <c r="O872" s="338"/>
      <c r="P872" s="338"/>
      <c r="Q872" s="338"/>
      <c r="R872" s="338"/>
      <c r="S872" s="338"/>
      <c r="T872" s="338"/>
      <c r="U872" s="338"/>
      <c r="V872" s="338"/>
      <c r="W872" s="338"/>
      <c r="X872" s="338"/>
      <c r="Y872" s="338"/>
      <c r="Z872" s="338"/>
    </row>
    <row r="873" spans="1:26" ht="15.75" customHeight="1">
      <c r="A873" s="338"/>
      <c r="B873" s="338"/>
      <c r="C873" s="338"/>
      <c r="D873" s="338"/>
      <c r="E873" s="338"/>
      <c r="F873" s="338"/>
      <c r="G873" s="338"/>
      <c r="H873" s="338"/>
      <c r="I873" s="338"/>
      <c r="J873" s="338"/>
      <c r="K873" s="338"/>
      <c r="L873" s="338"/>
      <c r="M873" s="338"/>
      <c r="N873" s="338"/>
      <c r="O873" s="338"/>
      <c r="P873" s="338"/>
      <c r="Q873" s="338"/>
      <c r="R873" s="338"/>
      <c r="S873" s="338"/>
      <c r="T873" s="338"/>
      <c r="U873" s="338"/>
      <c r="V873" s="338"/>
      <c r="W873" s="338"/>
      <c r="X873" s="338"/>
      <c r="Y873" s="338"/>
      <c r="Z873" s="338"/>
    </row>
    <row r="874" spans="1:26" ht="15.75" customHeight="1">
      <c r="A874" s="338"/>
      <c r="B874" s="338"/>
      <c r="C874" s="338"/>
      <c r="D874" s="338"/>
      <c r="E874" s="338"/>
      <c r="F874" s="338"/>
      <c r="G874" s="338"/>
      <c r="H874" s="338"/>
      <c r="I874" s="338"/>
      <c r="J874" s="338"/>
      <c r="K874" s="338"/>
      <c r="L874" s="338"/>
      <c r="M874" s="338"/>
      <c r="N874" s="338"/>
      <c r="O874" s="338"/>
      <c r="P874" s="338"/>
      <c r="Q874" s="338"/>
      <c r="R874" s="338"/>
      <c r="S874" s="338"/>
      <c r="T874" s="338"/>
      <c r="U874" s="338"/>
      <c r="V874" s="338"/>
      <c r="W874" s="338"/>
      <c r="X874" s="338"/>
      <c r="Y874" s="338"/>
      <c r="Z874" s="338"/>
    </row>
    <row r="875" spans="1:26" ht="15.75" customHeight="1">
      <c r="A875" s="338"/>
      <c r="B875" s="338"/>
      <c r="C875" s="338"/>
      <c r="D875" s="338"/>
      <c r="E875" s="338"/>
      <c r="F875" s="338"/>
      <c r="G875" s="338"/>
      <c r="H875" s="338"/>
      <c r="I875" s="338"/>
      <c r="J875" s="338"/>
      <c r="K875" s="338"/>
      <c r="L875" s="338"/>
      <c r="M875" s="338"/>
      <c r="N875" s="338"/>
      <c r="O875" s="338"/>
      <c r="P875" s="338"/>
      <c r="Q875" s="338"/>
      <c r="R875" s="338"/>
      <c r="S875" s="338"/>
      <c r="T875" s="338"/>
      <c r="U875" s="338"/>
      <c r="V875" s="338"/>
      <c r="W875" s="338"/>
      <c r="X875" s="338"/>
      <c r="Y875" s="338"/>
      <c r="Z875" s="338"/>
    </row>
    <row r="876" spans="1:26" ht="15.75" customHeight="1">
      <c r="A876" s="338"/>
      <c r="B876" s="338"/>
      <c r="C876" s="338"/>
      <c r="D876" s="338"/>
      <c r="E876" s="338"/>
      <c r="F876" s="338"/>
      <c r="G876" s="338"/>
      <c r="H876" s="338"/>
      <c r="I876" s="338"/>
      <c r="J876" s="338"/>
      <c r="K876" s="338"/>
      <c r="L876" s="338"/>
      <c r="M876" s="338"/>
      <c r="N876" s="338"/>
      <c r="O876" s="338"/>
      <c r="P876" s="338"/>
      <c r="Q876" s="338"/>
      <c r="R876" s="338"/>
      <c r="S876" s="338"/>
      <c r="T876" s="338"/>
      <c r="U876" s="338"/>
      <c r="V876" s="338"/>
      <c r="W876" s="338"/>
      <c r="X876" s="338"/>
      <c r="Y876" s="338"/>
      <c r="Z876" s="338"/>
    </row>
    <row r="877" spans="1:26" ht="15.75" customHeight="1">
      <c r="A877" s="338"/>
      <c r="B877" s="338"/>
      <c r="C877" s="338"/>
      <c r="D877" s="338"/>
      <c r="E877" s="338"/>
      <c r="F877" s="338"/>
      <c r="G877" s="338"/>
      <c r="H877" s="338"/>
      <c r="I877" s="338"/>
      <c r="J877" s="338"/>
      <c r="K877" s="338"/>
      <c r="L877" s="338"/>
      <c r="M877" s="338"/>
      <c r="N877" s="338"/>
      <c r="O877" s="338"/>
      <c r="P877" s="338"/>
      <c r="Q877" s="338"/>
      <c r="R877" s="338"/>
      <c r="S877" s="338"/>
      <c r="T877" s="338"/>
      <c r="U877" s="338"/>
      <c r="V877" s="338"/>
      <c r="W877" s="338"/>
      <c r="X877" s="338"/>
      <c r="Y877" s="338"/>
      <c r="Z877" s="338"/>
    </row>
    <row r="878" spans="1:26" ht="15.75" customHeight="1">
      <c r="A878" s="338"/>
      <c r="B878" s="338"/>
      <c r="C878" s="338"/>
      <c r="D878" s="338"/>
      <c r="E878" s="338"/>
      <c r="F878" s="338"/>
      <c r="G878" s="338"/>
      <c r="H878" s="338"/>
      <c r="I878" s="338"/>
      <c r="J878" s="338"/>
      <c r="K878" s="338"/>
      <c r="L878" s="338"/>
      <c r="M878" s="338"/>
      <c r="N878" s="338"/>
      <c r="O878" s="338"/>
      <c r="P878" s="338"/>
      <c r="Q878" s="338"/>
      <c r="R878" s="338"/>
      <c r="S878" s="338"/>
      <c r="T878" s="338"/>
      <c r="U878" s="338"/>
      <c r="V878" s="338"/>
      <c r="W878" s="338"/>
      <c r="X878" s="338"/>
      <c r="Y878" s="338"/>
      <c r="Z878" s="338"/>
    </row>
    <row r="879" spans="1:26" ht="15.75" customHeight="1">
      <c r="A879" s="338"/>
      <c r="B879" s="338"/>
      <c r="C879" s="338"/>
      <c r="D879" s="338"/>
      <c r="E879" s="338"/>
      <c r="F879" s="338"/>
      <c r="G879" s="338"/>
      <c r="H879" s="338"/>
      <c r="I879" s="338"/>
      <c r="J879" s="338"/>
      <c r="K879" s="338"/>
      <c r="L879" s="338"/>
      <c r="M879" s="338"/>
      <c r="N879" s="338"/>
      <c r="O879" s="338"/>
      <c r="P879" s="338"/>
      <c r="Q879" s="338"/>
      <c r="R879" s="338"/>
      <c r="S879" s="338"/>
      <c r="T879" s="338"/>
      <c r="U879" s="338"/>
      <c r="V879" s="338"/>
      <c r="W879" s="338"/>
      <c r="X879" s="338"/>
      <c r="Y879" s="338"/>
      <c r="Z879" s="338"/>
    </row>
    <row r="880" spans="1:26" ht="15.75" customHeight="1">
      <c r="A880" s="338"/>
      <c r="B880" s="338"/>
      <c r="C880" s="338"/>
      <c r="D880" s="338"/>
      <c r="E880" s="338"/>
      <c r="F880" s="338"/>
      <c r="G880" s="338"/>
      <c r="H880" s="338"/>
      <c r="I880" s="338"/>
      <c r="J880" s="338"/>
      <c r="K880" s="338"/>
      <c r="L880" s="338"/>
      <c r="M880" s="338"/>
      <c r="N880" s="338"/>
      <c r="O880" s="338"/>
      <c r="P880" s="338"/>
      <c r="Q880" s="338"/>
      <c r="R880" s="338"/>
      <c r="S880" s="338"/>
      <c r="T880" s="338"/>
      <c r="U880" s="338"/>
      <c r="V880" s="338"/>
      <c r="W880" s="338"/>
      <c r="X880" s="338"/>
      <c r="Y880" s="338"/>
      <c r="Z880" s="338"/>
    </row>
    <row r="881" spans="1:26" ht="15.75" customHeight="1">
      <c r="A881" s="338"/>
      <c r="B881" s="338"/>
      <c r="C881" s="338"/>
      <c r="D881" s="338"/>
      <c r="E881" s="338"/>
      <c r="F881" s="338"/>
      <c r="G881" s="338"/>
      <c r="H881" s="338"/>
      <c r="I881" s="338"/>
      <c r="J881" s="338"/>
      <c r="K881" s="338"/>
      <c r="L881" s="338"/>
      <c r="M881" s="338"/>
      <c r="N881" s="338"/>
      <c r="O881" s="338"/>
      <c r="P881" s="338"/>
      <c r="Q881" s="338"/>
      <c r="R881" s="338"/>
      <c r="S881" s="338"/>
      <c r="T881" s="338"/>
      <c r="U881" s="338"/>
      <c r="V881" s="338"/>
      <c r="W881" s="338"/>
      <c r="X881" s="338"/>
      <c r="Y881" s="338"/>
      <c r="Z881" s="338"/>
    </row>
    <row r="882" spans="1:26" ht="15.75" customHeight="1">
      <c r="A882" s="338"/>
      <c r="B882" s="338"/>
      <c r="C882" s="338"/>
      <c r="D882" s="338"/>
      <c r="E882" s="338"/>
      <c r="F882" s="338"/>
      <c r="G882" s="338"/>
      <c r="H882" s="338"/>
      <c r="I882" s="338"/>
      <c r="J882" s="338"/>
      <c r="K882" s="338"/>
      <c r="L882" s="338"/>
      <c r="M882" s="338"/>
      <c r="N882" s="338"/>
      <c r="O882" s="338"/>
      <c r="P882" s="338"/>
      <c r="Q882" s="338"/>
      <c r="R882" s="338"/>
      <c r="S882" s="338"/>
      <c r="T882" s="338"/>
      <c r="U882" s="338"/>
      <c r="V882" s="338"/>
      <c r="W882" s="338"/>
      <c r="X882" s="338"/>
      <c r="Y882" s="338"/>
      <c r="Z882" s="338"/>
    </row>
    <row r="883" spans="1:26" ht="15.75" customHeight="1">
      <c r="A883" s="338"/>
      <c r="B883" s="338"/>
      <c r="C883" s="338"/>
      <c r="D883" s="338"/>
      <c r="E883" s="338"/>
      <c r="F883" s="338"/>
      <c r="G883" s="338"/>
      <c r="H883" s="338"/>
      <c r="I883" s="338"/>
      <c r="J883" s="338"/>
      <c r="K883" s="338"/>
      <c r="L883" s="338"/>
      <c r="M883" s="338"/>
      <c r="N883" s="338"/>
      <c r="O883" s="338"/>
      <c r="P883" s="338"/>
      <c r="Q883" s="338"/>
      <c r="R883" s="338"/>
      <c r="S883" s="338"/>
      <c r="T883" s="338"/>
      <c r="U883" s="338"/>
      <c r="V883" s="338"/>
      <c r="W883" s="338"/>
      <c r="X883" s="338"/>
      <c r="Y883" s="338"/>
      <c r="Z883" s="338"/>
    </row>
    <row r="884" spans="1:26" ht="15.75" customHeight="1">
      <c r="A884" s="338"/>
      <c r="B884" s="338"/>
      <c r="C884" s="338"/>
      <c r="D884" s="338"/>
      <c r="E884" s="338"/>
      <c r="F884" s="338"/>
      <c r="G884" s="338"/>
      <c r="H884" s="338"/>
      <c r="I884" s="338"/>
      <c r="J884" s="338"/>
      <c r="K884" s="338"/>
      <c r="L884" s="338"/>
      <c r="M884" s="338"/>
      <c r="N884" s="338"/>
      <c r="O884" s="338"/>
      <c r="P884" s="338"/>
      <c r="Q884" s="338"/>
      <c r="R884" s="338"/>
      <c r="S884" s="338"/>
      <c r="T884" s="338"/>
      <c r="U884" s="338"/>
      <c r="V884" s="338"/>
      <c r="W884" s="338"/>
      <c r="X884" s="338"/>
      <c r="Y884" s="338"/>
      <c r="Z884" s="338"/>
    </row>
    <row r="885" spans="1:26" ht="15.75" customHeight="1">
      <c r="A885" s="338"/>
      <c r="B885" s="338"/>
      <c r="C885" s="338"/>
      <c r="D885" s="338"/>
      <c r="E885" s="338"/>
      <c r="F885" s="338"/>
      <c r="G885" s="338"/>
      <c r="H885" s="338"/>
      <c r="I885" s="338"/>
      <c r="J885" s="338"/>
      <c r="K885" s="338"/>
      <c r="L885" s="338"/>
      <c r="M885" s="338"/>
      <c r="N885" s="338"/>
      <c r="O885" s="338"/>
      <c r="P885" s="338"/>
      <c r="Q885" s="338"/>
      <c r="R885" s="338"/>
      <c r="S885" s="338"/>
      <c r="T885" s="338"/>
      <c r="U885" s="338"/>
      <c r="V885" s="338"/>
      <c r="W885" s="338"/>
      <c r="X885" s="338"/>
      <c r="Y885" s="338"/>
      <c r="Z885" s="338"/>
    </row>
    <row r="886" spans="1:26" ht="15.75" customHeight="1">
      <c r="A886" s="338"/>
      <c r="B886" s="338"/>
      <c r="C886" s="338"/>
      <c r="D886" s="338"/>
      <c r="E886" s="338"/>
      <c r="F886" s="338"/>
      <c r="G886" s="338"/>
      <c r="H886" s="338"/>
      <c r="I886" s="338"/>
      <c r="J886" s="338"/>
      <c r="K886" s="338"/>
      <c r="L886" s="338"/>
      <c r="M886" s="338"/>
      <c r="N886" s="338"/>
      <c r="O886" s="338"/>
      <c r="P886" s="338"/>
      <c r="Q886" s="338"/>
      <c r="R886" s="338"/>
      <c r="S886" s="338"/>
      <c r="T886" s="338"/>
      <c r="U886" s="338"/>
      <c r="V886" s="338"/>
      <c r="W886" s="338"/>
      <c r="X886" s="338"/>
      <c r="Y886" s="338"/>
      <c r="Z886" s="338"/>
    </row>
    <row r="887" spans="1:26" ht="15.75" customHeight="1">
      <c r="A887" s="338"/>
      <c r="B887" s="338"/>
      <c r="C887" s="338"/>
      <c r="D887" s="338"/>
      <c r="E887" s="338"/>
      <c r="F887" s="338"/>
      <c r="G887" s="338"/>
      <c r="H887" s="338"/>
      <c r="I887" s="338"/>
      <c r="J887" s="338"/>
      <c r="K887" s="338"/>
      <c r="L887" s="338"/>
      <c r="M887" s="338"/>
      <c r="N887" s="338"/>
      <c r="O887" s="338"/>
      <c r="P887" s="338"/>
      <c r="Q887" s="338"/>
      <c r="R887" s="338"/>
      <c r="S887" s="338"/>
      <c r="T887" s="338"/>
      <c r="U887" s="338"/>
      <c r="V887" s="338"/>
      <c r="W887" s="338"/>
      <c r="X887" s="338"/>
      <c r="Y887" s="338"/>
      <c r="Z887" s="338"/>
    </row>
    <row r="888" spans="1:26" ht="15.75" customHeight="1">
      <c r="A888" s="338"/>
      <c r="B888" s="338"/>
      <c r="C888" s="338"/>
      <c r="D888" s="338"/>
      <c r="E888" s="338"/>
      <c r="F888" s="338"/>
      <c r="G888" s="338"/>
      <c r="H888" s="338"/>
      <c r="I888" s="338"/>
      <c r="J888" s="338"/>
      <c r="K888" s="338"/>
      <c r="L888" s="338"/>
      <c r="M888" s="338"/>
      <c r="N888" s="338"/>
      <c r="O888" s="338"/>
      <c r="P888" s="338"/>
      <c r="Q888" s="338"/>
      <c r="R888" s="338"/>
      <c r="S888" s="338"/>
      <c r="T888" s="338"/>
      <c r="U888" s="338"/>
      <c r="V888" s="338"/>
      <c r="W888" s="338"/>
      <c r="X888" s="338"/>
      <c r="Y888" s="338"/>
      <c r="Z888" s="338"/>
    </row>
    <row r="889" spans="1:26" ht="15.75" customHeight="1">
      <c r="A889" s="338"/>
      <c r="B889" s="338"/>
      <c r="C889" s="338"/>
      <c r="D889" s="338"/>
      <c r="E889" s="338"/>
      <c r="F889" s="338"/>
      <c r="G889" s="338"/>
      <c r="H889" s="338"/>
      <c r="I889" s="338"/>
      <c r="J889" s="338"/>
      <c r="K889" s="338"/>
      <c r="L889" s="338"/>
      <c r="M889" s="338"/>
      <c r="N889" s="338"/>
      <c r="O889" s="338"/>
      <c r="P889" s="338"/>
      <c r="Q889" s="338"/>
      <c r="R889" s="338"/>
      <c r="S889" s="338"/>
      <c r="T889" s="338"/>
      <c r="U889" s="338"/>
      <c r="V889" s="338"/>
      <c r="W889" s="338"/>
      <c r="X889" s="338"/>
      <c r="Y889" s="338"/>
      <c r="Z889" s="338"/>
    </row>
    <row r="890" spans="1:26" ht="15.75" customHeight="1">
      <c r="A890" s="338"/>
      <c r="B890" s="338"/>
      <c r="C890" s="338"/>
      <c r="D890" s="338"/>
      <c r="E890" s="338"/>
      <c r="F890" s="338"/>
      <c r="G890" s="338"/>
      <c r="H890" s="338"/>
      <c r="I890" s="338"/>
      <c r="J890" s="338"/>
      <c r="K890" s="338"/>
      <c r="L890" s="338"/>
      <c r="M890" s="338"/>
      <c r="N890" s="338"/>
      <c r="O890" s="338"/>
      <c r="P890" s="338"/>
      <c r="Q890" s="338"/>
      <c r="R890" s="338"/>
      <c r="S890" s="338"/>
      <c r="T890" s="338"/>
      <c r="U890" s="338"/>
      <c r="V890" s="338"/>
      <c r="W890" s="338"/>
      <c r="X890" s="338"/>
      <c r="Y890" s="338"/>
      <c r="Z890" s="338"/>
    </row>
    <row r="891" spans="1:26" ht="15.75" customHeight="1">
      <c r="A891" s="338"/>
      <c r="B891" s="338"/>
      <c r="C891" s="338"/>
      <c r="D891" s="338"/>
      <c r="E891" s="338"/>
      <c r="F891" s="338"/>
      <c r="G891" s="338"/>
      <c r="H891" s="338"/>
      <c r="I891" s="338"/>
      <c r="J891" s="338"/>
      <c r="K891" s="338"/>
      <c r="L891" s="338"/>
      <c r="M891" s="338"/>
      <c r="N891" s="338"/>
      <c r="O891" s="338"/>
      <c r="P891" s="338"/>
      <c r="Q891" s="338"/>
      <c r="R891" s="338"/>
      <c r="S891" s="338"/>
      <c r="T891" s="338"/>
      <c r="U891" s="338"/>
      <c r="V891" s="338"/>
      <c r="W891" s="338"/>
      <c r="X891" s="338"/>
      <c r="Y891" s="338"/>
      <c r="Z891" s="338"/>
    </row>
    <row r="892" spans="1:26" ht="15.75" customHeight="1">
      <c r="A892" s="338"/>
      <c r="B892" s="338"/>
      <c r="C892" s="338"/>
      <c r="D892" s="338"/>
      <c r="E892" s="338"/>
      <c r="F892" s="338"/>
      <c r="G892" s="338"/>
      <c r="H892" s="338"/>
      <c r="I892" s="338"/>
      <c r="J892" s="338"/>
      <c r="K892" s="338"/>
      <c r="L892" s="338"/>
      <c r="M892" s="338"/>
      <c r="N892" s="338"/>
      <c r="O892" s="338"/>
      <c r="P892" s="338"/>
      <c r="Q892" s="338"/>
      <c r="R892" s="338"/>
      <c r="S892" s="338"/>
      <c r="T892" s="338"/>
      <c r="U892" s="338"/>
      <c r="V892" s="338"/>
      <c r="W892" s="338"/>
      <c r="X892" s="338"/>
      <c r="Y892" s="338"/>
      <c r="Z892" s="338"/>
    </row>
    <row r="893" spans="1:26" ht="15.75" customHeight="1">
      <c r="A893" s="338"/>
      <c r="B893" s="338"/>
      <c r="C893" s="338"/>
      <c r="D893" s="338"/>
      <c r="E893" s="338"/>
      <c r="F893" s="338"/>
      <c r="G893" s="338"/>
      <c r="H893" s="338"/>
      <c r="I893" s="338"/>
      <c r="J893" s="338"/>
      <c r="K893" s="338"/>
      <c r="L893" s="338"/>
      <c r="M893" s="338"/>
      <c r="N893" s="338"/>
      <c r="O893" s="338"/>
      <c r="P893" s="338"/>
      <c r="Q893" s="338"/>
      <c r="R893" s="338"/>
      <c r="S893" s="338"/>
      <c r="T893" s="338"/>
      <c r="U893" s="338"/>
      <c r="V893" s="338"/>
      <c r="W893" s="338"/>
      <c r="X893" s="338"/>
      <c r="Y893" s="338"/>
      <c r="Z893" s="338"/>
    </row>
    <row r="894" spans="1:26" ht="15.75" customHeight="1">
      <c r="A894" s="338"/>
      <c r="B894" s="338"/>
      <c r="C894" s="338"/>
      <c r="D894" s="338"/>
      <c r="E894" s="338"/>
      <c r="F894" s="338"/>
      <c r="G894" s="338"/>
      <c r="H894" s="338"/>
      <c r="I894" s="338"/>
      <c r="J894" s="338"/>
      <c r="K894" s="338"/>
      <c r="L894" s="338"/>
      <c r="M894" s="338"/>
      <c r="N894" s="338"/>
      <c r="O894" s="338"/>
      <c r="P894" s="338"/>
      <c r="Q894" s="338"/>
      <c r="R894" s="338"/>
      <c r="S894" s="338"/>
      <c r="T894" s="338"/>
      <c r="U894" s="338"/>
      <c r="V894" s="338"/>
      <c r="W894" s="338"/>
      <c r="X894" s="338"/>
      <c r="Y894" s="338"/>
      <c r="Z894" s="338"/>
    </row>
    <row r="895" spans="1:26" ht="15.75" customHeight="1">
      <c r="A895" s="338"/>
      <c r="B895" s="338"/>
      <c r="C895" s="338"/>
      <c r="D895" s="338"/>
      <c r="E895" s="338"/>
      <c r="F895" s="338"/>
      <c r="G895" s="338"/>
      <c r="H895" s="338"/>
      <c r="I895" s="338"/>
      <c r="J895" s="338"/>
      <c r="K895" s="338"/>
      <c r="L895" s="338"/>
      <c r="M895" s="338"/>
      <c r="N895" s="338"/>
      <c r="O895" s="338"/>
      <c r="P895" s="338"/>
      <c r="Q895" s="338"/>
      <c r="R895" s="338"/>
      <c r="S895" s="338"/>
      <c r="T895" s="338"/>
      <c r="U895" s="338"/>
      <c r="V895" s="338"/>
      <c r="W895" s="338"/>
      <c r="X895" s="338"/>
      <c r="Y895" s="338"/>
      <c r="Z895" s="338"/>
    </row>
    <row r="896" spans="1:26" ht="15.75" customHeight="1">
      <c r="A896" s="338"/>
      <c r="B896" s="338"/>
      <c r="C896" s="338"/>
      <c r="D896" s="338"/>
      <c r="E896" s="338"/>
      <c r="F896" s="338"/>
      <c r="G896" s="338"/>
      <c r="H896" s="338"/>
      <c r="I896" s="338"/>
      <c r="J896" s="338"/>
      <c r="K896" s="338"/>
      <c r="L896" s="338"/>
      <c r="M896" s="338"/>
      <c r="N896" s="338"/>
      <c r="O896" s="338"/>
      <c r="P896" s="338"/>
      <c r="Q896" s="338"/>
      <c r="R896" s="338"/>
      <c r="S896" s="338"/>
      <c r="T896" s="338"/>
      <c r="U896" s="338"/>
      <c r="V896" s="338"/>
      <c r="W896" s="338"/>
      <c r="X896" s="338"/>
      <c r="Y896" s="338"/>
      <c r="Z896" s="338"/>
    </row>
    <row r="897" spans="1:26" ht="15.75" customHeight="1">
      <c r="A897" s="338"/>
      <c r="B897" s="338"/>
      <c r="C897" s="338"/>
      <c r="D897" s="338"/>
      <c r="E897" s="338"/>
      <c r="F897" s="338"/>
      <c r="G897" s="338"/>
      <c r="H897" s="338"/>
      <c r="I897" s="338"/>
      <c r="J897" s="338"/>
      <c r="K897" s="338"/>
      <c r="L897" s="338"/>
      <c r="M897" s="338"/>
      <c r="N897" s="338"/>
      <c r="O897" s="338"/>
      <c r="P897" s="338"/>
      <c r="Q897" s="338"/>
      <c r="R897" s="338"/>
      <c r="S897" s="338"/>
      <c r="T897" s="338"/>
      <c r="U897" s="338"/>
      <c r="V897" s="338"/>
      <c r="W897" s="338"/>
      <c r="X897" s="338"/>
      <c r="Y897" s="338"/>
      <c r="Z897" s="338"/>
    </row>
    <row r="898" spans="1:26" ht="15.75" customHeight="1">
      <c r="A898" s="338"/>
      <c r="B898" s="338"/>
      <c r="C898" s="338"/>
      <c r="D898" s="338"/>
      <c r="E898" s="338"/>
      <c r="F898" s="338"/>
      <c r="G898" s="338"/>
      <c r="H898" s="338"/>
      <c r="I898" s="338"/>
      <c r="J898" s="338"/>
      <c r="K898" s="338"/>
      <c r="L898" s="338"/>
      <c r="M898" s="338"/>
      <c r="N898" s="338"/>
      <c r="O898" s="338"/>
      <c r="P898" s="338"/>
      <c r="Q898" s="338"/>
      <c r="R898" s="338"/>
      <c r="S898" s="338"/>
      <c r="T898" s="338"/>
      <c r="U898" s="338"/>
      <c r="V898" s="338"/>
      <c r="W898" s="338"/>
      <c r="X898" s="338"/>
      <c r="Y898" s="338"/>
      <c r="Z898" s="338"/>
    </row>
    <row r="899" spans="1:26" ht="15.75" customHeight="1">
      <c r="A899" s="338"/>
      <c r="B899" s="338"/>
      <c r="C899" s="338"/>
      <c r="D899" s="338"/>
      <c r="E899" s="338"/>
      <c r="F899" s="338"/>
      <c r="G899" s="338"/>
      <c r="H899" s="338"/>
      <c r="I899" s="338"/>
      <c r="J899" s="338"/>
      <c r="K899" s="338"/>
      <c r="L899" s="338"/>
      <c r="M899" s="338"/>
      <c r="N899" s="338"/>
      <c r="O899" s="338"/>
      <c r="P899" s="338"/>
      <c r="Q899" s="338"/>
      <c r="R899" s="338"/>
      <c r="S899" s="338"/>
      <c r="T899" s="338"/>
      <c r="U899" s="338"/>
      <c r="V899" s="338"/>
      <c r="W899" s="338"/>
      <c r="X899" s="338"/>
      <c r="Y899" s="338"/>
      <c r="Z899" s="338"/>
    </row>
    <row r="900" spans="1:26" ht="15.75" customHeight="1">
      <c r="A900" s="338"/>
      <c r="B900" s="338"/>
      <c r="C900" s="338"/>
      <c r="D900" s="338"/>
      <c r="E900" s="338"/>
      <c r="F900" s="338"/>
      <c r="G900" s="338"/>
      <c r="H900" s="338"/>
      <c r="I900" s="338"/>
      <c r="J900" s="338"/>
      <c r="K900" s="338"/>
      <c r="L900" s="338"/>
      <c r="M900" s="338"/>
      <c r="N900" s="338"/>
      <c r="O900" s="338"/>
      <c r="P900" s="338"/>
      <c r="Q900" s="338"/>
      <c r="R900" s="338"/>
      <c r="S900" s="338"/>
      <c r="T900" s="338"/>
      <c r="U900" s="338"/>
      <c r="V900" s="338"/>
      <c r="W900" s="338"/>
      <c r="X900" s="338"/>
      <c r="Y900" s="338"/>
      <c r="Z900" s="338"/>
    </row>
    <row r="901" spans="1:26" ht="15.75" customHeight="1">
      <c r="A901" s="338"/>
      <c r="B901" s="338"/>
      <c r="C901" s="338"/>
      <c r="D901" s="338"/>
      <c r="E901" s="338"/>
      <c r="F901" s="338"/>
      <c r="G901" s="338"/>
      <c r="H901" s="338"/>
      <c r="I901" s="338"/>
      <c r="J901" s="338"/>
      <c r="K901" s="338"/>
      <c r="L901" s="338"/>
      <c r="M901" s="338"/>
      <c r="N901" s="338"/>
      <c r="O901" s="338"/>
      <c r="P901" s="338"/>
      <c r="Q901" s="338"/>
      <c r="R901" s="338"/>
      <c r="S901" s="338"/>
      <c r="T901" s="338"/>
      <c r="U901" s="338"/>
      <c r="V901" s="338"/>
      <c r="W901" s="338"/>
      <c r="X901" s="338"/>
      <c r="Y901" s="338"/>
      <c r="Z901" s="338"/>
    </row>
    <row r="902" spans="1:26" ht="15.75" customHeight="1">
      <c r="A902" s="338"/>
      <c r="B902" s="338"/>
      <c r="C902" s="338"/>
      <c r="D902" s="338"/>
      <c r="E902" s="338"/>
      <c r="F902" s="338"/>
      <c r="G902" s="338"/>
      <c r="H902" s="338"/>
      <c r="I902" s="338"/>
      <c r="J902" s="338"/>
      <c r="K902" s="338"/>
      <c r="L902" s="338"/>
      <c r="M902" s="338"/>
      <c r="N902" s="338"/>
      <c r="O902" s="338"/>
      <c r="P902" s="338"/>
      <c r="Q902" s="338"/>
      <c r="R902" s="338"/>
      <c r="S902" s="338"/>
      <c r="T902" s="338"/>
      <c r="U902" s="338"/>
      <c r="V902" s="338"/>
      <c r="W902" s="338"/>
      <c r="X902" s="338"/>
      <c r="Y902" s="338"/>
      <c r="Z902" s="338"/>
    </row>
    <row r="903" spans="1:26" ht="15.75" customHeight="1">
      <c r="A903" s="338"/>
      <c r="B903" s="338"/>
      <c r="C903" s="338"/>
      <c r="D903" s="338"/>
      <c r="E903" s="338"/>
      <c r="F903" s="338"/>
      <c r="G903" s="338"/>
      <c r="H903" s="338"/>
      <c r="I903" s="338"/>
      <c r="J903" s="338"/>
      <c r="K903" s="338"/>
      <c r="L903" s="338"/>
      <c r="M903" s="338"/>
      <c r="N903" s="338"/>
      <c r="O903" s="338"/>
      <c r="P903" s="338"/>
      <c r="Q903" s="338"/>
      <c r="R903" s="338"/>
      <c r="S903" s="338"/>
      <c r="T903" s="338"/>
      <c r="U903" s="338"/>
      <c r="V903" s="338"/>
      <c r="W903" s="338"/>
      <c r="X903" s="338"/>
      <c r="Y903" s="338"/>
      <c r="Z903" s="338"/>
    </row>
    <row r="904" spans="1:26" ht="15.75" customHeight="1">
      <c r="A904" s="338"/>
      <c r="B904" s="338"/>
      <c r="C904" s="338"/>
      <c r="D904" s="338"/>
      <c r="E904" s="338"/>
      <c r="F904" s="338"/>
      <c r="G904" s="338"/>
      <c r="H904" s="338"/>
      <c r="I904" s="338"/>
      <c r="J904" s="338"/>
      <c r="K904" s="338"/>
      <c r="L904" s="338"/>
      <c r="M904" s="338"/>
      <c r="N904" s="338"/>
      <c r="O904" s="338"/>
      <c r="P904" s="338"/>
      <c r="Q904" s="338"/>
      <c r="R904" s="338"/>
      <c r="S904" s="338"/>
      <c r="T904" s="338"/>
      <c r="U904" s="338"/>
      <c r="V904" s="338"/>
      <c r="W904" s="338"/>
      <c r="X904" s="338"/>
      <c r="Y904" s="338"/>
      <c r="Z904" s="338"/>
    </row>
    <row r="905" spans="1:26" ht="15.75" customHeight="1">
      <c r="A905" s="338"/>
      <c r="B905" s="338"/>
      <c r="C905" s="338"/>
      <c r="D905" s="338"/>
      <c r="E905" s="338"/>
      <c r="F905" s="338"/>
      <c r="G905" s="338"/>
      <c r="H905" s="338"/>
      <c r="I905" s="338"/>
      <c r="J905" s="338"/>
      <c r="K905" s="338"/>
      <c r="L905" s="338"/>
      <c r="M905" s="338"/>
      <c r="N905" s="338"/>
      <c r="O905" s="338"/>
      <c r="P905" s="338"/>
      <c r="Q905" s="338"/>
      <c r="R905" s="338"/>
      <c r="S905" s="338"/>
      <c r="T905" s="338"/>
      <c r="U905" s="338"/>
      <c r="V905" s="338"/>
      <c r="W905" s="338"/>
      <c r="X905" s="338"/>
      <c r="Y905" s="338"/>
      <c r="Z905" s="338"/>
    </row>
    <row r="906" spans="1:26" ht="15.75" customHeight="1">
      <c r="A906" s="338"/>
      <c r="B906" s="338"/>
      <c r="C906" s="338"/>
      <c r="D906" s="338"/>
      <c r="E906" s="338"/>
      <c r="F906" s="338"/>
      <c r="G906" s="338"/>
      <c r="H906" s="338"/>
      <c r="I906" s="338"/>
      <c r="J906" s="338"/>
      <c r="K906" s="338"/>
      <c r="L906" s="338"/>
      <c r="M906" s="338"/>
      <c r="N906" s="338"/>
      <c r="O906" s="338"/>
      <c r="P906" s="338"/>
      <c r="Q906" s="338"/>
      <c r="R906" s="338"/>
      <c r="S906" s="338"/>
      <c r="T906" s="338"/>
      <c r="U906" s="338"/>
      <c r="V906" s="338"/>
      <c r="W906" s="338"/>
      <c r="X906" s="338"/>
      <c r="Y906" s="338"/>
      <c r="Z906" s="338"/>
    </row>
    <row r="907" spans="1:26" ht="15.75" customHeight="1">
      <c r="A907" s="338"/>
      <c r="B907" s="338"/>
      <c r="C907" s="338"/>
      <c r="D907" s="338"/>
      <c r="E907" s="338"/>
      <c r="F907" s="338"/>
      <c r="G907" s="338"/>
      <c r="H907" s="338"/>
      <c r="I907" s="338"/>
      <c r="J907" s="338"/>
      <c r="K907" s="338"/>
      <c r="L907" s="338"/>
      <c r="M907" s="338"/>
      <c r="N907" s="338"/>
      <c r="O907" s="338"/>
      <c r="P907" s="338"/>
      <c r="Q907" s="338"/>
      <c r="R907" s="338"/>
      <c r="S907" s="338"/>
      <c r="T907" s="338"/>
      <c r="U907" s="338"/>
      <c r="V907" s="338"/>
      <c r="W907" s="338"/>
      <c r="X907" s="338"/>
      <c r="Y907" s="338"/>
      <c r="Z907" s="338"/>
    </row>
    <row r="908" spans="1:26" ht="15.75" customHeight="1">
      <c r="A908" s="338"/>
      <c r="B908" s="338"/>
      <c r="C908" s="338"/>
      <c r="D908" s="338"/>
      <c r="E908" s="338"/>
      <c r="F908" s="338"/>
      <c r="G908" s="338"/>
      <c r="H908" s="338"/>
      <c r="I908" s="338"/>
      <c r="J908" s="338"/>
      <c r="K908" s="338"/>
      <c r="L908" s="338"/>
      <c r="M908" s="338"/>
      <c r="N908" s="338"/>
      <c r="O908" s="338"/>
      <c r="P908" s="338"/>
      <c r="Q908" s="338"/>
      <c r="R908" s="338"/>
      <c r="S908" s="338"/>
      <c r="T908" s="338"/>
      <c r="U908" s="338"/>
      <c r="V908" s="338"/>
      <c r="W908" s="338"/>
      <c r="X908" s="338"/>
      <c r="Y908" s="338"/>
      <c r="Z908" s="338"/>
    </row>
    <row r="909" spans="1:26" ht="15.75" customHeight="1">
      <c r="A909" s="338"/>
      <c r="B909" s="338"/>
      <c r="C909" s="338"/>
      <c r="D909" s="338"/>
      <c r="E909" s="338"/>
      <c r="F909" s="338"/>
      <c r="G909" s="338"/>
      <c r="H909" s="338"/>
      <c r="I909" s="338"/>
      <c r="J909" s="338"/>
      <c r="K909" s="338"/>
      <c r="L909" s="338"/>
      <c r="M909" s="338"/>
      <c r="N909" s="338"/>
      <c r="O909" s="338"/>
      <c r="P909" s="338"/>
      <c r="Q909" s="338"/>
      <c r="R909" s="338"/>
      <c r="S909" s="338"/>
      <c r="T909" s="338"/>
      <c r="U909" s="338"/>
      <c r="V909" s="338"/>
      <c r="W909" s="338"/>
      <c r="X909" s="338"/>
      <c r="Y909" s="338"/>
      <c r="Z909" s="338"/>
    </row>
    <row r="910" spans="1:26" ht="15.75" customHeight="1">
      <c r="A910" s="338"/>
      <c r="B910" s="338"/>
      <c r="C910" s="338"/>
      <c r="D910" s="338"/>
      <c r="E910" s="338"/>
      <c r="F910" s="338"/>
      <c r="G910" s="338"/>
      <c r="H910" s="338"/>
      <c r="I910" s="338"/>
      <c r="J910" s="338"/>
      <c r="K910" s="338"/>
      <c r="L910" s="338"/>
      <c r="M910" s="338"/>
      <c r="N910" s="338"/>
      <c r="O910" s="338"/>
      <c r="P910" s="338"/>
      <c r="Q910" s="338"/>
      <c r="R910" s="338"/>
      <c r="S910" s="338"/>
      <c r="T910" s="338"/>
      <c r="U910" s="338"/>
      <c r="V910" s="338"/>
      <c r="W910" s="338"/>
      <c r="X910" s="338"/>
      <c r="Y910" s="338"/>
      <c r="Z910" s="338"/>
    </row>
    <row r="911" spans="1:26" ht="15.75" customHeight="1">
      <c r="A911" s="338"/>
      <c r="B911" s="338"/>
      <c r="C911" s="338"/>
      <c r="D911" s="338"/>
      <c r="E911" s="338"/>
      <c r="F911" s="338"/>
      <c r="G911" s="338"/>
      <c r="H911" s="338"/>
      <c r="I911" s="338"/>
      <c r="J911" s="338"/>
      <c r="K911" s="338"/>
      <c r="L911" s="338"/>
      <c r="M911" s="338"/>
      <c r="N911" s="338"/>
      <c r="O911" s="338"/>
      <c r="P911" s="338"/>
      <c r="Q911" s="338"/>
      <c r="R911" s="338"/>
      <c r="S911" s="338"/>
      <c r="T911" s="338"/>
      <c r="U911" s="338"/>
      <c r="V911" s="338"/>
      <c r="W911" s="338"/>
      <c r="X911" s="338"/>
      <c r="Y911" s="338"/>
      <c r="Z911" s="338"/>
    </row>
    <row r="912" spans="1:26" ht="15.75" customHeight="1">
      <c r="A912" s="338"/>
      <c r="B912" s="338"/>
      <c r="C912" s="338"/>
      <c r="D912" s="338"/>
      <c r="E912" s="338"/>
      <c r="F912" s="338"/>
      <c r="G912" s="338"/>
      <c r="H912" s="338"/>
      <c r="I912" s="338"/>
      <c r="J912" s="338"/>
      <c r="K912" s="338"/>
      <c r="L912" s="338"/>
      <c r="M912" s="338"/>
      <c r="N912" s="338"/>
      <c r="O912" s="338"/>
      <c r="P912" s="338"/>
      <c r="Q912" s="338"/>
      <c r="R912" s="338"/>
      <c r="S912" s="338"/>
      <c r="T912" s="338"/>
      <c r="U912" s="338"/>
      <c r="V912" s="338"/>
      <c r="W912" s="338"/>
      <c r="X912" s="338"/>
      <c r="Y912" s="338"/>
      <c r="Z912" s="338"/>
    </row>
    <row r="913" spans="1:26" ht="15.75" customHeight="1">
      <c r="A913" s="338"/>
      <c r="B913" s="338"/>
      <c r="C913" s="338"/>
      <c r="D913" s="338"/>
      <c r="E913" s="338"/>
      <c r="F913" s="338"/>
      <c r="G913" s="338"/>
      <c r="H913" s="338"/>
      <c r="I913" s="338"/>
      <c r="J913" s="338"/>
      <c r="K913" s="338"/>
      <c r="L913" s="338"/>
      <c r="M913" s="338"/>
      <c r="N913" s="338"/>
      <c r="O913" s="338"/>
      <c r="P913" s="338"/>
      <c r="Q913" s="338"/>
      <c r="R913" s="338"/>
      <c r="S913" s="338"/>
      <c r="T913" s="338"/>
      <c r="U913" s="338"/>
      <c r="V913" s="338"/>
      <c r="W913" s="338"/>
      <c r="X913" s="338"/>
      <c r="Y913" s="338"/>
      <c r="Z913" s="338"/>
    </row>
    <row r="914" spans="1:26" ht="15.75" customHeight="1">
      <c r="A914" s="338"/>
      <c r="B914" s="338"/>
      <c r="C914" s="338"/>
      <c r="D914" s="338"/>
      <c r="E914" s="338"/>
      <c r="F914" s="338"/>
      <c r="G914" s="338"/>
      <c r="H914" s="338"/>
      <c r="I914" s="338"/>
      <c r="J914" s="338"/>
      <c r="K914" s="338"/>
      <c r="L914" s="338"/>
      <c r="M914" s="338"/>
      <c r="N914" s="338"/>
      <c r="O914" s="338"/>
      <c r="P914" s="338"/>
      <c r="Q914" s="338"/>
      <c r="R914" s="338"/>
      <c r="S914" s="338"/>
      <c r="T914" s="338"/>
      <c r="U914" s="338"/>
      <c r="V914" s="338"/>
      <c r="W914" s="338"/>
      <c r="X914" s="338"/>
      <c r="Y914" s="338"/>
      <c r="Z914" s="338"/>
    </row>
    <row r="915" spans="1:26" ht="15.75" customHeight="1">
      <c r="A915" s="338"/>
      <c r="B915" s="338"/>
      <c r="C915" s="338"/>
      <c r="D915" s="338"/>
      <c r="E915" s="338"/>
      <c r="F915" s="338"/>
      <c r="G915" s="338"/>
      <c r="H915" s="338"/>
      <c r="I915" s="338"/>
      <c r="J915" s="338"/>
      <c r="K915" s="338"/>
      <c r="L915" s="338"/>
      <c r="M915" s="338"/>
      <c r="N915" s="338"/>
      <c r="O915" s="338"/>
      <c r="P915" s="338"/>
      <c r="Q915" s="338"/>
      <c r="R915" s="338"/>
      <c r="S915" s="338"/>
      <c r="T915" s="338"/>
      <c r="U915" s="338"/>
      <c r="V915" s="338"/>
      <c r="W915" s="338"/>
      <c r="X915" s="338"/>
      <c r="Y915" s="338"/>
      <c r="Z915" s="338"/>
    </row>
    <row r="916" spans="1:26" ht="15.75" customHeight="1">
      <c r="A916" s="338"/>
      <c r="B916" s="338"/>
      <c r="C916" s="338"/>
      <c r="D916" s="338"/>
      <c r="E916" s="338"/>
      <c r="F916" s="338"/>
      <c r="G916" s="338"/>
      <c r="H916" s="338"/>
      <c r="I916" s="338"/>
      <c r="J916" s="338"/>
      <c r="K916" s="338"/>
      <c r="L916" s="338"/>
      <c r="M916" s="338"/>
      <c r="N916" s="338"/>
      <c r="O916" s="338"/>
      <c r="P916" s="338"/>
      <c r="Q916" s="338"/>
      <c r="R916" s="338"/>
      <c r="S916" s="338"/>
      <c r="T916" s="338"/>
      <c r="U916" s="338"/>
      <c r="V916" s="338"/>
      <c r="W916" s="338"/>
      <c r="X916" s="338"/>
      <c r="Y916" s="338"/>
      <c r="Z916" s="338"/>
    </row>
    <row r="917" spans="1:26" ht="15.75" customHeight="1">
      <c r="A917" s="338"/>
      <c r="B917" s="338"/>
      <c r="C917" s="338"/>
      <c r="D917" s="338"/>
      <c r="E917" s="338"/>
      <c r="F917" s="338"/>
      <c r="G917" s="338"/>
      <c r="H917" s="338"/>
      <c r="I917" s="338"/>
      <c r="J917" s="338"/>
      <c r="K917" s="338"/>
      <c r="L917" s="338"/>
      <c r="M917" s="338"/>
      <c r="N917" s="338"/>
      <c r="O917" s="338"/>
      <c r="P917" s="338"/>
      <c r="Q917" s="338"/>
      <c r="R917" s="338"/>
      <c r="S917" s="338"/>
      <c r="T917" s="338"/>
      <c r="U917" s="338"/>
      <c r="V917" s="338"/>
      <c r="W917" s="338"/>
      <c r="X917" s="338"/>
      <c r="Y917" s="338"/>
      <c r="Z917" s="338"/>
    </row>
    <row r="918" spans="1:26" ht="15.75" customHeight="1">
      <c r="A918" s="338"/>
      <c r="B918" s="338"/>
      <c r="C918" s="338"/>
      <c r="D918" s="338"/>
      <c r="E918" s="338"/>
      <c r="F918" s="338"/>
      <c r="G918" s="338"/>
      <c r="H918" s="338"/>
      <c r="I918" s="338"/>
      <c r="J918" s="338"/>
      <c r="K918" s="338"/>
      <c r="L918" s="338"/>
      <c r="M918" s="338"/>
      <c r="N918" s="338"/>
      <c r="O918" s="338"/>
      <c r="P918" s="338"/>
      <c r="Q918" s="338"/>
      <c r="R918" s="338"/>
      <c r="S918" s="338"/>
      <c r="T918" s="338"/>
      <c r="U918" s="338"/>
      <c r="V918" s="338"/>
      <c r="W918" s="338"/>
      <c r="X918" s="338"/>
      <c r="Y918" s="338"/>
      <c r="Z918" s="338"/>
    </row>
    <row r="919" spans="1:26" ht="15.75" customHeight="1">
      <c r="A919" s="338"/>
      <c r="B919" s="338"/>
      <c r="C919" s="338"/>
      <c r="D919" s="338"/>
      <c r="E919" s="338"/>
      <c r="F919" s="338"/>
      <c r="G919" s="338"/>
      <c r="H919" s="338"/>
      <c r="I919" s="338"/>
      <c r="J919" s="338"/>
      <c r="K919" s="338"/>
      <c r="L919" s="338"/>
      <c r="M919" s="338"/>
      <c r="N919" s="338"/>
      <c r="O919" s="338"/>
      <c r="P919" s="338"/>
      <c r="Q919" s="338"/>
      <c r="R919" s="338"/>
      <c r="S919" s="338"/>
      <c r="T919" s="338"/>
      <c r="U919" s="338"/>
      <c r="V919" s="338"/>
      <c r="W919" s="338"/>
      <c r="X919" s="338"/>
      <c r="Y919" s="338"/>
      <c r="Z919" s="338"/>
    </row>
    <row r="920" spans="1:26" ht="15.75" customHeight="1">
      <c r="A920" s="338"/>
      <c r="B920" s="338"/>
      <c r="C920" s="338"/>
      <c r="D920" s="338"/>
      <c r="E920" s="338"/>
      <c r="F920" s="338"/>
      <c r="G920" s="338"/>
      <c r="H920" s="338"/>
      <c r="I920" s="338"/>
      <c r="J920" s="338"/>
      <c r="K920" s="338"/>
      <c r="L920" s="338"/>
      <c r="M920" s="338"/>
      <c r="N920" s="338"/>
      <c r="O920" s="338"/>
      <c r="P920" s="338"/>
      <c r="Q920" s="338"/>
      <c r="R920" s="338"/>
      <c r="S920" s="338"/>
      <c r="T920" s="338"/>
      <c r="U920" s="338"/>
      <c r="V920" s="338"/>
      <c r="W920" s="338"/>
      <c r="X920" s="338"/>
      <c r="Y920" s="338"/>
      <c r="Z920" s="338"/>
    </row>
    <row r="921" spans="1:26" ht="15.75" customHeight="1">
      <c r="A921" s="338"/>
      <c r="B921" s="338"/>
      <c r="C921" s="338"/>
      <c r="D921" s="338"/>
      <c r="E921" s="338"/>
      <c r="F921" s="338"/>
      <c r="G921" s="338"/>
      <c r="H921" s="338"/>
      <c r="I921" s="338"/>
      <c r="J921" s="338"/>
      <c r="K921" s="338"/>
      <c r="L921" s="338"/>
      <c r="M921" s="338"/>
      <c r="N921" s="338"/>
      <c r="O921" s="338"/>
      <c r="P921" s="338"/>
      <c r="Q921" s="338"/>
      <c r="R921" s="338"/>
      <c r="S921" s="338"/>
      <c r="T921" s="338"/>
      <c r="U921" s="338"/>
      <c r="V921" s="338"/>
      <c r="W921" s="338"/>
      <c r="X921" s="338"/>
      <c r="Y921" s="338"/>
      <c r="Z921" s="338"/>
    </row>
    <row r="922" spans="1:26" ht="15.75" customHeight="1">
      <c r="A922" s="338"/>
      <c r="B922" s="338"/>
      <c r="C922" s="338"/>
      <c r="D922" s="338"/>
      <c r="E922" s="338"/>
      <c r="F922" s="338"/>
      <c r="G922" s="338"/>
      <c r="H922" s="338"/>
      <c r="I922" s="338"/>
      <c r="J922" s="338"/>
      <c r="K922" s="338"/>
      <c r="L922" s="338"/>
      <c r="M922" s="338"/>
      <c r="N922" s="338"/>
      <c r="O922" s="338"/>
      <c r="P922" s="338"/>
      <c r="Q922" s="338"/>
      <c r="R922" s="338"/>
      <c r="S922" s="338"/>
      <c r="T922" s="338"/>
      <c r="U922" s="338"/>
      <c r="V922" s="338"/>
      <c r="W922" s="338"/>
      <c r="X922" s="338"/>
      <c r="Y922" s="338"/>
      <c r="Z922" s="338"/>
    </row>
    <row r="923" spans="1:26" ht="15.75" customHeight="1">
      <c r="A923" s="338"/>
      <c r="B923" s="338"/>
      <c r="C923" s="338"/>
      <c r="D923" s="338"/>
      <c r="E923" s="338"/>
      <c r="F923" s="338"/>
      <c r="G923" s="338"/>
      <c r="H923" s="338"/>
      <c r="I923" s="338"/>
      <c r="J923" s="338"/>
      <c r="K923" s="338"/>
      <c r="L923" s="338"/>
      <c r="M923" s="338"/>
      <c r="N923" s="338"/>
      <c r="O923" s="338"/>
      <c r="P923" s="338"/>
      <c r="Q923" s="338"/>
      <c r="R923" s="338"/>
      <c r="S923" s="338"/>
      <c r="T923" s="338"/>
      <c r="U923" s="338"/>
      <c r="V923" s="338"/>
      <c r="W923" s="338"/>
      <c r="X923" s="338"/>
      <c r="Y923" s="338"/>
      <c r="Z923" s="338"/>
    </row>
    <row r="924" spans="1:26" ht="15.75" customHeight="1">
      <c r="A924" s="338"/>
      <c r="B924" s="338"/>
      <c r="C924" s="338"/>
      <c r="D924" s="338"/>
      <c r="E924" s="338"/>
      <c r="F924" s="338"/>
      <c r="G924" s="338"/>
      <c r="H924" s="338"/>
      <c r="I924" s="338"/>
      <c r="J924" s="338"/>
      <c r="K924" s="338"/>
      <c r="L924" s="338"/>
      <c r="M924" s="338"/>
      <c r="N924" s="338"/>
      <c r="O924" s="338"/>
      <c r="P924" s="338"/>
      <c r="Q924" s="338"/>
      <c r="R924" s="338"/>
      <c r="S924" s="338"/>
      <c r="T924" s="338"/>
      <c r="U924" s="338"/>
      <c r="V924" s="338"/>
      <c r="W924" s="338"/>
      <c r="X924" s="338"/>
      <c r="Y924" s="338"/>
      <c r="Z924" s="338"/>
    </row>
    <row r="925" spans="1:26" ht="15.75" customHeight="1">
      <c r="A925" s="338"/>
      <c r="B925" s="338"/>
      <c r="C925" s="338"/>
      <c r="D925" s="338"/>
      <c r="E925" s="338"/>
      <c r="F925" s="338"/>
      <c r="G925" s="338"/>
      <c r="H925" s="338"/>
      <c r="I925" s="338"/>
      <c r="J925" s="338"/>
      <c r="K925" s="338"/>
      <c r="L925" s="338"/>
      <c r="M925" s="338"/>
      <c r="N925" s="338"/>
      <c r="O925" s="338"/>
      <c r="P925" s="338"/>
      <c r="Q925" s="338"/>
      <c r="R925" s="338"/>
      <c r="S925" s="338"/>
      <c r="T925" s="338"/>
      <c r="U925" s="338"/>
      <c r="V925" s="338"/>
      <c r="W925" s="338"/>
      <c r="X925" s="338"/>
      <c r="Y925" s="338"/>
      <c r="Z925" s="338"/>
    </row>
    <row r="926" spans="1:26" ht="15.75" customHeight="1">
      <c r="A926" s="338"/>
      <c r="B926" s="338"/>
      <c r="C926" s="338"/>
      <c r="D926" s="338"/>
      <c r="E926" s="338"/>
      <c r="F926" s="338"/>
      <c r="G926" s="338"/>
      <c r="H926" s="338"/>
      <c r="I926" s="338"/>
      <c r="J926" s="338"/>
      <c r="K926" s="338"/>
      <c r="L926" s="338"/>
      <c r="M926" s="338"/>
      <c r="N926" s="338"/>
      <c r="O926" s="338"/>
      <c r="P926" s="338"/>
      <c r="Q926" s="338"/>
      <c r="R926" s="338"/>
      <c r="S926" s="338"/>
      <c r="T926" s="338"/>
      <c r="U926" s="338"/>
      <c r="V926" s="338"/>
      <c r="W926" s="338"/>
      <c r="X926" s="338"/>
      <c r="Y926" s="338"/>
      <c r="Z926" s="338"/>
    </row>
    <row r="927" spans="1:26" ht="15.75" customHeight="1">
      <c r="A927" s="338"/>
      <c r="B927" s="338"/>
      <c r="C927" s="338"/>
      <c r="D927" s="338"/>
      <c r="E927" s="338"/>
      <c r="F927" s="338"/>
      <c r="G927" s="338"/>
      <c r="H927" s="338"/>
      <c r="I927" s="338"/>
      <c r="J927" s="338"/>
      <c r="K927" s="338"/>
      <c r="L927" s="338"/>
      <c r="M927" s="338"/>
      <c r="N927" s="338"/>
      <c r="O927" s="338"/>
      <c r="P927" s="338"/>
      <c r="Q927" s="338"/>
      <c r="R927" s="338"/>
      <c r="S927" s="338"/>
      <c r="T927" s="338"/>
      <c r="U927" s="338"/>
      <c r="V927" s="338"/>
      <c r="W927" s="338"/>
      <c r="X927" s="338"/>
      <c r="Y927" s="338"/>
      <c r="Z927" s="338"/>
    </row>
    <row r="928" spans="1:26" ht="15.75" customHeight="1">
      <c r="A928" s="338"/>
      <c r="B928" s="338"/>
      <c r="C928" s="338"/>
      <c r="D928" s="338"/>
      <c r="E928" s="338"/>
      <c r="F928" s="338"/>
      <c r="G928" s="338"/>
      <c r="H928" s="338"/>
      <c r="I928" s="338"/>
      <c r="J928" s="338"/>
      <c r="K928" s="338"/>
      <c r="L928" s="338"/>
      <c r="M928" s="338"/>
      <c r="N928" s="338"/>
      <c r="O928" s="338"/>
      <c r="P928" s="338"/>
      <c r="Q928" s="338"/>
      <c r="R928" s="338"/>
      <c r="S928" s="338"/>
      <c r="T928" s="338"/>
      <c r="U928" s="338"/>
      <c r="V928" s="338"/>
      <c r="W928" s="338"/>
      <c r="X928" s="338"/>
      <c r="Y928" s="338"/>
      <c r="Z928" s="338"/>
    </row>
    <row r="929" spans="1:26" ht="15.75" customHeight="1">
      <c r="A929" s="338"/>
      <c r="B929" s="338"/>
      <c r="C929" s="338"/>
      <c r="D929" s="338"/>
      <c r="E929" s="338"/>
      <c r="F929" s="338"/>
      <c r="G929" s="338"/>
      <c r="H929" s="338"/>
      <c r="I929" s="338"/>
      <c r="J929" s="338"/>
      <c r="K929" s="338"/>
      <c r="L929" s="338"/>
      <c r="M929" s="338"/>
      <c r="N929" s="338"/>
      <c r="O929" s="338"/>
      <c r="P929" s="338"/>
      <c r="Q929" s="338"/>
      <c r="R929" s="338"/>
      <c r="S929" s="338"/>
      <c r="T929" s="338"/>
      <c r="U929" s="338"/>
      <c r="V929" s="338"/>
      <c r="W929" s="338"/>
      <c r="X929" s="338"/>
      <c r="Y929" s="338"/>
      <c r="Z929" s="338"/>
    </row>
    <row r="930" spans="1:26" ht="15.75" customHeight="1">
      <c r="A930" s="338"/>
      <c r="B930" s="338"/>
      <c r="C930" s="338"/>
      <c r="D930" s="338"/>
      <c r="E930" s="338"/>
      <c r="F930" s="338"/>
      <c r="G930" s="338"/>
      <c r="H930" s="338"/>
      <c r="I930" s="338"/>
      <c r="J930" s="338"/>
      <c r="K930" s="338"/>
      <c r="L930" s="338"/>
      <c r="M930" s="338"/>
      <c r="N930" s="338"/>
      <c r="O930" s="338"/>
      <c r="P930" s="338"/>
      <c r="Q930" s="338"/>
      <c r="R930" s="338"/>
      <c r="S930" s="338"/>
      <c r="T930" s="338"/>
      <c r="U930" s="338"/>
      <c r="V930" s="338"/>
      <c r="W930" s="338"/>
      <c r="X930" s="338"/>
      <c r="Y930" s="338"/>
      <c r="Z930" s="338"/>
    </row>
    <row r="931" spans="1:26" ht="15.75" customHeight="1">
      <c r="A931" s="338"/>
      <c r="B931" s="338"/>
      <c r="C931" s="338"/>
      <c r="D931" s="338"/>
      <c r="E931" s="338"/>
      <c r="F931" s="338"/>
      <c r="G931" s="338"/>
      <c r="H931" s="338"/>
      <c r="I931" s="338"/>
      <c r="J931" s="338"/>
      <c r="K931" s="338"/>
      <c r="L931" s="338"/>
      <c r="M931" s="338"/>
      <c r="N931" s="338"/>
      <c r="O931" s="338"/>
      <c r="P931" s="338"/>
      <c r="Q931" s="338"/>
      <c r="R931" s="338"/>
      <c r="S931" s="338"/>
      <c r="T931" s="338"/>
      <c r="U931" s="338"/>
      <c r="V931" s="338"/>
      <c r="W931" s="338"/>
      <c r="X931" s="338"/>
      <c r="Y931" s="338"/>
      <c r="Z931" s="338"/>
    </row>
    <row r="932" spans="1:26" ht="15.75" customHeight="1">
      <c r="A932" s="338"/>
      <c r="B932" s="338"/>
      <c r="C932" s="338"/>
      <c r="D932" s="338"/>
      <c r="E932" s="338"/>
      <c r="F932" s="338"/>
      <c r="G932" s="338"/>
      <c r="H932" s="338"/>
      <c r="I932" s="338"/>
      <c r="J932" s="338"/>
      <c r="K932" s="338"/>
      <c r="L932" s="338"/>
      <c r="M932" s="338"/>
      <c r="N932" s="338"/>
      <c r="O932" s="338"/>
      <c r="P932" s="338"/>
      <c r="Q932" s="338"/>
      <c r="R932" s="338"/>
      <c r="S932" s="338"/>
      <c r="T932" s="338"/>
      <c r="U932" s="338"/>
      <c r="V932" s="338"/>
      <c r="W932" s="338"/>
      <c r="X932" s="338"/>
      <c r="Y932" s="338"/>
      <c r="Z932" s="338"/>
    </row>
    <row r="933" spans="1:26" ht="15.75" customHeight="1">
      <c r="A933" s="338"/>
      <c r="B933" s="338"/>
      <c r="C933" s="338"/>
      <c r="D933" s="338"/>
      <c r="E933" s="338"/>
      <c r="F933" s="338"/>
      <c r="G933" s="338"/>
      <c r="H933" s="338"/>
      <c r="I933" s="338"/>
      <c r="J933" s="338"/>
      <c r="K933" s="338"/>
      <c r="L933" s="338"/>
      <c r="M933" s="338"/>
      <c r="N933" s="338"/>
      <c r="O933" s="338"/>
      <c r="P933" s="338"/>
      <c r="Q933" s="338"/>
      <c r="R933" s="338"/>
      <c r="S933" s="338"/>
      <c r="T933" s="338"/>
      <c r="U933" s="338"/>
      <c r="V933" s="338"/>
      <c r="W933" s="338"/>
      <c r="X933" s="338"/>
      <c r="Y933" s="338"/>
      <c r="Z933" s="338"/>
    </row>
    <row r="934" spans="1:26" ht="15.75" customHeight="1">
      <c r="A934" s="338"/>
      <c r="B934" s="338"/>
      <c r="C934" s="338"/>
      <c r="D934" s="338"/>
      <c r="E934" s="338"/>
      <c r="F934" s="338"/>
      <c r="G934" s="338"/>
      <c r="H934" s="338"/>
      <c r="I934" s="338"/>
      <c r="J934" s="338"/>
      <c r="K934" s="338"/>
      <c r="L934" s="338"/>
      <c r="M934" s="338"/>
      <c r="N934" s="338"/>
      <c r="O934" s="338"/>
      <c r="P934" s="338"/>
      <c r="Q934" s="338"/>
      <c r="R934" s="338"/>
      <c r="S934" s="338"/>
      <c r="T934" s="338"/>
      <c r="U934" s="338"/>
      <c r="V934" s="338"/>
      <c r="W934" s="338"/>
      <c r="X934" s="338"/>
      <c r="Y934" s="338"/>
      <c r="Z934" s="338"/>
    </row>
    <row r="935" spans="1:26" ht="15.75" customHeight="1">
      <c r="A935" s="338"/>
      <c r="B935" s="338"/>
      <c r="C935" s="338"/>
      <c r="D935" s="338"/>
      <c r="E935" s="338"/>
      <c r="F935" s="338"/>
      <c r="G935" s="338"/>
      <c r="H935" s="338"/>
      <c r="I935" s="338"/>
      <c r="J935" s="338"/>
      <c r="K935" s="338"/>
      <c r="L935" s="338"/>
      <c r="M935" s="338"/>
      <c r="N935" s="338"/>
      <c r="O935" s="338"/>
      <c r="P935" s="338"/>
      <c r="Q935" s="338"/>
      <c r="R935" s="338"/>
      <c r="S935" s="338"/>
      <c r="T935" s="338"/>
      <c r="U935" s="338"/>
      <c r="V935" s="338"/>
      <c r="W935" s="338"/>
      <c r="X935" s="338"/>
      <c r="Y935" s="338"/>
      <c r="Z935" s="338"/>
    </row>
    <row r="936" spans="1:26" ht="15.75" customHeight="1">
      <c r="A936" s="338"/>
      <c r="B936" s="338"/>
      <c r="C936" s="338"/>
      <c r="D936" s="338"/>
      <c r="E936" s="338"/>
      <c r="F936" s="338"/>
      <c r="G936" s="338"/>
      <c r="H936" s="338"/>
      <c r="I936" s="338"/>
      <c r="J936" s="338"/>
      <c r="K936" s="338"/>
      <c r="L936" s="338"/>
      <c r="M936" s="338"/>
      <c r="N936" s="338"/>
      <c r="O936" s="338"/>
      <c r="P936" s="338"/>
      <c r="Q936" s="338"/>
      <c r="R936" s="338"/>
      <c r="S936" s="338"/>
      <c r="T936" s="338"/>
      <c r="U936" s="338"/>
      <c r="V936" s="338"/>
      <c r="W936" s="338"/>
      <c r="X936" s="338"/>
      <c r="Y936" s="338"/>
      <c r="Z936" s="338"/>
    </row>
    <row r="937" spans="1:26" ht="15.75" customHeight="1">
      <c r="A937" s="338"/>
      <c r="B937" s="338"/>
      <c r="C937" s="338"/>
      <c r="D937" s="338"/>
      <c r="E937" s="338"/>
      <c r="F937" s="338"/>
      <c r="G937" s="338"/>
      <c r="H937" s="338"/>
      <c r="I937" s="338"/>
      <c r="J937" s="338"/>
      <c r="K937" s="338"/>
      <c r="L937" s="338"/>
      <c r="M937" s="338"/>
      <c r="N937" s="338"/>
      <c r="O937" s="338"/>
      <c r="P937" s="338"/>
      <c r="Q937" s="338"/>
      <c r="R937" s="338"/>
      <c r="S937" s="338"/>
      <c r="T937" s="338"/>
      <c r="U937" s="338"/>
      <c r="V937" s="338"/>
      <c r="W937" s="338"/>
      <c r="X937" s="338"/>
      <c r="Y937" s="338"/>
      <c r="Z937" s="338"/>
    </row>
    <row r="938" spans="1:26" ht="15.75" customHeight="1">
      <c r="A938" s="338"/>
      <c r="B938" s="338"/>
      <c r="C938" s="338"/>
      <c r="D938" s="338"/>
      <c r="E938" s="338"/>
      <c r="F938" s="338"/>
      <c r="G938" s="338"/>
      <c r="H938" s="338"/>
      <c r="I938" s="338"/>
      <c r="J938" s="338"/>
      <c r="K938" s="338"/>
      <c r="L938" s="338"/>
      <c r="M938" s="338"/>
      <c r="N938" s="338"/>
      <c r="O938" s="338"/>
      <c r="P938" s="338"/>
      <c r="Q938" s="338"/>
      <c r="R938" s="338"/>
      <c r="S938" s="338"/>
      <c r="T938" s="338"/>
      <c r="U938" s="338"/>
      <c r="V938" s="338"/>
      <c r="W938" s="338"/>
      <c r="X938" s="338"/>
      <c r="Y938" s="338"/>
      <c r="Z938" s="338"/>
    </row>
    <row r="939" spans="1:26" ht="15.75" customHeight="1">
      <c r="A939" s="338"/>
      <c r="B939" s="338"/>
      <c r="C939" s="338"/>
      <c r="D939" s="338"/>
      <c r="E939" s="338"/>
      <c r="F939" s="338"/>
      <c r="G939" s="338"/>
      <c r="H939" s="338"/>
      <c r="I939" s="338"/>
      <c r="J939" s="338"/>
      <c r="K939" s="338"/>
      <c r="L939" s="338"/>
      <c r="M939" s="338"/>
      <c r="N939" s="338"/>
      <c r="O939" s="338"/>
      <c r="P939" s="338"/>
      <c r="Q939" s="338"/>
      <c r="R939" s="338"/>
      <c r="S939" s="338"/>
      <c r="T939" s="338"/>
      <c r="U939" s="338"/>
      <c r="V939" s="338"/>
      <c r="W939" s="338"/>
      <c r="X939" s="338"/>
      <c r="Y939" s="338"/>
      <c r="Z939" s="338"/>
    </row>
    <row r="940" spans="1:26" ht="15.75" customHeight="1">
      <c r="A940" s="338"/>
      <c r="B940" s="338"/>
      <c r="C940" s="338"/>
      <c r="D940" s="338"/>
      <c r="E940" s="338"/>
      <c r="F940" s="338"/>
      <c r="G940" s="338"/>
      <c r="H940" s="338"/>
      <c r="I940" s="338"/>
      <c r="J940" s="338"/>
      <c r="K940" s="338"/>
      <c r="L940" s="338"/>
      <c r="M940" s="338"/>
      <c r="N940" s="338"/>
      <c r="O940" s="338"/>
      <c r="P940" s="338"/>
      <c r="Q940" s="338"/>
      <c r="R940" s="338"/>
      <c r="S940" s="338"/>
      <c r="T940" s="338"/>
      <c r="U940" s="338"/>
      <c r="V940" s="338"/>
      <c r="W940" s="338"/>
      <c r="X940" s="338"/>
      <c r="Y940" s="338"/>
      <c r="Z940" s="338"/>
    </row>
    <row r="941" spans="1:26" ht="15.75" customHeight="1">
      <c r="A941" s="338"/>
      <c r="B941" s="338"/>
      <c r="C941" s="338"/>
      <c r="D941" s="338"/>
      <c r="E941" s="338"/>
      <c r="F941" s="338"/>
      <c r="G941" s="338"/>
      <c r="H941" s="338"/>
      <c r="I941" s="338"/>
      <c r="J941" s="338"/>
      <c r="K941" s="338"/>
      <c r="L941" s="338"/>
      <c r="M941" s="338"/>
      <c r="N941" s="338"/>
      <c r="O941" s="338"/>
      <c r="P941" s="338"/>
      <c r="Q941" s="338"/>
      <c r="R941" s="338"/>
      <c r="S941" s="338"/>
      <c r="T941" s="338"/>
      <c r="U941" s="338"/>
      <c r="V941" s="338"/>
      <c r="W941" s="338"/>
      <c r="X941" s="338"/>
      <c r="Y941" s="338"/>
      <c r="Z941" s="338"/>
    </row>
    <row r="942" spans="1:26" ht="15.75" customHeight="1">
      <c r="A942" s="338"/>
      <c r="B942" s="338"/>
      <c r="C942" s="338"/>
      <c r="D942" s="338"/>
      <c r="E942" s="338"/>
      <c r="F942" s="338"/>
      <c r="G942" s="338"/>
      <c r="H942" s="338"/>
      <c r="I942" s="338"/>
      <c r="J942" s="338"/>
      <c r="K942" s="338"/>
      <c r="L942" s="338"/>
      <c r="M942" s="338"/>
      <c r="N942" s="338"/>
      <c r="O942" s="338"/>
      <c r="P942" s="338"/>
      <c r="Q942" s="338"/>
      <c r="R942" s="338"/>
      <c r="S942" s="338"/>
      <c r="T942" s="338"/>
      <c r="U942" s="338"/>
      <c r="V942" s="338"/>
      <c r="W942" s="338"/>
      <c r="X942" s="338"/>
      <c r="Y942" s="338"/>
      <c r="Z942" s="338"/>
    </row>
    <row r="943" spans="1:26" ht="15.75" customHeight="1">
      <c r="A943" s="338"/>
      <c r="B943" s="338"/>
      <c r="C943" s="338"/>
      <c r="D943" s="338"/>
      <c r="E943" s="338"/>
      <c r="F943" s="338"/>
      <c r="G943" s="338"/>
      <c r="H943" s="338"/>
      <c r="I943" s="338"/>
      <c r="J943" s="338"/>
      <c r="K943" s="338"/>
      <c r="L943" s="338"/>
      <c r="M943" s="338"/>
      <c r="N943" s="338"/>
      <c r="O943" s="338"/>
      <c r="P943" s="338"/>
      <c r="Q943" s="338"/>
      <c r="R943" s="338"/>
      <c r="S943" s="338"/>
      <c r="T943" s="338"/>
      <c r="U943" s="338"/>
      <c r="V943" s="338"/>
      <c r="W943" s="338"/>
      <c r="X943" s="338"/>
      <c r="Y943" s="338"/>
      <c r="Z943" s="338"/>
    </row>
    <row r="944" spans="1:26" ht="15.75" customHeight="1">
      <c r="A944" s="338"/>
      <c r="B944" s="338"/>
      <c r="C944" s="338"/>
      <c r="D944" s="338"/>
      <c r="E944" s="338"/>
      <c r="F944" s="338"/>
      <c r="G944" s="338"/>
      <c r="H944" s="338"/>
      <c r="I944" s="338"/>
      <c r="J944" s="338"/>
      <c r="K944" s="338"/>
      <c r="L944" s="338"/>
      <c r="M944" s="338"/>
      <c r="N944" s="338"/>
      <c r="O944" s="338"/>
      <c r="P944" s="338"/>
      <c r="Q944" s="338"/>
      <c r="R944" s="338"/>
      <c r="S944" s="338"/>
      <c r="T944" s="338"/>
      <c r="U944" s="338"/>
      <c r="V944" s="338"/>
      <c r="W944" s="338"/>
      <c r="X944" s="338"/>
      <c r="Y944" s="338"/>
      <c r="Z944" s="338"/>
    </row>
    <row r="945" spans="1:26" ht="15.75" customHeight="1">
      <c r="A945" s="338"/>
      <c r="B945" s="338"/>
      <c r="C945" s="338"/>
      <c r="D945" s="338"/>
      <c r="E945" s="338"/>
      <c r="F945" s="338"/>
      <c r="G945" s="338"/>
      <c r="H945" s="338"/>
      <c r="I945" s="338"/>
      <c r="J945" s="338"/>
      <c r="K945" s="338"/>
      <c r="L945" s="338"/>
      <c r="M945" s="338"/>
      <c r="N945" s="338"/>
      <c r="O945" s="338"/>
      <c r="P945" s="338"/>
      <c r="Q945" s="338"/>
      <c r="R945" s="338"/>
      <c r="S945" s="338"/>
      <c r="T945" s="338"/>
      <c r="U945" s="338"/>
      <c r="V945" s="338"/>
      <c r="W945" s="338"/>
      <c r="X945" s="338"/>
      <c r="Y945" s="338"/>
      <c r="Z945" s="338"/>
    </row>
    <row r="946" spans="1:26" ht="15.75" customHeight="1">
      <c r="A946" s="338"/>
      <c r="B946" s="338"/>
      <c r="C946" s="338"/>
      <c r="D946" s="338"/>
      <c r="E946" s="338"/>
      <c r="F946" s="338"/>
      <c r="G946" s="338"/>
      <c r="H946" s="338"/>
      <c r="I946" s="338"/>
      <c r="J946" s="338"/>
      <c r="K946" s="338"/>
      <c r="L946" s="338"/>
      <c r="M946" s="338"/>
      <c r="N946" s="338"/>
      <c r="O946" s="338"/>
      <c r="P946" s="338"/>
      <c r="Q946" s="338"/>
      <c r="R946" s="338"/>
      <c r="S946" s="338"/>
      <c r="T946" s="338"/>
      <c r="U946" s="338"/>
      <c r="V946" s="338"/>
      <c r="W946" s="338"/>
      <c r="X946" s="338"/>
      <c r="Y946" s="338"/>
      <c r="Z946" s="338"/>
    </row>
    <row r="947" spans="1:26" ht="15.75" customHeight="1">
      <c r="A947" s="338"/>
      <c r="B947" s="338"/>
      <c r="C947" s="338"/>
      <c r="D947" s="338"/>
      <c r="E947" s="338"/>
      <c r="F947" s="338"/>
      <c r="G947" s="338"/>
      <c r="H947" s="338"/>
      <c r="I947" s="338"/>
      <c r="J947" s="338"/>
      <c r="K947" s="338"/>
      <c r="L947" s="338"/>
      <c r="M947" s="338"/>
      <c r="N947" s="338"/>
      <c r="O947" s="338"/>
      <c r="P947" s="338"/>
      <c r="Q947" s="338"/>
      <c r="R947" s="338"/>
      <c r="S947" s="338"/>
      <c r="T947" s="338"/>
      <c r="U947" s="338"/>
      <c r="V947" s="338"/>
      <c r="W947" s="338"/>
      <c r="X947" s="338"/>
      <c r="Y947" s="338"/>
      <c r="Z947" s="338"/>
    </row>
    <row r="948" spans="1:26" ht="15.75" customHeight="1">
      <c r="A948" s="338"/>
      <c r="B948" s="338"/>
      <c r="C948" s="338"/>
      <c r="D948" s="338"/>
      <c r="E948" s="338"/>
      <c r="F948" s="338"/>
      <c r="G948" s="338"/>
      <c r="H948" s="338"/>
      <c r="I948" s="338"/>
      <c r="J948" s="338"/>
      <c r="K948" s="338"/>
      <c r="L948" s="338"/>
      <c r="M948" s="338"/>
      <c r="N948" s="338"/>
      <c r="O948" s="338"/>
      <c r="P948" s="338"/>
      <c r="Q948" s="338"/>
      <c r="R948" s="338"/>
      <c r="S948" s="338"/>
      <c r="T948" s="338"/>
      <c r="U948" s="338"/>
      <c r="V948" s="338"/>
      <c r="W948" s="338"/>
      <c r="X948" s="338"/>
      <c r="Y948" s="338"/>
      <c r="Z948" s="338"/>
    </row>
    <row r="949" spans="1:26" ht="15.75" customHeight="1">
      <c r="A949" s="338"/>
      <c r="B949" s="338"/>
      <c r="C949" s="338"/>
      <c r="D949" s="338"/>
      <c r="E949" s="338"/>
      <c r="F949" s="338"/>
      <c r="G949" s="338"/>
      <c r="H949" s="338"/>
      <c r="I949" s="338"/>
      <c r="J949" s="338"/>
      <c r="K949" s="338"/>
      <c r="L949" s="338"/>
      <c r="M949" s="338"/>
      <c r="N949" s="338"/>
      <c r="O949" s="338"/>
      <c r="P949" s="338"/>
      <c r="Q949" s="338"/>
      <c r="R949" s="338"/>
      <c r="S949" s="338"/>
      <c r="T949" s="338"/>
      <c r="U949" s="338"/>
      <c r="V949" s="338"/>
      <c r="W949" s="338"/>
      <c r="X949" s="338"/>
      <c r="Y949" s="338"/>
      <c r="Z949" s="338"/>
    </row>
    <row r="950" spans="1:26" ht="15.75" customHeight="1">
      <c r="A950" s="338"/>
      <c r="B950" s="338"/>
      <c r="C950" s="338"/>
      <c r="D950" s="338"/>
      <c r="E950" s="338"/>
      <c r="F950" s="338"/>
      <c r="G950" s="338"/>
      <c r="H950" s="338"/>
      <c r="I950" s="338"/>
      <c r="J950" s="338"/>
      <c r="K950" s="338"/>
      <c r="L950" s="338"/>
      <c r="M950" s="338"/>
      <c r="N950" s="338"/>
      <c r="O950" s="338"/>
      <c r="P950" s="338"/>
      <c r="Q950" s="338"/>
      <c r="R950" s="338"/>
      <c r="S950" s="338"/>
      <c r="T950" s="338"/>
      <c r="U950" s="338"/>
      <c r="V950" s="338"/>
      <c r="W950" s="338"/>
      <c r="X950" s="338"/>
      <c r="Y950" s="338"/>
      <c r="Z950" s="338"/>
    </row>
    <row r="951" spans="1:26" ht="15.75" customHeight="1">
      <c r="A951" s="338"/>
      <c r="B951" s="338"/>
      <c r="C951" s="338"/>
      <c r="D951" s="338"/>
      <c r="E951" s="338"/>
      <c r="F951" s="338"/>
      <c r="G951" s="338"/>
      <c r="H951" s="338"/>
      <c r="I951" s="338"/>
      <c r="J951" s="338"/>
      <c r="K951" s="338"/>
      <c r="L951" s="338"/>
      <c r="M951" s="338"/>
      <c r="N951" s="338"/>
      <c r="O951" s="338"/>
      <c r="P951" s="338"/>
      <c r="Q951" s="338"/>
      <c r="R951" s="338"/>
      <c r="S951" s="338"/>
      <c r="T951" s="338"/>
      <c r="U951" s="338"/>
      <c r="V951" s="338"/>
      <c r="W951" s="338"/>
      <c r="X951" s="338"/>
      <c r="Y951" s="338"/>
      <c r="Z951" s="338"/>
    </row>
    <row r="952" spans="1:26" ht="15.75" customHeight="1">
      <c r="A952" s="338"/>
      <c r="B952" s="338"/>
      <c r="C952" s="338"/>
      <c r="D952" s="338"/>
      <c r="E952" s="338"/>
      <c r="F952" s="338"/>
      <c r="G952" s="338"/>
      <c r="H952" s="338"/>
      <c r="I952" s="338"/>
      <c r="J952" s="338"/>
      <c r="K952" s="338"/>
      <c r="L952" s="338"/>
      <c r="M952" s="338"/>
      <c r="N952" s="338"/>
      <c r="O952" s="338"/>
      <c r="P952" s="338"/>
      <c r="Q952" s="338"/>
      <c r="R952" s="338"/>
      <c r="S952" s="338"/>
      <c r="T952" s="338"/>
      <c r="U952" s="338"/>
      <c r="V952" s="338"/>
      <c r="W952" s="338"/>
      <c r="X952" s="338"/>
      <c r="Y952" s="338"/>
      <c r="Z952" s="338"/>
    </row>
    <row r="953" spans="1:26" ht="15.75" customHeight="1">
      <c r="A953" s="338"/>
      <c r="B953" s="338"/>
      <c r="C953" s="338"/>
      <c r="D953" s="338"/>
      <c r="E953" s="338"/>
      <c r="F953" s="338"/>
      <c r="G953" s="338"/>
      <c r="H953" s="338"/>
      <c r="I953" s="338"/>
      <c r="J953" s="338"/>
      <c r="K953" s="338"/>
      <c r="L953" s="338"/>
      <c r="M953" s="338"/>
      <c r="N953" s="338"/>
      <c r="O953" s="338"/>
      <c r="P953" s="338"/>
      <c r="Q953" s="338"/>
      <c r="R953" s="338"/>
      <c r="S953" s="338"/>
      <c r="T953" s="338"/>
      <c r="U953" s="338"/>
      <c r="V953" s="338"/>
      <c r="W953" s="338"/>
      <c r="X953" s="338"/>
      <c r="Y953" s="338"/>
      <c r="Z953" s="338"/>
    </row>
    <row r="954" spans="1:26" ht="15.75" customHeight="1">
      <c r="A954" s="338"/>
      <c r="B954" s="338"/>
      <c r="C954" s="338"/>
      <c r="D954" s="338"/>
      <c r="E954" s="338"/>
      <c r="F954" s="338"/>
      <c r="G954" s="338"/>
      <c r="H954" s="338"/>
      <c r="I954" s="338"/>
      <c r="J954" s="338"/>
      <c r="K954" s="338"/>
      <c r="L954" s="338"/>
      <c r="M954" s="338"/>
      <c r="N954" s="338"/>
      <c r="O954" s="338"/>
      <c r="P954" s="338"/>
      <c r="Q954" s="338"/>
      <c r="R954" s="338"/>
      <c r="S954" s="338"/>
      <c r="T954" s="338"/>
      <c r="U954" s="338"/>
      <c r="V954" s="338"/>
      <c r="W954" s="338"/>
      <c r="X954" s="338"/>
      <c r="Y954" s="338"/>
      <c r="Z954" s="338"/>
    </row>
    <row r="955" spans="1:26" ht="15.75" customHeight="1">
      <c r="A955" s="338"/>
      <c r="B955" s="338"/>
      <c r="C955" s="338"/>
      <c r="D955" s="338"/>
      <c r="E955" s="338"/>
      <c r="F955" s="338"/>
      <c r="G955" s="338"/>
      <c r="H955" s="338"/>
      <c r="I955" s="338"/>
      <c r="J955" s="338"/>
      <c r="K955" s="338"/>
      <c r="L955" s="338"/>
      <c r="M955" s="338"/>
      <c r="N955" s="338"/>
      <c r="O955" s="338"/>
      <c r="P955" s="338"/>
      <c r="Q955" s="338"/>
      <c r="R955" s="338"/>
      <c r="S955" s="338"/>
      <c r="T955" s="338"/>
      <c r="U955" s="338"/>
      <c r="V955" s="338"/>
      <c r="W955" s="338"/>
      <c r="X955" s="338"/>
      <c r="Y955" s="338"/>
      <c r="Z955" s="338"/>
    </row>
    <row r="956" spans="1:26" ht="15.75" customHeight="1">
      <c r="A956" s="338"/>
      <c r="B956" s="338"/>
      <c r="C956" s="338"/>
      <c r="D956" s="338"/>
      <c r="E956" s="338"/>
      <c r="F956" s="338"/>
      <c r="G956" s="338"/>
      <c r="H956" s="338"/>
      <c r="I956" s="338"/>
      <c r="J956" s="338"/>
      <c r="K956" s="338"/>
      <c r="L956" s="338"/>
      <c r="M956" s="338"/>
      <c r="N956" s="338"/>
      <c r="O956" s="338"/>
      <c r="P956" s="338"/>
      <c r="Q956" s="338"/>
      <c r="R956" s="338"/>
      <c r="S956" s="338"/>
      <c r="T956" s="338"/>
      <c r="U956" s="338"/>
      <c r="V956" s="338"/>
      <c r="W956" s="338"/>
      <c r="X956" s="338"/>
      <c r="Y956" s="338"/>
      <c r="Z956" s="338"/>
    </row>
    <row r="957" spans="1:26" ht="15.75" customHeight="1">
      <c r="A957" s="338"/>
      <c r="B957" s="338"/>
      <c r="C957" s="338"/>
      <c r="D957" s="338"/>
      <c r="E957" s="338"/>
      <c r="F957" s="338"/>
      <c r="G957" s="338"/>
      <c r="H957" s="338"/>
      <c r="I957" s="338"/>
      <c r="J957" s="338"/>
      <c r="K957" s="338"/>
      <c r="L957" s="338"/>
      <c r="M957" s="338"/>
      <c r="N957" s="338"/>
      <c r="O957" s="338"/>
      <c r="P957" s="338"/>
      <c r="Q957" s="338"/>
      <c r="R957" s="338"/>
      <c r="S957" s="338"/>
      <c r="T957" s="338"/>
      <c r="U957" s="338"/>
      <c r="V957" s="338"/>
      <c r="W957" s="338"/>
      <c r="X957" s="338"/>
      <c r="Y957" s="338"/>
      <c r="Z957" s="338"/>
    </row>
    <row r="958" spans="1:26" ht="15.75" customHeight="1">
      <c r="A958" s="338"/>
      <c r="B958" s="338"/>
      <c r="C958" s="338"/>
      <c r="D958" s="338"/>
      <c r="E958" s="338"/>
      <c r="F958" s="338"/>
      <c r="G958" s="338"/>
      <c r="H958" s="338"/>
      <c r="I958" s="338"/>
      <c r="J958" s="338"/>
      <c r="K958" s="338"/>
      <c r="L958" s="338"/>
      <c r="M958" s="338"/>
      <c r="N958" s="338"/>
      <c r="O958" s="338"/>
      <c r="P958" s="338"/>
      <c r="Q958" s="338"/>
      <c r="R958" s="338"/>
      <c r="S958" s="338"/>
      <c r="T958" s="338"/>
      <c r="U958" s="338"/>
      <c r="V958" s="338"/>
      <c r="W958" s="338"/>
      <c r="X958" s="338"/>
      <c r="Y958" s="338"/>
      <c r="Z958" s="338"/>
    </row>
    <row r="959" spans="1:26" ht="15.75" customHeight="1">
      <c r="A959" s="338"/>
      <c r="B959" s="338"/>
      <c r="C959" s="338"/>
      <c r="D959" s="338"/>
      <c r="E959" s="338"/>
      <c r="F959" s="338"/>
      <c r="G959" s="338"/>
      <c r="H959" s="338"/>
      <c r="I959" s="338"/>
      <c r="J959" s="338"/>
      <c r="K959" s="338"/>
      <c r="L959" s="338"/>
      <c r="M959" s="338"/>
      <c r="N959" s="338"/>
      <c r="O959" s="338"/>
      <c r="P959" s="338"/>
      <c r="Q959" s="338"/>
      <c r="R959" s="338"/>
      <c r="S959" s="338"/>
      <c r="T959" s="338"/>
      <c r="U959" s="338"/>
      <c r="V959" s="338"/>
      <c r="W959" s="338"/>
      <c r="X959" s="338"/>
      <c r="Y959" s="338"/>
      <c r="Z959" s="338"/>
    </row>
    <row r="960" spans="1:26" ht="15.75" customHeight="1">
      <c r="A960" s="338"/>
      <c r="B960" s="338"/>
      <c r="C960" s="338"/>
      <c r="D960" s="338"/>
      <c r="E960" s="338"/>
      <c r="F960" s="338"/>
      <c r="G960" s="338"/>
      <c r="H960" s="338"/>
      <c r="I960" s="338"/>
      <c r="J960" s="338"/>
      <c r="K960" s="338"/>
      <c r="L960" s="338"/>
      <c r="M960" s="338"/>
      <c r="N960" s="338"/>
      <c r="O960" s="338"/>
      <c r="P960" s="338"/>
      <c r="Q960" s="338"/>
      <c r="R960" s="338"/>
      <c r="S960" s="338"/>
      <c r="T960" s="338"/>
      <c r="U960" s="338"/>
      <c r="V960" s="338"/>
      <c r="W960" s="338"/>
      <c r="X960" s="338"/>
      <c r="Y960" s="338"/>
      <c r="Z960" s="338"/>
    </row>
    <row r="961" spans="1:26" ht="15.75" customHeight="1">
      <c r="A961" s="338"/>
      <c r="B961" s="338"/>
      <c r="C961" s="338"/>
      <c r="D961" s="338"/>
      <c r="E961" s="338"/>
      <c r="F961" s="338"/>
      <c r="G961" s="338"/>
      <c r="H961" s="338"/>
      <c r="I961" s="338"/>
      <c r="J961" s="338"/>
      <c r="K961" s="338"/>
      <c r="L961" s="338"/>
      <c r="M961" s="338"/>
      <c r="N961" s="338"/>
      <c r="O961" s="338"/>
      <c r="P961" s="338"/>
      <c r="Q961" s="338"/>
      <c r="R961" s="338"/>
      <c r="S961" s="338"/>
      <c r="T961" s="338"/>
      <c r="U961" s="338"/>
      <c r="V961" s="338"/>
      <c r="W961" s="338"/>
      <c r="X961" s="338"/>
      <c r="Y961" s="338"/>
      <c r="Z961" s="338"/>
    </row>
    <row r="962" spans="1:26" ht="15.75" customHeight="1">
      <c r="A962" s="338"/>
      <c r="B962" s="338"/>
      <c r="C962" s="338"/>
      <c r="D962" s="338"/>
      <c r="E962" s="338"/>
      <c r="F962" s="338"/>
      <c r="G962" s="338"/>
      <c r="H962" s="338"/>
      <c r="I962" s="338"/>
      <c r="J962" s="338"/>
      <c r="K962" s="338"/>
      <c r="L962" s="338"/>
      <c r="M962" s="338"/>
      <c r="N962" s="338"/>
      <c r="O962" s="338"/>
      <c r="P962" s="338"/>
      <c r="Q962" s="338"/>
      <c r="R962" s="338"/>
      <c r="S962" s="338"/>
      <c r="T962" s="338"/>
      <c r="U962" s="338"/>
      <c r="V962" s="338"/>
      <c r="W962" s="338"/>
      <c r="X962" s="338"/>
      <c r="Y962" s="338"/>
      <c r="Z962" s="338"/>
    </row>
    <row r="963" spans="1:26" ht="15.75" customHeight="1">
      <c r="A963" s="338"/>
      <c r="B963" s="338"/>
      <c r="C963" s="338"/>
      <c r="D963" s="338"/>
      <c r="E963" s="338"/>
      <c r="F963" s="338"/>
      <c r="G963" s="338"/>
      <c r="H963" s="338"/>
      <c r="I963" s="338"/>
      <c r="J963" s="338"/>
      <c r="K963" s="338"/>
      <c r="L963" s="338"/>
      <c r="M963" s="338"/>
      <c r="N963" s="338"/>
      <c r="O963" s="338"/>
      <c r="P963" s="338"/>
      <c r="Q963" s="338"/>
      <c r="R963" s="338"/>
      <c r="S963" s="338"/>
      <c r="T963" s="338"/>
      <c r="U963" s="338"/>
      <c r="V963" s="338"/>
      <c r="W963" s="338"/>
      <c r="X963" s="338"/>
      <c r="Y963" s="338"/>
      <c r="Z963" s="338"/>
    </row>
    <row r="964" spans="1:26" ht="15.75" customHeight="1">
      <c r="A964" s="338"/>
      <c r="B964" s="338"/>
      <c r="C964" s="338"/>
      <c r="D964" s="338"/>
      <c r="E964" s="338"/>
      <c r="F964" s="338"/>
      <c r="G964" s="338"/>
      <c r="H964" s="338"/>
      <c r="I964" s="338"/>
      <c r="J964" s="338"/>
      <c r="K964" s="338"/>
      <c r="L964" s="338"/>
      <c r="M964" s="338"/>
      <c r="N964" s="338"/>
      <c r="O964" s="338"/>
      <c r="P964" s="338"/>
      <c r="Q964" s="338"/>
      <c r="R964" s="338"/>
      <c r="S964" s="338"/>
      <c r="T964" s="338"/>
      <c r="U964" s="338"/>
      <c r="V964" s="338"/>
      <c r="W964" s="338"/>
      <c r="X964" s="338"/>
      <c r="Y964" s="338"/>
      <c r="Z964" s="338"/>
    </row>
    <row r="965" spans="1:26" ht="15.75" customHeight="1">
      <c r="A965" s="338"/>
      <c r="B965" s="338"/>
      <c r="C965" s="338"/>
      <c r="D965" s="338"/>
      <c r="E965" s="338"/>
      <c r="F965" s="338"/>
      <c r="G965" s="338"/>
      <c r="H965" s="338"/>
      <c r="I965" s="338"/>
      <c r="J965" s="338"/>
      <c r="K965" s="338"/>
      <c r="L965" s="338"/>
      <c r="M965" s="338"/>
      <c r="N965" s="338"/>
      <c r="O965" s="338"/>
      <c r="P965" s="338"/>
      <c r="Q965" s="338"/>
      <c r="R965" s="338"/>
      <c r="S965" s="338"/>
      <c r="T965" s="338"/>
      <c r="U965" s="338"/>
      <c r="V965" s="338"/>
      <c r="W965" s="338"/>
      <c r="X965" s="338"/>
      <c r="Y965" s="338"/>
      <c r="Z965" s="338"/>
    </row>
    <row r="966" spans="1:26" ht="15.75" customHeight="1">
      <c r="A966" s="338"/>
      <c r="B966" s="338"/>
      <c r="C966" s="338"/>
      <c r="D966" s="338"/>
      <c r="E966" s="338"/>
      <c r="F966" s="338"/>
      <c r="G966" s="338"/>
      <c r="H966" s="338"/>
      <c r="I966" s="338"/>
      <c r="J966" s="338"/>
      <c r="K966" s="338"/>
      <c r="L966" s="338"/>
      <c r="M966" s="338"/>
      <c r="N966" s="338"/>
      <c r="O966" s="338"/>
      <c r="P966" s="338"/>
      <c r="Q966" s="338"/>
      <c r="R966" s="338"/>
      <c r="S966" s="338"/>
      <c r="T966" s="338"/>
      <c r="U966" s="338"/>
      <c r="V966" s="338"/>
      <c r="W966" s="338"/>
      <c r="X966" s="338"/>
      <c r="Y966" s="338"/>
      <c r="Z966" s="338"/>
    </row>
    <row r="967" spans="1:26" ht="15.75" customHeight="1">
      <c r="A967" s="338"/>
      <c r="B967" s="338"/>
      <c r="C967" s="338"/>
      <c r="D967" s="338"/>
      <c r="E967" s="338"/>
      <c r="F967" s="338"/>
      <c r="G967" s="338"/>
      <c r="H967" s="338"/>
      <c r="I967" s="338"/>
      <c r="J967" s="338"/>
      <c r="K967" s="338"/>
      <c r="L967" s="338"/>
      <c r="M967" s="338"/>
      <c r="N967" s="338"/>
      <c r="O967" s="338"/>
      <c r="P967" s="338"/>
      <c r="Q967" s="338"/>
      <c r="R967" s="338"/>
      <c r="S967" s="338"/>
      <c r="T967" s="338"/>
      <c r="U967" s="338"/>
      <c r="V967" s="338"/>
      <c r="W967" s="338"/>
      <c r="X967" s="338"/>
      <c r="Y967" s="338"/>
      <c r="Z967" s="338"/>
    </row>
    <row r="968" spans="1:26" ht="15.75" customHeight="1">
      <c r="A968" s="338"/>
      <c r="B968" s="338"/>
      <c r="C968" s="338"/>
      <c r="D968" s="338"/>
      <c r="E968" s="338"/>
      <c r="F968" s="338"/>
      <c r="G968" s="338"/>
      <c r="H968" s="338"/>
      <c r="I968" s="338"/>
      <c r="J968" s="338"/>
      <c r="K968" s="338"/>
      <c r="L968" s="338"/>
      <c r="M968" s="338"/>
      <c r="N968" s="338"/>
      <c r="O968" s="338"/>
      <c r="P968" s="338"/>
      <c r="Q968" s="338"/>
      <c r="R968" s="338"/>
      <c r="S968" s="338"/>
      <c r="T968" s="338"/>
      <c r="U968" s="338"/>
      <c r="V968" s="338"/>
      <c r="W968" s="338"/>
      <c r="X968" s="338"/>
      <c r="Y968" s="338"/>
      <c r="Z968" s="338"/>
    </row>
    <row r="969" spans="1:26" ht="15.75" customHeight="1">
      <c r="A969" s="338"/>
      <c r="B969" s="338"/>
      <c r="C969" s="338"/>
      <c r="D969" s="338"/>
      <c r="E969" s="338"/>
      <c r="F969" s="338"/>
      <c r="G969" s="338"/>
      <c r="H969" s="338"/>
      <c r="I969" s="338"/>
      <c r="J969" s="338"/>
      <c r="K969" s="338"/>
      <c r="L969" s="338"/>
      <c r="M969" s="338"/>
      <c r="N969" s="338"/>
      <c r="O969" s="338"/>
      <c r="P969" s="338"/>
      <c r="Q969" s="338"/>
      <c r="R969" s="338"/>
      <c r="S969" s="338"/>
      <c r="T969" s="338"/>
      <c r="U969" s="338"/>
      <c r="V969" s="338"/>
      <c r="W969" s="338"/>
      <c r="X969" s="338"/>
      <c r="Y969" s="338"/>
      <c r="Z969" s="338"/>
    </row>
    <row r="970" spans="1:26" ht="15.75" customHeight="1">
      <c r="A970" s="338"/>
      <c r="B970" s="338"/>
      <c r="C970" s="338"/>
      <c r="D970" s="338"/>
      <c r="E970" s="338"/>
      <c r="F970" s="338"/>
      <c r="G970" s="338"/>
      <c r="H970" s="338"/>
      <c r="I970" s="338"/>
      <c r="J970" s="338"/>
      <c r="K970" s="338"/>
      <c r="L970" s="338"/>
      <c r="M970" s="338"/>
      <c r="N970" s="338"/>
      <c r="O970" s="338"/>
      <c r="P970" s="338"/>
      <c r="Q970" s="338"/>
      <c r="R970" s="338"/>
      <c r="S970" s="338"/>
      <c r="T970" s="338"/>
      <c r="U970" s="338"/>
      <c r="V970" s="338"/>
      <c r="W970" s="338"/>
      <c r="X970" s="338"/>
      <c r="Y970" s="338"/>
      <c r="Z970" s="338"/>
    </row>
    <row r="971" spans="1:26" ht="15.75" customHeight="1">
      <c r="A971" s="338"/>
      <c r="B971" s="338"/>
      <c r="C971" s="338"/>
      <c r="D971" s="338"/>
      <c r="E971" s="338"/>
      <c r="F971" s="338"/>
      <c r="G971" s="338"/>
      <c r="H971" s="338"/>
      <c r="I971" s="338"/>
      <c r="J971" s="338"/>
      <c r="K971" s="338"/>
      <c r="L971" s="338"/>
      <c r="M971" s="338"/>
      <c r="N971" s="338"/>
      <c r="O971" s="338"/>
      <c r="P971" s="338"/>
      <c r="Q971" s="338"/>
      <c r="R971" s="338"/>
      <c r="S971" s="338"/>
      <c r="T971" s="338"/>
      <c r="U971" s="338"/>
      <c r="V971" s="338"/>
      <c r="W971" s="338"/>
      <c r="X971" s="338"/>
      <c r="Y971" s="338"/>
      <c r="Z971" s="338"/>
    </row>
    <row r="972" spans="1:26" ht="15.75" customHeight="1">
      <c r="A972" s="338"/>
      <c r="B972" s="338"/>
      <c r="C972" s="338"/>
      <c r="D972" s="338"/>
      <c r="E972" s="338"/>
      <c r="F972" s="338"/>
      <c r="G972" s="338"/>
      <c r="H972" s="338"/>
      <c r="I972" s="338"/>
      <c r="J972" s="338"/>
      <c r="K972" s="338"/>
      <c r="L972" s="338"/>
      <c r="M972" s="338"/>
      <c r="N972" s="338"/>
      <c r="O972" s="338"/>
      <c r="P972" s="338"/>
      <c r="Q972" s="338"/>
      <c r="R972" s="338"/>
      <c r="S972" s="338"/>
      <c r="T972" s="338"/>
      <c r="U972" s="338"/>
      <c r="V972" s="338"/>
      <c r="W972" s="338"/>
      <c r="X972" s="338"/>
      <c r="Y972" s="338"/>
      <c r="Z972" s="338"/>
    </row>
    <row r="973" spans="1:26" ht="15.75" customHeight="1">
      <c r="A973" s="338"/>
      <c r="B973" s="338"/>
      <c r="C973" s="338"/>
      <c r="D973" s="338"/>
      <c r="E973" s="338"/>
      <c r="F973" s="338"/>
      <c r="G973" s="338"/>
      <c r="H973" s="338"/>
      <c r="I973" s="338"/>
      <c r="J973" s="338"/>
      <c r="K973" s="338"/>
      <c r="L973" s="338"/>
      <c r="M973" s="338"/>
      <c r="N973" s="338"/>
      <c r="O973" s="338"/>
      <c r="P973" s="338"/>
      <c r="Q973" s="338"/>
      <c r="R973" s="338"/>
      <c r="S973" s="338"/>
      <c r="T973" s="338"/>
      <c r="U973" s="338"/>
      <c r="V973" s="338"/>
      <c r="W973" s="338"/>
      <c r="X973" s="338"/>
      <c r="Y973" s="338"/>
      <c r="Z973" s="338"/>
    </row>
    <row r="974" spans="1:26" ht="15.75" customHeight="1">
      <c r="A974" s="338"/>
      <c r="B974" s="338"/>
      <c r="C974" s="338"/>
      <c r="D974" s="338"/>
      <c r="E974" s="338"/>
      <c r="F974" s="338"/>
      <c r="G974" s="338"/>
      <c r="H974" s="338"/>
      <c r="I974" s="338"/>
      <c r="J974" s="338"/>
      <c r="K974" s="338"/>
      <c r="L974" s="338"/>
      <c r="M974" s="338"/>
      <c r="N974" s="338"/>
      <c r="O974" s="338"/>
      <c r="P974" s="338"/>
      <c r="Q974" s="338"/>
      <c r="R974" s="338"/>
      <c r="S974" s="338"/>
      <c r="T974" s="338"/>
      <c r="U974" s="338"/>
      <c r="V974" s="338"/>
      <c r="W974" s="338"/>
      <c r="X974" s="338"/>
      <c r="Y974" s="338"/>
      <c r="Z974" s="338"/>
    </row>
    <row r="975" spans="1:26" ht="15.75" customHeight="1">
      <c r="A975" s="338"/>
      <c r="B975" s="338"/>
      <c r="C975" s="338"/>
      <c r="D975" s="338"/>
      <c r="E975" s="338"/>
      <c r="F975" s="338"/>
      <c r="G975" s="338"/>
      <c r="H975" s="338"/>
      <c r="I975" s="338"/>
      <c r="J975" s="338"/>
      <c r="K975" s="338"/>
      <c r="L975" s="338"/>
      <c r="M975" s="338"/>
      <c r="N975" s="338"/>
      <c r="O975" s="338"/>
      <c r="P975" s="338"/>
      <c r="Q975" s="338"/>
      <c r="R975" s="338"/>
      <c r="S975" s="338"/>
      <c r="T975" s="338"/>
      <c r="U975" s="338"/>
      <c r="V975" s="338"/>
      <c r="W975" s="338"/>
      <c r="X975" s="338"/>
      <c r="Y975" s="338"/>
      <c r="Z975" s="338"/>
    </row>
    <row r="976" spans="1:26" ht="15.75" customHeight="1">
      <c r="A976" s="338"/>
      <c r="B976" s="338"/>
      <c r="C976" s="338"/>
      <c r="D976" s="338"/>
      <c r="E976" s="338"/>
      <c r="F976" s="338"/>
      <c r="G976" s="338"/>
      <c r="H976" s="338"/>
      <c r="I976" s="338"/>
      <c r="J976" s="338"/>
      <c r="K976" s="338"/>
      <c r="L976" s="338"/>
      <c r="M976" s="338"/>
      <c r="N976" s="338"/>
      <c r="O976" s="338"/>
      <c r="P976" s="338"/>
      <c r="Q976" s="338"/>
      <c r="R976" s="338"/>
      <c r="S976" s="338"/>
      <c r="T976" s="338"/>
      <c r="U976" s="338"/>
      <c r="V976" s="338"/>
      <c r="W976" s="338"/>
      <c r="X976" s="338"/>
      <c r="Y976" s="338"/>
      <c r="Z976" s="338"/>
    </row>
    <row r="977" spans="1:26" ht="15.75" customHeight="1">
      <c r="A977" s="338"/>
      <c r="B977" s="338"/>
      <c r="C977" s="338"/>
      <c r="D977" s="338"/>
      <c r="E977" s="338"/>
      <c r="F977" s="338"/>
      <c r="G977" s="338"/>
      <c r="H977" s="338"/>
      <c r="I977" s="338"/>
      <c r="J977" s="338"/>
      <c r="K977" s="338"/>
      <c r="L977" s="338"/>
      <c r="M977" s="338"/>
      <c r="N977" s="338"/>
      <c r="O977" s="338"/>
      <c r="P977" s="338"/>
      <c r="Q977" s="338"/>
      <c r="R977" s="338"/>
      <c r="S977" s="338"/>
      <c r="T977" s="338"/>
      <c r="U977" s="338"/>
      <c r="V977" s="338"/>
      <c r="W977" s="338"/>
      <c r="X977" s="338"/>
      <c r="Y977" s="338"/>
      <c r="Z977" s="338"/>
    </row>
    <row r="978" spans="1:26" ht="15.75" customHeight="1">
      <c r="A978" s="338"/>
      <c r="B978" s="338"/>
      <c r="C978" s="338"/>
      <c r="D978" s="338"/>
      <c r="E978" s="338"/>
      <c r="F978" s="338"/>
      <c r="G978" s="338"/>
      <c r="H978" s="338"/>
      <c r="I978" s="338"/>
      <c r="J978" s="338"/>
      <c r="K978" s="338"/>
      <c r="L978" s="338"/>
      <c r="M978" s="338"/>
      <c r="N978" s="338"/>
      <c r="O978" s="338"/>
      <c r="P978" s="338"/>
      <c r="Q978" s="338"/>
      <c r="R978" s="338"/>
      <c r="S978" s="338"/>
      <c r="T978" s="338"/>
      <c r="U978" s="338"/>
      <c r="V978" s="338"/>
      <c r="W978" s="338"/>
      <c r="X978" s="338"/>
      <c r="Y978" s="338"/>
      <c r="Z978" s="338"/>
    </row>
    <row r="979" spans="1:26" ht="15.75" customHeight="1">
      <c r="A979" s="338"/>
      <c r="B979" s="338"/>
      <c r="C979" s="338"/>
      <c r="D979" s="338"/>
      <c r="E979" s="338"/>
      <c r="F979" s="338"/>
      <c r="G979" s="338"/>
      <c r="H979" s="338"/>
      <c r="I979" s="338"/>
      <c r="J979" s="338"/>
      <c r="K979" s="338"/>
      <c r="L979" s="338"/>
      <c r="M979" s="338"/>
      <c r="N979" s="338"/>
      <c r="O979" s="338"/>
      <c r="P979" s="338"/>
      <c r="Q979" s="338"/>
      <c r="R979" s="338"/>
      <c r="S979" s="338"/>
      <c r="T979" s="338"/>
      <c r="U979" s="338"/>
      <c r="V979" s="338"/>
      <c r="W979" s="338"/>
      <c r="X979" s="338"/>
      <c r="Y979" s="338"/>
      <c r="Z979" s="338"/>
    </row>
    <row r="980" spans="1:26" ht="15.75" customHeight="1">
      <c r="A980" s="338"/>
      <c r="B980" s="338"/>
      <c r="C980" s="338"/>
      <c r="D980" s="338"/>
      <c r="E980" s="338"/>
      <c r="F980" s="338"/>
      <c r="G980" s="338"/>
      <c r="H980" s="338"/>
      <c r="I980" s="338"/>
      <c r="J980" s="338"/>
      <c r="K980" s="338"/>
      <c r="L980" s="338"/>
      <c r="M980" s="338"/>
      <c r="N980" s="338"/>
      <c r="O980" s="338"/>
      <c r="P980" s="338"/>
      <c r="Q980" s="338"/>
      <c r="R980" s="338"/>
      <c r="S980" s="338"/>
      <c r="T980" s="338"/>
      <c r="U980" s="338"/>
      <c r="V980" s="338"/>
      <c r="W980" s="338"/>
      <c r="X980" s="338"/>
      <c r="Y980" s="338"/>
      <c r="Z980" s="338"/>
    </row>
    <row r="981" spans="1:26" ht="15.75" customHeight="1">
      <c r="A981" s="338"/>
      <c r="B981" s="338"/>
      <c r="C981" s="338"/>
      <c r="D981" s="338"/>
      <c r="E981" s="338"/>
      <c r="F981" s="338"/>
      <c r="G981" s="338"/>
      <c r="H981" s="338"/>
      <c r="I981" s="338"/>
      <c r="J981" s="338"/>
      <c r="K981" s="338"/>
      <c r="L981" s="338"/>
      <c r="M981" s="338"/>
      <c r="N981" s="338"/>
      <c r="O981" s="338"/>
      <c r="P981" s="338"/>
      <c r="Q981" s="338"/>
      <c r="R981" s="338"/>
      <c r="S981" s="338"/>
      <c r="T981" s="338"/>
      <c r="U981" s="338"/>
      <c r="V981" s="338"/>
      <c r="W981" s="338"/>
      <c r="X981" s="338"/>
      <c r="Y981" s="338"/>
      <c r="Z981" s="338"/>
    </row>
    <row r="982" spans="1:26" ht="15.75" customHeight="1">
      <c r="A982" s="338"/>
      <c r="B982" s="338"/>
      <c r="C982" s="338"/>
      <c r="D982" s="338"/>
      <c r="E982" s="338"/>
      <c r="F982" s="338"/>
      <c r="G982" s="338"/>
      <c r="H982" s="338"/>
      <c r="I982" s="338"/>
      <c r="J982" s="338"/>
      <c r="K982" s="338"/>
      <c r="L982" s="338"/>
      <c r="M982" s="338"/>
      <c r="N982" s="338"/>
      <c r="O982" s="338"/>
      <c r="P982" s="338"/>
      <c r="Q982" s="338"/>
      <c r="R982" s="338"/>
      <c r="S982" s="338"/>
      <c r="T982" s="338"/>
      <c r="U982" s="338"/>
      <c r="V982" s="338"/>
      <c r="W982" s="338"/>
      <c r="X982" s="338"/>
      <c r="Y982" s="338"/>
      <c r="Z982" s="338"/>
    </row>
    <row r="983" spans="1:26" ht="15.75" customHeight="1">
      <c r="A983" s="338"/>
      <c r="B983" s="338"/>
      <c r="C983" s="338"/>
      <c r="D983" s="338"/>
      <c r="E983" s="338"/>
      <c r="F983" s="338"/>
      <c r="G983" s="338"/>
      <c r="H983" s="338"/>
      <c r="I983" s="338"/>
      <c r="J983" s="338"/>
      <c r="K983" s="338"/>
      <c r="L983" s="338"/>
      <c r="M983" s="338"/>
      <c r="N983" s="338"/>
      <c r="O983" s="338"/>
      <c r="P983" s="338"/>
      <c r="Q983" s="338"/>
      <c r="R983" s="338"/>
      <c r="S983" s="338"/>
      <c r="T983" s="338"/>
      <c r="U983" s="338"/>
      <c r="V983" s="338"/>
      <c r="W983" s="338"/>
      <c r="X983" s="338"/>
      <c r="Y983" s="338"/>
      <c r="Z983" s="338"/>
    </row>
    <row r="984" spans="1:26" ht="15.75" customHeight="1">
      <c r="A984" s="338"/>
      <c r="B984" s="338"/>
      <c r="C984" s="338"/>
      <c r="D984" s="338"/>
      <c r="E984" s="338"/>
      <c r="F984" s="338"/>
      <c r="G984" s="338"/>
      <c r="H984" s="338"/>
      <c r="I984" s="338"/>
      <c r="J984" s="338"/>
      <c r="K984" s="338"/>
      <c r="L984" s="338"/>
      <c r="M984" s="338"/>
      <c r="N984" s="338"/>
      <c r="O984" s="338"/>
      <c r="P984" s="338"/>
      <c r="Q984" s="338"/>
      <c r="R984" s="338"/>
      <c r="S984" s="338"/>
      <c r="T984" s="338"/>
      <c r="U984" s="338"/>
      <c r="V984" s="338"/>
      <c r="W984" s="338"/>
      <c r="X984" s="338"/>
      <c r="Y984" s="338"/>
      <c r="Z984" s="338"/>
    </row>
    <row r="985" spans="1:26" ht="15.75" customHeight="1">
      <c r="A985" s="338"/>
      <c r="B985" s="338"/>
      <c r="C985" s="338"/>
      <c r="D985" s="338"/>
      <c r="E985" s="338"/>
      <c r="F985" s="338"/>
      <c r="G985" s="338"/>
      <c r="H985" s="338"/>
      <c r="I985" s="338"/>
      <c r="J985" s="338"/>
      <c r="K985" s="338"/>
      <c r="L985" s="338"/>
      <c r="M985" s="338"/>
      <c r="N985" s="338"/>
      <c r="O985" s="338"/>
      <c r="P985" s="338"/>
      <c r="Q985" s="338"/>
      <c r="R985" s="338"/>
      <c r="S985" s="338"/>
      <c r="T985" s="338"/>
      <c r="U985" s="338"/>
      <c r="V985" s="338"/>
      <c r="W985" s="338"/>
      <c r="X985" s="338"/>
      <c r="Y985" s="338"/>
      <c r="Z985" s="338"/>
    </row>
    <row r="986" spans="1:26" ht="15.75" customHeight="1">
      <c r="A986" s="338"/>
      <c r="B986" s="338"/>
      <c r="C986" s="338"/>
      <c r="D986" s="338"/>
      <c r="E986" s="338"/>
      <c r="F986" s="338"/>
      <c r="G986" s="338"/>
      <c r="H986" s="338"/>
      <c r="I986" s="338"/>
      <c r="J986" s="338"/>
      <c r="K986" s="338"/>
      <c r="L986" s="338"/>
      <c r="M986" s="338"/>
      <c r="N986" s="338"/>
      <c r="O986" s="338"/>
      <c r="P986" s="338"/>
      <c r="Q986" s="338"/>
      <c r="R986" s="338"/>
      <c r="S986" s="338"/>
      <c r="T986" s="338"/>
      <c r="U986" s="338"/>
      <c r="V986" s="338"/>
      <c r="W986" s="338"/>
      <c r="X986" s="338"/>
      <c r="Y986" s="338"/>
      <c r="Z986" s="338"/>
    </row>
    <row r="987" spans="1:26" ht="15.75" customHeight="1">
      <c r="A987" s="338"/>
      <c r="B987" s="338"/>
      <c r="C987" s="338"/>
      <c r="D987" s="338"/>
      <c r="E987" s="338"/>
      <c r="F987" s="338"/>
      <c r="G987" s="338"/>
      <c r="H987" s="338"/>
      <c r="I987" s="338"/>
      <c r="J987" s="338"/>
      <c r="K987" s="338"/>
      <c r="L987" s="338"/>
      <c r="M987" s="338"/>
      <c r="N987" s="338"/>
      <c r="O987" s="338"/>
      <c r="P987" s="338"/>
      <c r="Q987" s="338"/>
      <c r="R987" s="338"/>
      <c r="S987" s="338"/>
      <c r="T987" s="338"/>
      <c r="U987" s="338"/>
      <c r="V987" s="338"/>
      <c r="W987" s="338"/>
      <c r="X987" s="338"/>
      <c r="Y987" s="338"/>
      <c r="Z987" s="338"/>
    </row>
    <row r="988" spans="1:26" ht="15.75" customHeight="1">
      <c r="A988" s="338"/>
      <c r="B988" s="338"/>
      <c r="C988" s="338"/>
      <c r="D988" s="338"/>
      <c r="E988" s="338"/>
      <c r="F988" s="338"/>
      <c r="G988" s="338"/>
      <c r="H988" s="338"/>
      <c r="I988" s="338"/>
      <c r="J988" s="338"/>
      <c r="K988" s="338"/>
      <c r="L988" s="338"/>
      <c r="M988" s="338"/>
      <c r="N988" s="338"/>
      <c r="O988" s="338"/>
      <c r="P988" s="338"/>
      <c r="Q988" s="338"/>
      <c r="R988" s="338"/>
      <c r="S988" s="338"/>
      <c r="T988" s="338"/>
      <c r="U988" s="338"/>
      <c r="V988" s="338"/>
      <c r="W988" s="338"/>
      <c r="X988" s="338"/>
      <c r="Y988" s="338"/>
      <c r="Z988" s="338"/>
    </row>
    <row r="989" spans="1:26" ht="15.75" customHeight="1">
      <c r="A989" s="338"/>
      <c r="B989" s="338"/>
      <c r="C989" s="338"/>
      <c r="D989" s="338"/>
      <c r="E989" s="338"/>
      <c r="F989" s="338"/>
      <c r="G989" s="338"/>
      <c r="H989" s="338"/>
      <c r="I989" s="338"/>
      <c r="J989" s="338"/>
      <c r="K989" s="338"/>
      <c r="L989" s="338"/>
      <c r="M989" s="338"/>
      <c r="N989" s="338"/>
      <c r="O989" s="338"/>
      <c r="P989" s="338"/>
      <c r="Q989" s="338"/>
      <c r="R989" s="338"/>
      <c r="S989" s="338"/>
      <c r="T989" s="338"/>
      <c r="U989" s="338"/>
      <c r="V989" s="338"/>
      <c r="W989" s="338"/>
      <c r="X989" s="338"/>
      <c r="Y989" s="338"/>
      <c r="Z989" s="338"/>
    </row>
    <row r="990" spans="1:26" ht="15.75" customHeight="1">
      <c r="A990" s="338"/>
      <c r="B990" s="338"/>
      <c r="C990" s="338"/>
      <c r="D990" s="338"/>
      <c r="E990" s="338"/>
      <c r="F990" s="338"/>
      <c r="G990" s="338"/>
      <c r="H990" s="338"/>
      <c r="I990" s="338"/>
      <c r="J990" s="338"/>
      <c r="K990" s="338"/>
      <c r="L990" s="338"/>
      <c r="M990" s="338"/>
      <c r="N990" s="338"/>
      <c r="O990" s="338"/>
      <c r="P990" s="338"/>
      <c r="Q990" s="338"/>
      <c r="R990" s="338"/>
      <c r="S990" s="338"/>
      <c r="T990" s="338"/>
      <c r="U990" s="338"/>
      <c r="V990" s="338"/>
      <c r="W990" s="338"/>
      <c r="X990" s="338"/>
      <c r="Y990" s="338"/>
      <c r="Z990" s="338"/>
    </row>
    <row r="991" spans="1:26" ht="15.75" customHeight="1">
      <c r="A991" s="338"/>
      <c r="B991" s="338"/>
      <c r="C991" s="338"/>
      <c r="D991" s="338"/>
      <c r="E991" s="338"/>
      <c r="F991" s="338"/>
      <c r="G991" s="338"/>
      <c r="H991" s="338"/>
      <c r="I991" s="338"/>
      <c r="J991" s="338"/>
      <c r="K991" s="338"/>
      <c r="L991" s="338"/>
      <c r="M991" s="338"/>
      <c r="N991" s="338"/>
      <c r="O991" s="338"/>
      <c r="P991" s="338"/>
      <c r="Q991" s="338"/>
      <c r="R991" s="338"/>
      <c r="S991" s="338"/>
      <c r="T991" s="338"/>
      <c r="U991" s="338"/>
      <c r="V991" s="338"/>
      <c r="W991" s="338"/>
      <c r="X991" s="338"/>
      <c r="Y991" s="338"/>
      <c r="Z991" s="338"/>
    </row>
    <row r="992" spans="1:26" ht="15.75" customHeight="1">
      <c r="A992" s="338"/>
      <c r="B992" s="338"/>
      <c r="C992" s="338"/>
      <c r="D992" s="338"/>
      <c r="E992" s="338"/>
      <c r="F992" s="338"/>
      <c r="G992" s="338"/>
      <c r="H992" s="338"/>
      <c r="I992" s="338"/>
      <c r="J992" s="338"/>
      <c r="K992" s="338"/>
      <c r="L992" s="338"/>
      <c r="M992" s="338"/>
      <c r="N992" s="338"/>
      <c r="O992" s="338"/>
      <c r="P992" s="338"/>
      <c r="Q992" s="338"/>
      <c r="R992" s="338"/>
      <c r="S992" s="338"/>
      <c r="T992" s="338"/>
      <c r="U992" s="338"/>
      <c r="V992" s="338"/>
      <c r="W992" s="338"/>
      <c r="X992" s="338"/>
      <c r="Y992" s="338"/>
      <c r="Z992" s="338"/>
    </row>
    <row r="993" spans="1:26" ht="15.75" customHeight="1">
      <c r="A993" s="338"/>
      <c r="B993" s="338"/>
      <c r="C993" s="338"/>
      <c r="D993" s="338"/>
      <c r="E993" s="338"/>
      <c r="F993" s="338"/>
      <c r="G993" s="338"/>
      <c r="H993" s="338"/>
      <c r="I993" s="338"/>
      <c r="J993" s="338"/>
      <c r="K993" s="338"/>
      <c r="L993" s="338"/>
      <c r="M993" s="338"/>
      <c r="N993" s="338"/>
      <c r="O993" s="338"/>
      <c r="P993" s="338"/>
      <c r="Q993" s="338"/>
      <c r="R993" s="338"/>
      <c r="S993" s="338"/>
      <c r="T993" s="338"/>
      <c r="U993" s="338"/>
      <c r="V993" s="338"/>
      <c r="W993" s="338"/>
      <c r="X993" s="338"/>
      <c r="Y993" s="338"/>
      <c r="Z993" s="338"/>
    </row>
    <row r="994" spans="1:26" ht="15.75" customHeight="1">
      <c r="A994" s="338"/>
      <c r="B994" s="338"/>
      <c r="C994" s="338"/>
      <c r="D994" s="338"/>
      <c r="E994" s="338"/>
      <c r="F994" s="338"/>
      <c r="G994" s="338"/>
      <c r="H994" s="338"/>
      <c r="I994" s="338"/>
      <c r="J994" s="338"/>
      <c r="K994" s="338"/>
      <c r="L994" s="338"/>
      <c r="M994" s="338"/>
      <c r="N994" s="338"/>
      <c r="O994" s="338"/>
      <c r="P994" s="338"/>
      <c r="Q994" s="338"/>
      <c r="R994" s="338"/>
      <c r="S994" s="338"/>
      <c r="T994" s="338"/>
      <c r="U994" s="338"/>
      <c r="V994" s="338"/>
      <c r="W994" s="338"/>
      <c r="X994" s="338"/>
      <c r="Y994" s="338"/>
      <c r="Z994" s="338"/>
    </row>
    <row r="995" spans="1:26" ht="15.75" customHeight="1">
      <c r="A995" s="338"/>
      <c r="B995" s="338"/>
      <c r="C995" s="338"/>
      <c r="D995" s="338"/>
      <c r="E995" s="338"/>
      <c r="F995" s="338"/>
      <c r="G995" s="338"/>
      <c r="H995" s="338"/>
      <c r="I995" s="338"/>
      <c r="J995" s="338"/>
      <c r="K995" s="338"/>
      <c r="L995" s="338"/>
      <c r="M995" s="338"/>
      <c r="N995" s="338"/>
      <c r="O995" s="338"/>
      <c r="P995" s="338"/>
      <c r="Q995" s="338"/>
      <c r="R995" s="338"/>
      <c r="S995" s="338"/>
      <c r="T995" s="338"/>
      <c r="U995" s="338"/>
      <c r="V995" s="338"/>
      <c r="W995" s="338"/>
      <c r="X995" s="338"/>
      <c r="Y995" s="338"/>
      <c r="Z995" s="338"/>
    </row>
    <row r="996" spans="1:26" ht="15.75" customHeight="1">
      <c r="A996" s="338"/>
      <c r="B996" s="338"/>
      <c r="C996" s="338"/>
      <c r="D996" s="338"/>
      <c r="E996" s="338"/>
      <c r="F996" s="338"/>
      <c r="G996" s="338"/>
      <c r="H996" s="338"/>
      <c r="I996" s="338"/>
      <c r="J996" s="338"/>
      <c r="K996" s="338"/>
      <c r="L996" s="338"/>
      <c r="M996" s="338"/>
      <c r="N996" s="338"/>
      <c r="O996" s="338"/>
      <c r="P996" s="338"/>
      <c r="Q996" s="338"/>
      <c r="R996" s="338"/>
      <c r="S996" s="338"/>
      <c r="T996" s="338"/>
      <c r="U996" s="338"/>
      <c r="V996" s="338"/>
      <c r="W996" s="338"/>
      <c r="X996" s="338"/>
      <c r="Y996" s="338"/>
      <c r="Z996" s="338"/>
    </row>
    <row r="997" spans="1:26" ht="15.75" customHeight="1">
      <c r="A997" s="338"/>
      <c r="B997" s="338"/>
      <c r="C997" s="338"/>
      <c r="D997" s="338"/>
      <c r="E997" s="338"/>
      <c r="F997" s="338"/>
      <c r="G997" s="338"/>
      <c r="H997" s="338"/>
      <c r="I997" s="338"/>
      <c r="J997" s="338"/>
      <c r="K997" s="338"/>
      <c r="L997" s="338"/>
      <c r="M997" s="338"/>
      <c r="N997" s="338"/>
      <c r="O997" s="338"/>
      <c r="P997" s="338"/>
      <c r="Q997" s="338"/>
      <c r="R997" s="338"/>
      <c r="S997" s="338"/>
      <c r="T997" s="338"/>
      <c r="U997" s="338"/>
      <c r="V997" s="338"/>
      <c r="W997" s="338"/>
      <c r="X997" s="338"/>
      <c r="Y997" s="338"/>
      <c r="Z997" s="338"/>
    </row>
    <row r="998" spans="1:26" ht="15.75" customHeight="1">
      <c r="A998" s="338"/>
      <c r="B998" s="338"/>
      <c r="C998" s="338"/>
      <c r="D998" s="338"/>
      <c r="E998" s="338"/>
      <c r="F998" s="338"/>
      <c r="G998" s="338"/>
      <c r="H998" s="338"/>
      <c r="I998" s="338"/>
      <c r="J998" s="338"/>
      <c r="K998" s="338"/>
      <c r="L998" s="338"/>
      <c r="M998" s="338"/>
      <c r="N998" s="338"/>
      <c r="O998" s="338"/>
      <c r="P998" s="338"/>
      <c r="Q998" s="338"/>
      <c r="R998" s="338"/>
      <c r="S998" s="338"/>
      <c r="T998" s="338"/>
      <c r="U998" s="338"/>
      <c r="V998" s="338"/>
      <c r="W998" s="338"/>
      <c r="X998" s="338"/>
      <c r="Y998" s="338"/>
      <c r="Z998" s="338"/>
    </row>
    <row r="999" spans="1:26" ht="15.75" customHeight="1">
      <c r="A999" s="338"/>
      <c r="B999" s="338"/>
      <c r="C999" s="338"/>
      <c r="D999" s="338"/>
      <c r="E999" s="338"/>
      <c r="F999" s="338"/>
      <c r="G999" s="338"/>
      <c r="H999" s="338"/>
      <c r="I999" s="338"/>
      <c r="J999" s="338"/>
      <c r="K999" s="338"/>
      <c r="L999" s="338"/>
      <c r="M999" s="338"/>
      <c r="N999" s="338"/>
      <c r="O999" s="338"/>
      <c r="P999" s="338"/>
      <c r="Q999" s="338"/>
      <c r="R999" s="338"/>
      <c r="S999" s="338"/>
      <c r="T999" s="338"/>
      <c r="U999" s="338"/>
      <c r="V999" s="338"/>
      <c r="W999" s="338"/>
      <c r="X999" s="338"/>
      <c r="Y999" s="338"/>
      <c r="Z999" s="338"/>
    </row>
    <row r="1000" spans="1:26" ht="15.75" customHeight="1">
      <c r="A1000" s="338"/>
      <c r="B1000" s="338"/>
      <c r="C1000" s="338"/>
      <c r="D1000" s="338"/>
      <c r="E1000" s="338"/>
      <c r="F1000" s="338"/>
      <c r="G1000" s="338"/>
      <c r="H1000" s="338"/>
      <c r="I1000" s="338"/>
      <c r="J1000" s="338"/>
      <c r="K1000" s="338"/>
      <c r="L1000" s="338"/>
      <c r="M1000" s="338"/>
      <c r="N1000" s="338"/>
      <c r="O1000" s="338"/>
      <c r="P1000" s="338"/>
      <c r="Q1000" s="338"/>
      <c r="R1000" s="338"/>
      <c r="S1000" s="338"/>
      <c r="T1000" s="338"/>
      <c r="U1000" s="338"/>
      <c r="V1000" s="338"/>
      <c r="W1000" s="338"/>
      <c r="X1000" s="338"/>
      <c r="Y1000" s="338"/>
      <c r="Z1000" s="338"/>
    </row>
    <row r="1001" spans="1:26" ht="15.75" customHeight="1">
      <c r="A1001" s="338"/>
      <c r="B1001" s="338"/>
      <c r="C1001" s="338"/>
      <c r="D1001" s="338"/>
      <c r="E1001" s="338"/>
      <c r="F1001" s="338"/>
      <c r="G1001" s="338"/>
      <c r="H1001" s="338"/>
      <c r="I1001" s="338"/>
      <c r="J1001" s="338"/>
      <c r="K1001" s="338"/>
      <c r="L1001" s="338"/>
      <c r="M1001" s="338"/>
      <c r="N1001" s="338"/>
      <c r="O1001" s="338"/>
      <c r="P1001" s="338"/>
      <c r="Q1001" s="338"/>
      <c r="R1001" s="338"/>
      <c r="S1001" s="338"/>
      <c r="T1001" s="338"/>
      <c r="U1001" s="338"/>
      <c r="V1001" s="338"/>
      <c r="W1001" s="338"/>
      <c r="X1001" s="338"/>
      <c r="Y1001" s="338"/>
      <c r="Z1001" s="338"/>
    </row>
    <row r="1002" spans="1:26" ht="15.75" customHeight="1">
      <c r="A1002" s="338"/>
      <c r="B1002" s="338"/>
      <c r="C1002" s="338"/>
      <c r="D1002" s="338"/>
      <c r="E1002" s="338"/>
      <c r="F1002" s="338"/>
      <c r="G1002" s="338"/>
      <c r="H1002" s="338"/>
      <c r="I1002" s="338"/>
      <c r="J1002" s="338"/>
      <c r="K1002" s="338"/>
      <c r="L1002" s="338"/>
      <c r="M1002" s="338"/>
      <c r="N1002" s="338"/>
      <c r="O1002" s="338"/>
      <c r="P1002" s="338"/>
      <c r="Q1002" s="338"/>
      <c r="R1002" s="338"/>
      <c r="S1002" s="338"/>
      <c r="T1002" s="338"/>
      <c r="U1002" s="338"/>
      <c r="V1002" s="338"/>
      <c r="W1002" s="338"/>
      <c r="X1002" s="338"/>
      <c r="Y1002" s="338"/>
      <c r="Z1002" s="338"/>
    </row>
    <row r="1003" spans="1:26" ht="15.75" customHeight="1">
      <c r="A1003" s="338"/>
      <c r="B1003" s="338"/>
      <c r="C1003" s="338"/>
      <c r="D1003" s="338"/>
      <c r="E1003" s="338"/>
      <c r="F1003" s="338"/>
      <c r="G1003" s="338"/>
      <c r="H1003" s="338"/>
      <c r="I1003" s="338"/>
      <c r="J1003" s="338"/>
      <c r="K1003" s="338"/>
      <c r="L1003" s="338"/>
      <c r="M1003" s="338"/>
      <c r="N1003" s="338"/>
      <c r="O1003" s="338"/>
      <c r="P1003" s="338"/>
      <c r="Q1003" s="338"/>
      <c r="R1003" s="338"/>
      <c r="S1003" s="338"/>
      <c r="T1003" s="338"/>
      <c r="U1003" s="338"/>
      <c r="V1003" s="338"/>
      <c r="W1003" s="338"/>
      <c r="X1003" s="338"/>
      <c r="Y1003" s="338"/>
      <c r="Z1003" s="338"/>
    </row>
    <row r="1004" spans="1:26" ht="15.75" customHeight="1">
      <c r="A1004" s="338"/>
      <c r="B1004" s="338"/>
      <c r="C1004" s="338"/>
      <c r="D1004" s="338"/>
      <c r="E1004" s="338"/>
      <c r="F1004" s="338"/>
      <c r="G1004" s="338"/>
      <c r="H1004" s="338"/>
      <c r="I1004" s="338"/>
      <c r="J1004" s="338"/>
      <c r="K1004" s="338"/>
      <c r="L1004" s="338"/>
      <c r="M1004" s="338"/>
      <c r="N1004" s="338"/>
      <c r="O1004" s="338"/>
      <c r="P1004" s="338"/>
      <c r="Q1004" s="338"/>
      <c r="R1004" s="338"/>
      <c r="S1004" s="338"/>
      <c r="T1004" s="338"/>
      <c r="U1004" s="338"/>
      <c r="V1004" s="338"/>
      <c r="W1004" s="338"/>
      <c r="X1004" s="338"/>
      <c r="Y1004" s="338"/>
      <c r="Z1004" s="338"/>
    </row>
    <row r="1005" spans="1:26" ht="15.75" customHeight="1">
      <c r="A1005" s="338"/>
      <c r="B1005" s="338"/>
      <c r="C1005" s="338"/>
      <c r="D1005" s="338"/>
      <c r="E1005" s="338"/>
      <c r="F1005" s="338"/>
      <c r="G1005" s="338"/>
      <c r="H1005" s="338"/>
      <c r="I1005" s="338"/>
      <c r="J1005" s="338"/>
      <c r="K1005" s="338"/>
      <c r="L1005" s="338"/>
      <c r="M1005" s="338"/>
      <c r="N1005" s="338"/>
      <c r="O1005" s="338"/>
      <c r="P1005" s="338"/>
      <c r="Q1005" s="338"/>
      <c r="R1005" s="338"/>
      <c r="S1005" s="338"/>
      <c r="T1005" s="338"/>
      <c r="U1005" s="338"/>
      <c r="V1005" s="338"/>
      <c r="W1005" s="338"/>
      <c r="X1005" s="338"/>
      <c r="Y1005" s="338"/>
      <c r="Z1005" s="338"/>
    </row>
    <row r="1006" spans="1:26" ht="15.75" customHeight="1">
      <c r="A1006" s="338"/>
      <c r="B1006" s="338"/>
      <c r="C1006" s="338"/>
      <c r="D1006" s="338"/>
      <c r="E1006" s="338"/>
      <c r="F1006" s="338"/>
      <c r="G1006" s="338"/>
      <c r="H1006" s="338"/>
      <c r="I1006" s="338"/>
      <c r="J1006" s="338"/>
      <c r="K1006" s="338"/>
      <c r="L1006" s="338"/>
      <c r="M1006" s="338"/>
      <c r="N1006" s="338"/>
      <c r="O1006" s="338"/>
      <c r="P1006" s="338"/>
      <c r="Q1006" s="338"/>
      <c r="R1006" s="338"/>
      <c r="S1006" s="338"/>
      <c r="T1006" s="338"/>
      <c r="U1006" s="338"/>
      <c r="V1006" s="338"/>
      <c r="W1006" s="338"/>
      <c r="X1006" s="338"/>
      <c r="Y1006" s="338"/>
      <c r="Z1006" s="338"/>
    </row>
    <row r="1007" spans="1:26" ht="15.75" customHeight="1">
      <c r="A1007" s="338"/>
      <c r="B1007" s="338"/>
      <c r="C1007" s="338"/>
      <c r="D1007" s="338"/>
      <c r="E1007" s="338"/>
      <c r="F1007" s="338"/>
      <c r="G1007" s="338"/>
      <c r="H1007" s="338"/>
      <c r="I1007" s="338"/>
      <c r="J1007" s="338"/>
      <c r="K1007" s="338"/>
      <c r="L1007" s="338"/>
      <c r="M1007" s="338"/>
      <c r="N1007" s="338"/>
      <c r="O1007" s="338"/>
      <c r="P1007" s="338"/>
      <c r="Q1007" s="338"/>
      <c r="R1007" s="338"/>
      <c r="S1007" s="338"/>
      <c r="T1007" s="338"/>
      <c r="U1007" s="338"/>
      <c r="V1007" s="338"/>
      <c r="W1007" s="338"/>
      <c r="X1007" s="338"/>
      <c r="Y1007" s="338"/>
      <c r="Z1007" s="338"/>
    </row>
    <row r="1008" spans="1:26" ht="15.75" customHeight="1">
      <c r="A1008" s="338"/>
      <c r="B1008" s="338"/>
      <c r="C1008" s="338"/>
      <c r="D1008" s="338"/>
      <c r="E1008" s="338"/>
      <c r="F1008" s="338"/>
      <c r="G1008" s="338"/>
      <c r="H1008" s="338"/>
      <c r="I1008" s="338"/>
      <c r="J1008" s="338"/>
      <c r="K1008" s="338"/>
      <c r="L1008" s="338"/>
      <c r="M1008" s="338"/>
      <c r="N1008" s="338"/>
      <c r="O1008" s="338"/>
      <c r="P1008" s="338"/>
      <c r="Q1008" s="338"/>
      <c r="R1008" s="338"/>
      <c r="S1008" s="338"/>
      <c r="T1008" s="338"/>
      <c r="U1008" s="338"/>
      <c r="V1008" s="338"/>
      <c r="W1008" s="338"/>
      <c r="X1008" s="338"/>
      <c r="Y1008" s="338"/>
      <c r="Z1008" s="338"/>
    </row>
    <row r="1009" spans="1:26" ht="15.75" customHeight="1">
      <c r="A1009" s="338"/>
      <c r="B1009" s="338"/>
      <c r="C1009" s="338"/>
      <c r="D1009" s="338"/>
      <c r="E1009" s="338"/>
      <c r="F1009" s="338"/>
      <c r="G1009" s="338"/>
      <c r="H1009" s="338"/>
      <c r="I1009" s="338"/>
      <c r="J1009" s="338"/>
      <c r="K1009" s="338"/>
      <c r="L1009" s="338"/>
      <c r="M1009" s="338"/>
      <c r="N1009" s="338"/>
      <c r="O1009" s="338"/>
      <c r="P1009" s="338"/>
      <c r="Q1009" s="338"/>
      <c r="R1009" s="338"/>
      <c r="S1009" s="338"/>
      <c r="T1009" s="338"/>
      <c r="U1009" s="338"/>
      <c r="V1009" s="338"/>
      <c r="W1009" s="338"/>
      <c r="X1009" s="338"/>
      <c r="Y1009" s="338"/>
      <c r="Z1009" s="338"/>
    </row>
    <row r="1010" spans="1:26" ht="15.75" customHeight="1">
      <c r="A1010" s="338"/>
      <c r="B1010" s="338"/>
      <c r="C1010" s="338"/>
      <c r="D1010" s="338"/>
      <c r="E1010" s="338"/>
      <c r="F1010" s="338"/>
      <c r="G1010" s="338"/>
      <c r="H1010" s="338"/>
      <c r="I1010" s="338"/>
      <c r="J1010" s="338"/>
      <c r="K1010" s="338"/>
      <c r="L1010" s="338"/>
      <c r="M1010" s="338"/>
      <c r="N1010" s="338"/>
      <c r="O1010" s="338"/>
      <c r="P1010" s="338"/>
      <c r="Q1010" s="338"/>
      <c r="R1010" s="338"/>
      <c r="S1010" s="338"/>
      <c r="T1010" s="338"/>
      <c r="U1010" s="338"/>
      <c r="V1010" s="338"/>
      <c r="W1010" s="338"/>
      <c r="X1010" s="338"/>
      <c r="Y1010" s="338"/>
      <c r="Z1010" s="338"/>
    </row>
    <row r="1011" spans="1:26" ht="15.75" customHeight="1">
      <c r="A1011" s="338"/>
      <c r="B1011" s="338"/>
      <c r="C1011" s="338"/>
      <c r="D1011" s="338"/>
      <c r="E1011" s="338"/>
      <c r="F1011" s="338"/>
      <c r="G1011" s="338"/>
      <c r="H1011" s="338"/>
      <c r="I1011" s="338"/>
      <c r="J1011" s="338"/>
      <c r="K1011" s="338"/>
      <c r="L1011" s="338"/>
      <c r="M1011" s="338"/>
      <c r="N1011" s="338"/>
      <c r="O1011" s="338"/>
      <c r="P1011" s="338"/>
      <c r="Q1011" s="338"/>
      <c r="R1011" s="338"/>
      <c r="S1011" s="338"/>
      <c r="T1011" s="338"/>
      <c r="U1011" s="338"/>
      <c r="V1011" s="338"/>
      <c r="W1011" s="338"/>
      <c r="X1011" s="338"/>
      <c r="Y1011" s="338"/>
      <c r="Z1011" s="338"/>
    </row>
    <row r="1012" spans="1:26" ht="15.75" customHeight="1">
      <c r="A1012" s="338"/>
      <c r="B1012" s="338"/>
      <c r="C1012" s="338"/>
      <c r="D1012" s="338"/>
      <c r="E1012" s="338"/>
      <c r="F1012" s="338"/>
      <c r="G1012" s="338"/>
      <c r="H1012" s="338"/>
      <c r="I1012" s="338"/>
      <c r="J1012" s="338"/>
      <c r="K1012" s="338"/>
      <c r="L1012" s="338"/>
      <c r="M1012" s="338"/>
      <c r="N1012" s="338"/>
      <c r="O1012" s="338"/>
      <c r="P1012" s="338"/>
      <c r="Q1012" s="338"/>
      <c r="R1012" s="338"/>
      <c r="S1012" s="338"/>
      <c r="T1012" s="338"/>
      <c r="U1012" s="338"/>
      <c r="V1012" s="338"/>
      <c r="W1012" s="338"/>
      <c r="X1012" s="338"/>
      <c r="Y1012" s="338"/>
      <c r="Z1012" s="338"/>
    </row>
    <row r="1013" spans="1:26" ht="15.75" customHeight="1">
      <c r="A1013" s="338"/>
      <c r="B1013" s="338"/>
      <c r="C1013" s="338"/>
      <c r="D1013" s="338"/>
      <c r="E1013" s="338"/>
      <c r="F1013" s="338"/>
      <c r="G1013" s="338"/>
      <c r="H1013" s="338"/>
      <c r="I1013" s="338"/>
      <c r="J1013" s="338"/>
      <c r="K1013" s="338"/>
      <c r="L1013" s="338"/>
      <c r="M1013" s="338"/>
      <c r="N1013" s="338"/>
      <c r="O1013" s="338"/>
      <c r="P1013" s="338"/>
      <c r="Q1013" s="338"/>
      <c r="R1013" s="338"/>
      <c r="S1013" s="338"/>
      <c r="T1013" s="338"/>
      <c r="U1013" s="338"/>
      <c r="V1013" s="338"/>
      <c r="W1013" s="338"/>
      <c r="X1013" s="338"/>
      <c r="Y1013" s="338"/>
      <c r="Z1013" s="338"/>
    </row>
    <row r="1014" spans="1:26" ht="15.75" customHeight="1">
      <c r="A1014" s="338"/>
      <c r="B1014" s="338"/>
      <c r="C1014" s="338"/>
      <c r="D1014" s="338"/>
      <c r="E1014" s="338"/>
      <c r="F1014" s="338"/>
      <c r="G1014" s="338"/>
      <c r="H1014" s="338"/>
      <c r="I1014" s="338"/>
      <c r="J1014" s="338"/>
      <c r="K1014" s="338"/>
      <c r="L1014" s="338"/>
      <c r="M1014" s="338"/>
      <c r="N1014" s="338"/>
      <c r="O1014" s="338"/>
      <c r="P1014" s="338"/>
      <c r="Q1014" s="338"/>
      <c r="R1014" s="338"/>
      <c r="S1014" s="338"/>
      <c r="T1014" s="338"/>
      <c r="U1014" s="338"/>
      <c r="V1014" s="338"/>
      <c r="W1014" s="338"/>
      <c r="X1014" s="338"/>
      <c r="Y1014" s="338"/>
      <c r="Z1014" s="338"/>
    </row>
  </sheetData>
  <autoFilter ref="A5:S93" xr:uid="{00000000-0009-0000-0000-000001000000}"/>
  <mergeCells count="19">
    <mergeCell ref="F99:L99"/>
    <mergeCell ref="F100:J100"/>
    <mergeCell ref="N5:O5"/>
    <mergeCell ref="Q5:R5"/>
    <mergeCell ref="T5:U5"/>
    <mergeCell ref="H6:I6"/>
    <mergeCell ref="L6:M6"/>
    <mergeCell ref="F101:J101"/>
    <mergeCell ref="F102:J102"/>
    <mergeCell ref="F103:J103"/>
    <mergeCell ref="F105:J105"/>
    <mergeCell ref="F106:J106"/>
    <mergeCell ref="A1:C2"/>
    <mergeCell ref="D1:N2"/>
    <mergeCell ref="O1:P1"/>
    <mergeCell ref="O2:P2"/>
    <mergeCell ref="A3:C3"/>
    <mergeCell ref="D3:N3"/>
    <mergeCell ref="O3:P3"/>
  </mergeCells>
  <conditionalFormatting sqref="AD57:AD92 AF57:AG92 AN57:AN92 AU57:AW92 AS57:AS92 BC57:BC92 BH57:BH92">
    <cfRule type="cellIs" dxfId="26" priority="1" operator="equal">
      <formula>1</formula>
    </cfRule>
  </conditionalFormatting>
  <conditionalFormatting sqref="AD57:AD92 AF57:AG92 AN57:AN92 AU57:AW92 AS57:AS92 BC57:BC92 BH57:BH92">
    <cfRule type="cellIs" dxfId="25" priority="2" operator="between">
      <formula>0.8</formula>
      <formula>0.99</formula>
    </cfRule>
  </conditionalFormatting>
  <conditionalFormatting sqref="AD57:AD92 AN57:AN92 BC57:BC92 BH57:BH92 AF57:AG92 AS57:AS92 AU57:AV92">
    <cfRule type="cellIs" dxfId="24" priority="3" operator="between">
      <formula>0.4</formula>
      <formula>0.79</formula>
    </cfRule>
  </conditionalFormatting>
  <conditionalFormatting sqref="AH57:AH92 AW57:AW92">
    <cfRule type="cellIs" dxfId="23" priority="4" operator="equal">
      <formula>"Cerrado"</formula>
    </cfRule>
  </conditionalFormatting>
  <conditionalFormatting sqref="AH57:AH92 AW57:AW92">
    <cfRule type="cellIs" dxfId="22" priority="5" operator="equal">
      <formula>"CA"</formula>
    </cfRule>
  </conditionalFormatting>
  <conditionalFormatting sqref="AH57:AH92 AW57:AW92">
    <cfRule type="cellIs" dxfId="21" priority="6" operator="equal">
      <formula>"CM"</formula>
    </cfRule>
  </conditionalFormatting>
  <pageMargins left="0.7" right="0.7" top="0.75" bottom="0.75" header="0" footer="0"/>
  <pageSetup orientation="landscape"/>
  <drawing r:id="rId1"/>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D30A1-2E6C-48F4-97C5-F1F5157BBF2D}">
  <dimension ref="A1:P58"/>
  <sheetViews>
    <sheetView tabSelected="1" topLeftCell="F21" zoomScale="70" zoomScaleNormal="70" workbookViewId="0">
      <selection activeCell="M21" sqref="M21"/>
    </sheetView>
  </sheetViews>
  <sheetFormatPr defaultColWidth="11.42578125" defaultRowHeight="12"/>
  <cols>
    <col min="1" max="1" width="22.7109375" style="451" customWidth="1"/>
    <col min="2" max="2" width="14" style="451" customWidth="1"/>
    <col min="3" max="3" width="7.28515625" style="451" customWidth="1"/>
    <col min="4" max="4" width="78.85546875" style="451" customWidth="1"/>
    <col min="5" max="5" width="22.7109375" style="451" customWidth="1"/>
    <col min="6" max="6" width="79.7109375" style="451" customWidth="1"/>
    <col min="7" max="7" width="14.140625" style="451" customWidth="1"/>
    <col min="8" max="8" width="19.7109375" style="451" customWidth="1"/>
    <col min="9" max="9" width="43.5703125" style="451" customWidth="1"/>
    <col min="10" max="10" width="29.140625" style="451" customWidth="1"/>
    <col min="11" max="11" width="31.5703125" style="451" customWidth="1"/>
    <col min="12" max="12" width="32.7109375" style="451" customWidth="1"/>
    <col min="13" max="13" width="15.5703125" style="451" customWidth="1"/>
    <col min="14" max="14" width="19.28515625" style="451" customWidth="1"/>
    <col min="15" max="15" width="69.7109375" style="451" customWidth="1"/>
    <col min="16" max="16384" width="11.42578125" style="451"/>
  </cols>
  <sheetData>
    <row r="1" spans="1:15" ht="50.25" customHeight="1">
      <c r="A1" s="1175" t="s">
        <v>740</v>
      </c>
      <c r="B1" s="1176"/>
      <c r="C1" s="1177"/>
      <c r="D1" s="1178" t="s">
        <v>741</v>
      </c>
      <c r="E1" s="1179"/>
      <c r="F1" s="1179"/>
      <c r="G1" s="1179"/>
      <c r="H1" s="1179"/>
      <c r="I1" s="1179"/>
      <c r="J1" s="1179"/>
      <c r="K1" s="1179"/>
      <c r="L1" s="1180"/>
      <c r="M1" s="1184"/>
      <c r="N1" s="1184"/>
      <c r="O1" s="1184"/>
    </row>
    <row r="2" spans="1:15" ht="22.5" customHeight="1">
      <c r="A2" s="1175" t="s">
        <v>742</v>
      </c>
      <c r="B2" s="1176"/>
      <c r="C2" s="1177"/>
      <c r="D2" s="1181"/>
      <c r="E2" s="1182"/>
      <c r="F2" s="1182"/>
      <c r="G2" s="1182"/>
      <c r="H2" s="1182"/>
      <c r="I2" s="1182"/>
      <c r="J2" s="1182"/>
      <c r="K2" s="1182"/>
      <c r="L2" s="1183"/>
      <c r="M2" s="1184"/>
      <c r="N2" s="1184"/>
      <c r="O2" s="1184"/>
    </row>
    <row r="3" spans="1:15" ht="21.6" customHeight="1">
      <c r="A3" s="1185" t="s">
        <v>743</v>
      </c>
      <c r="B3" s="1185"/>
      <c r="C3" s="1185"/>
      <c r="D3" s="1185"/>
      <c r="E3" s="1185"/>
      <c r="F3" s="1185"/>
      <c r="G3" s="1185"/>
      <c r="H3" s="1185"/>
      <c r="I3" s="1185"/>
      <c r="J3" s="1185"/>
      <c r="K3" s="1185"/>
      <c r="L3" s="1185"/>
      <c r="M3" s="1186" t="s">
        <v>744</v>
      </c>
      <c r="N3" s="1186"/>
      <c r="O3" s="1186"/>
    </row>
    <row r="4" spans="1:15" ht="21.95" customHeight="1">
      <c r="A4" s="1187" t="s">
        <v>745</v>
      </c>
      <c r="B4" s="1187"/>
      <c r="C4" s="1187"/>
      <c r="D4" s="1187"/>
      <c r="E4" s="1187"/>
      <c r="F4" s="1187"/>
      <c r="G4" s="1187"/>
      <c r="H4" s="1187"/>
      <c r="I4" s="1187"/>
      <c r="J4" s="1187"/>
      <c r="K4" s="1187"/>
      <c r="L4" s="1187"/>
      <c r="M4" s="1188" t="s">
        <v>746</v>
      </c>
      <c r="N4" s="1189"/>
      <c r="O4" s="1187" t="s">
        <v>747</v>
      </c>
    </row>
    <row r="5" spans="1:15" ht="50.25" customHeight="1">
      <c r="A5" s="1190" t="s">
        <v>748</v>
      </c>
      <c r="B5" s="1190" t="s">
        <v>749</v>
      </c>
      <c r="C5" s="1192" t="s">
        <v>750</v>
      </c>
      <c r="D5" s="1187" t="s">
        <v>751</v>
      </c>
      <c r="E5" s="990" t="s">
        <v>752</v>
      </c>
      <c r="F5" s="1190" t="s">
        <v>753</v>
      </c>
      <c r="G5" s="1194" t="s">
        <v>754</v>
      </c>
      <c r="H5" s="1195"/>
      <c r="I5" s="1190" t="s">
        <v>755</v>
      </c>
      <c r="J5" s="1190" t="s">
        <v>756</v>
      </c>
      <c r="K5" s="1194" t="s">
        <v>757</v>
      </c>
      <c r="L5" s="1196"/>
      <c r="M5" s="1190" t="s">
        <v>758</v>
      </c>
      <c r="N5" s="1190" t="s">
        <v>759</v>
      </c>
      <c r="O5" s="1187"/>
    </row>
    <row r="6" spans="1:15" ht="50.25" customHeight="1">
      <c r="A6" s="1191"/>
      <c r="B6" s="1191"/>
      <c r="C6" s="1193"/>
      <c r="D6" s="1187"/>
      <c r="E6" s="991" t="s">
        <v>31</v>
      </c>
      <c r="F6" s="1191"/>
      <c r="G6" s="990" t="s">
        <v>760</v>
      </c>
      <c r="H6" s="990" t="s">
        <v>761</v>
      </c>
      <c r="I6" s="1191"/>
      <c r="J6" s="1191"/>
      <c r="K6" s="992" t="s">
        <v>762</v>
      </c>
      <c r="L6" s="992" t="s">
        <v>763</v>
      </c>
      <c r="M6" s="1191"/>
      <c r="N6" s="1191"/>
      <c r="O6" s="1187"/>
    </row>
    <row r="7" spans="1:15" ht="0.6" customHeight="1">
      <c r="A7" s="993" t="s">
        <v>552</v>
      </c>
      <c r="B7" s="994">
        <v>43591</v>
      </c>
      <c r="C7" s="995">
        <v>1</v>
      </c>
      <c r="D7" s="996" t="s">
        <v>764</v>
      </c>
      <c r="E7" s="997" t="s">
        <v>64</v>
      </c>
      <c r="F7" s="998" t="s">
        <v>765</v>
      </c>
      <c r="G7" s="994">
        <v>43617</v>
      </c>
      <c r="H7" s="999">
        <v>44926</v>
      </c>
      <c r="I7" s="1000" t="s">
        <v>556</v>
      </c>
      <c r="J7" s="1001" t="s">
        <v>766</v>
      </c>
      <c r="K7" s="1002" t="s">
        <v>557</v>
      </c>
      <c r="L7" s="1002" t="s">
        <v>767</v>
      </c>
      <c r="M7" s="1003">
        <v>0.9</v>
      </c>
      <c r="N7" s="1003">
        <v>0.8</v>
      </c>
      <c r="O7" s="446" t="s">
        <v>768</v>
      </c>
    </row>
    <row r="8" spans="1:15" ht="275.45" customHeight="1">
      <c r="A8" s="1004" t="s">
        <v>769</v>
      </c>
      <c r="B8" s="1005">
        <v>43591</v>
      </c>
      <c r="C8" s="1006">
        <v>1</v>
      </c>
      <c r="D8" s="1007" t="s">
        <v>770</v>
      </c>
      <c r="E8" s="1006" t="s">
        <v>64</v>
      </c>
      <c r="F8" s="1008" t="s">
        <v>771</v>
      </c>
      <c r="G8" s="1005">
        <v>43617</v>
      </c>
      <c r="H8" s="1130">
        <v>44926</v>
      </c>
      <c r="I8" s="1006" t="s">
        <v>556</v>
      </c>
      <c r="J8" s="1009">
        <v>45291</v>
      </c>
      <c r="K8" s="1010" t="s">
        <v>557</v>
      </c>
      <c r="L8" s="1010" t="s">
        <v>772</v>
      </c>
      <c r="M8" s="1003">
        <v>0.3</v>
      </c>
      <c r="N8" s="1003">
        <v>0.1</v>
      </c>
      <c r="O8" s="1010" t="s">
        <v>773</v>
      </c>
    </row>
    <row r="9" spans="1:15" ht="40.5" customHeight="1">
      <c r="A9" s="1211" t="s">
        <v>591</v>
      </c>
      <c r="B9" s="1198">
        <v>43727</v>
      </c>
      <c r="C9" s="1199">
        <v>6</v>
      </c>
      <c r="D9" s="1201" t="s">
        <v>774</v>
      </c>
      <c r="E9" s="1201" t="s">
        <v>64</v>
      </c>
      <c r="F9" s="1202" t="s">
        <v>775</v>
      </c>
      <c r="G9" s="1198">
        <v>43739</v>
      </c>
      <c r="H9" s="1205">
        <v>44926</v>
      </c>
      <c r="I9" s="1201" t="s">
        <v>776</v>
      </c>
      <c r="J9" s="1206">
        <v>45291</v>
      </c>
      <c r="K9" s="1207" t="s">
        <v>620</v>
      </c>
      <c r="L9" s="1207" t="s">
        <v>777</v>
      </c>
      <c r="M9" s="1171">
        <v>0.2</v>
      </c>
      <c r="N9" s="1171">
        <v>0.1</v>
      </c>
      <c r="O9" s="1197" t="s">
        <v>778</v>
      </c>
    </row>
    <row r="10" spans="1:15" ht="30" customHeight="1">
      <c r="A10" s="1212"/>
      <c r="B10" s="1198"/>
      <c r="C10" s="1199"/>
      <c r="D10" s="1201"/>
      <c r="E10" s="1201"/>
      <c r="F10" s="1203"/>
      <c r="G10" s="1198"/>
      <c r="H10" s="1205"/>
      <c r="I10" s="1201"/>
      <c r="J10" s="1206"/>
      <c r="K10" s="1207"/>
      <c r="L10" s="1207"/>
      <c r="M10" s="1208"/>
      <c r="N10" s="1208"/>
      <c r="O10" s="1197"/>
    </row>
    <row r="11" spans="1:15" ht="44.1" customHeight="1">
      <c r="A11" s="1212"/>
      <c r="B11" s="1198"/>
      <c r="C11" s="1199"/>
      <c r="D11" s="1201"/>
      <c r="E11" s="1201"/>
      <c r="F11" s="1203"/>
      <c r="G11" s="1198"/>
      <c r="H11" s="1205"/>
      <c r="I11" s="1201"/>
      <c r="J11" s="1206"/>
      <c r="K11" s="1207"/>
      <c r="L11" s="1207"/>
      <c r="M11" s="1208"/>
      <c r="N11" s="1208"/>
      <c r="O11" s="1197"/>
    </row>
    <row r="12" spans="1:15" ht="41.1" customHeight="1">
      <c r="A12" s="1212"/>
      <c r="B12" s="1198"/>
      <c r="C12" s="1199"/>
      <c r="D12" s="1201"/>
      <c r="E12" s="1201"/>
      <c r="F12" s="1203"/>
      <c r="G12" s="1198"/>
      <c r="H12" s="1205"/>
      <c r="I12" s="1201"/>
      <c r="J12" s="1206"/>
      <c r="K12" s="1207"/>
      <c r="L12" s="1207"/>
      <c r="M12" s="1208"/>
      <c r="N12" s="1208"/>
      <c r="O12" s="1197"/>
    </row>
    <row r="13" spans="1:15" ht="84.95" customHeight="1">
      <c r="A13" s="1212"/>
      <c r="B13" s="1198"/>
      <c r="C13" s="1199"/>
      <c r="D13" s="1201"/>
      <c r="E13" s="1201"/>
      <c r="F13" s="1204"/>
      <c r="G13" s="1198"/>
      <c r="H13" s="1205"/>
      <c r="I13" s="1201"/>
      <c r="J13" s="1206"/>
      <c r="K13" s="1207"/>
      <c r="L13" s="1207"/>
      <c r="M13" s="1172"/>
      <c r="N13" s="1172"/>
      <c r="O13" s="1197"/>
    </row>
    <row r="14" spans="1:15" ht="51.6" customHeight="1">
      <c r="A14" s="1212"/>
      <c r="B14" s="1198">
        <v>43727</v>
      </c>
      <c r="C14" s="1199">
        <v>7</v>
      </c>
      <c r="D14" s="1200" t="s">
        <v>779</v>
      </c>
      <c r="E14" s="1201" t="s">
        <v>64</v>
      </c>
      <c r="F14" s="1202" t="s">
        <v>775</v>
      </c>
      <c r="G14" s="1198">
        <v>43739</v>
      </c>
      <c r="H14" s="1205">
        <v>44926</v>
      </c>
      <c r="I14" s="1201" t="s">
        <v>776</v>
      </c>
      <c r="J14" s="1206">
        <v>45291</v>
      </c>
      <c r="K14" s="1207" t="s">
        <v>780</v>
      </c>
      <c r="L14" s="1207" t="s">
        <v>781</v>
      </c>
      <c r="M14" s="1171">
        <v>0.5</v>
      </c>
      <c r="N14" s="1171">
        <v>0.5</v>
      </c>
      <c r="O14" s="1197" t="s">
        <v>782</v>
      </c>
    </row>
    <row r="15" spans="1:15" ht="32.1" customHeight="1">
      <c r="A15" s="1212"/>
      <c r="B15" s="1198"/>
      <c r="C15" s="1199"/>
      <c r="D15" s="1200"/>
      <c r="E15" s="1201"/>
      <c r="F15" s="1203"/>
      <c r="G15" s="1198"/>
      <c r="H15" s="1205"/>
      <c r="I15" s="1201"/>
      <c r="J15" s="1206"/>
      <c r="K15" s="1207"/>
      <c r="L15" s="1207"/>
      <c r="M15" s="1208"/>
      <c r="N15" s="1208"/>
      <c r="O15" s="1197"/>
    </row>
    <row r="16" spans="1:15" ht="27.6" customHeight="1">
      <c r="A16" s="1212"/>
      <c r="B16" s="1198"/>
      <c r="C16" s="1199"/>
      <c r="D16" s="1200"/>
      <c r="E16" s="1201"/>
      <c r="F16" s="1203"/>
      <c r="G16" s="1198"/>
      <c r="H16" s="1205"/>
      <c r="I16" s="1201"/>
      <c r="J16" s="1206"/>
      <c r="K16" s="1207"/>
      <c r="L16" s="1207"/>
      <c r="M16" s="1208"/>
      <c r="N16" s="1208"/>
      <c r="O16" s="1197"/>
    </row>
    <row r="17" spans="1:16" ht="31.5" customHeight="1">
      <c r="A17" s="1212"/>
      <c r="B17" s="1198"/>
      <c r="C17" s="1199"/>
      <c r="D17" s="1200"/>
      <c r="E17" s="1201"/>
      <c r="F17" s="1203"/>
      <c r="G17" s="1198"/>
      <c r="H17" s="1205"/>
      <c r="I17" s="1201"/>
      <c r="J17" s="1206"/>
      <c r="K17" s="1207"/>
      <c r="L17" s="1207"/>
      <c r="M17" s="1208"/>
      <c r="N17" s="1208"/>
      <c r="O17" s="1197"/>
    </row>
    <row r="18" spans="1:16" ht="39" customHeight="1">
      <c r="A18" s="1213"/>
      <c r="B18" s="1198"/>
      <c r="C18" s="1199"/>
      <c r="D18" s="1200"/>
      <c r="E18" s="1201"/>
      <c r="F18" s="1204"/>
      <c r="G18" s="1198"/>
      <c r="H18" s="1205"/>
      <c r="I18" s="1201"/>
      <c r="J18" s="1206"/>
      <c r="K18" s="1207"/>
      <c r="L18" s="1207"/>
      <c r="M18" s="1172"/>
      <c r="N18" s="1172"/>
      <c r="O18" s="1197"/>
    </row>
    <row r="19" spans="1:16" ht="45" customHeight="1">
      <c r="A19" s="1214" t="s">
        <v>783</v>
      </c>
      <c r="B19" s="1215">
        <v>44134</v>
      </c>
      <c r="C19" s="1197">
        <v>4</v>
      </c>
      <c r="D19" s="1216" t="s">
        <v>784</v>
      </c>
      <c r="E19" s="1217" t="s">
        <v>64</v>
      </c>
      <c r="F19" s="446" t="s">
        <v>785</v>
      </c>
      <c r="G19" s="1215">
        <v>44166</v>
      </c>
      <c r="H19" s="1218">
        <v>45260</v>
      </c>
      <c r="I19" s="1197" t="s">
        <v>786</v>
      </c>
      <c r="J19" s="1218">
        <v>45291</v>
      </c>
      <c r="K19" s="1197" t="s">
        <v>787</v>
      </c>
      <c r="L19" s="1197" t="s">
        <v>788</v>
      </c>
      <c r="M19" s="1003">
        <v>0.5</v>
      </c>
      <c r="N19" s="1003">
        <v>0.5</v>
      </c>
      <c r="O19" s="446" t="s">
        <v>789</v>
      </c>
    </row>
    <row r="20" spans="1:16" ht="85.5" customHeight="1">
      <c r="A20" s="1214"/>
      <c r="B20" s="1215"/>
      <c r="C20" s="1197"/>
      <c r="D20" s="1216"/>
      <c r="E20" s="1217"/>
      <c r="F20" s="446" t="s">
        <v>790</v>
      </c>
      <c r="G20" s="1215"/>
      <c r="H20" s="1218"/>
      <c r="I20" s="1197"/>
      <c r="J20" s="1218"/>
      <c r="K20" s="1197"/>
      <c r="L20" s="1197"/>
      <c r="M20" s="1003">
        <v>0.9</v>
      </c>
      <c r="N20" s="1003">
        <v>0.8</v>
      </c>
      <c r="O20" s="446" t="s">
        <v>791</v>
      </c>
    </row>
    <row r="21" spans="1:16" ht="83.1" customHeight="1">
      <c r="A21" s="1214"/>
      <c r="B21" s="1215"/>
      <c r="C21" s="1197"/>
      <c r="D21" s="1216"/>
      <c r="E21" s="1217"/>
      <c r="F21" s="446" t="s">
        <v>792</v>
      </c>
      <c r="G21" s="1215"/>
      <c r="H21" s="1218"/>
      <c r="I21" s="1197"/>
      <c r="J21" s="1218"/>
      <c r="K21" s="1197"/>
      <c r="L21" s="1197"/>
      <c r="M21" s="1003">
        <v>0.6</v>
      </c>
      <c r="N21" s="1003">
        <v>0.6</v>
      </c>
      <c r="O21" s="446" t="s">
        <v>793</v>
      </c>
    </row>
    <row r="22" spans="1:16" ht="177" customHeight="1">
      <c r="A22" s="1246" t="s">
        <v>647</v>
      </c>
      <c r="B22" s="994">
        <v>43868</v>
      </c>
      <c r="C22" s="1131">
        <v>2</v>
      </c>
      <c r="D22" s="1000" t="s">
        <v>654</v>
      </c>
      <c r="E22" s="997" t="s">
        <v>794</v>
      </c>
      <c r="F22" s="1011" t="s">
        <v>795</v>
      </c>
      <c r="G22" s="1012">
        <v>44805</v>
      </c>
      <c r="H22" s="1129">
        <v>44926</v>
      </c>
      <c r="I22" s="1013" t="s">
        <v>796</v>
      </c>
      <c r="J22" s="1014">
        <v>45291</v>
      </c>
      <c r="K22" s="1236" t="s">
        <v>657</v>
      </c>
      <c r="L22" s="1015" t="s">
        <v>797</v>
      </c>
      <c r="M22" s="1102">
        <v>1</v>
      </c>
      <c r="N22" s="1102">
        <v>1</v>
      </c>
      <c r="O22" s="446" t="s">
        <v>798</v>
      </c>
    </row>
    <row r="23" spans="1:16" ht="97.5" customHeight="1">
      <c r="A23" s="1247"/>
      <c r="B23" s="994">
        <v>43832</v>
      </c>
      <c r="C23" s="1131">
        <v>3</v>
      </c>
      <c r="D23" s="1000" t="s">
        <v>799</v>
      </c>
      <c r="E23" s="997" t="s">
        <v>64</v>
      </c>
      <c r="F23" s="1016" t="s">
        <v>800</v>
      </c>
      <c r="G23" s="1012">
        <v>44805</v>
      </c>
      <c r="H23" s="1129">
        <v>44926</v>
      </c>
      <c r="I23" s="1013" t="s">
        <v>801</v>
      </c>
      <c r="J23" s="1014">
        <v>45291</v>
      </c>
      <c r="K23" s="1249"/>
      <c r="L23" s="1017" t="s">
        <v>802</v>
      </c>
      <c r="M23" s="1102">
        <v>1</v>
      </c>
      <c r="N23" s="1102">
        <v>1</v>
      </c>
      <c r="O23" s="446" t="s">
        <v>803</v>
      </c>
    </row>
    <row r="24" spans="1:16" ht="133.5" customHeight="1">
      <c r="A24" s="1247"/>
      <c r="B24" s="994">
        <v>43832</v>
      </c>
      <c r="C24" s="1131">
        <v>4</v>
      </c>
      <c r="D24" s="1000" t="s">
        <v>804</v>
      </c>
      <c r="E24" s="997" t="s">
        <v>64</v>
      </c>
      <c r="F24" s="1018" t="s">
        <v>805</v>
      </c>
      <c r="G24" s="1012">
        <v>44805</v>
      </c>
      <c r="H24" s="1129">
        <v>44926</v>
      </c>
      <c r="I24" s="1013" t="s">
        <v>656</v>
      </c>
      <c r="J24" s="1014">
        <v>45291</v>
      </c>
      <c r="K24" s="1249"/>
      <c r="L24" s="1017" t="s">
        <v>802</v>
      </c>
      <c r="M24" s="1102">
        <v>1</v>
      </c>
      <c r="N24" s="1102">
        <v>1</v>
      </c>
      <c r="O24" s="446" t="s">
        <v>806</v>
      </c>
    </row>
    <row r="25" spans="1:16" ht="68.25" customHeight="1">
      <c r="A25" s="1247"/>
      <c r="B25" s="1198">
        <v>43832</v>
      </c>
      <c r="C25" s="1250">
        <v>5</v>
      </c>
      <c r="D25" s="1201" t="s">
        <v>672</v>
      </c>
      <c r="E25" s="1252" t="s">
        <v>64</v>
      </c>
      <c r="F25" s="1253" t="s">
        <v>807</v>
      </c>
      <c r="G25" s="1209">
        <v>44805</v>
      </c>
      <c r="H25" s="1257">
        <v>44926</v>
      </c>
      <c r="I25" s="1259" t="s">
        <v>808</v>
      </c>
      <c r="J25" s="1260">
        <v>45291</v>
      </c>
      <c r="K25" s="1249"/>
      <c r="L25" s="1236" t="s">
        <v>809</v>
      </c>
      <c r="M25" s="1171">
        <v>1</v>
      </c>
      <c r="N25" s="1171">
        <v>0.7</v>
      </c>
      <c r="O25" s="1173" t="s">
        <v>810</v>
      </c>
    </row>
    <row r="26" spans="1:16" ht="93" customHeight="1">
      <c r="A26" s="1247"/>
      <c r="B26" s="1198"/>
      <c r="C26" s="1251"/>
      <c r="D26" s="1201"/>
      <c r="E26" s="1252"/>
      <c r="F26" s="1254"/>
      <c r="G26" s="1210"/>
      <c r="H26" s="1258"/>
      <c r="I26" s="1259"/>
      <c r="J26" s="1261"/>
      <c r="K26" s="1237"/>
      <c r="L26" s="1237"/>
      <c r="M26" s="1172"/>
      <c r="N26" s="1172"/>
      <c r="O26" s="1174"/>
    </row>
    <row r="27" spans="1:16" ht="99.75" customHeight="1">
      <c r="A27" s="1247"/>
      <c r="B27" s="1066">
        <v>43832</v>
      </c>
      <c r="C27" s="1067">
        <v>6</v>
      </c>
      <c r="D27" s="1068" t="s">
        <v>679</v>
      </c>
      <c r="E27" s="1069" t="s">
        <v>64</v>
      </c>
      <c r="F27" s="1070" t="s">
        <v>811</v>
      </c>
      <c r="G27" s="1066">
        <v>44805</v>
      </c>
      <c r="H27" s="1066">
        <v>44926</v>
      </c>
      <c r="I27" s="1069" t="s">
        <v>681</v>
      </c>
      <c r="J27" s="1071">
        <v>45291</v>
      </c>
      <c r="K27" s="1072" t="s">
        <v>262</v>
      </c>
      <c r="L27" s="1072" t="s">
        <v>812</v>
      </c>
      <c r="M27" s="1073">
        <v>1</v>
      </c>
      <c r="N27" s="1073">
        <v>1</v>
      </c>
      <c r="O27" s="1074" t="s">
        <v>813</v>
      </c>
    </row>
    <row r="28" spans="1:16" ht="72.75" customHeight="1">
      <c r="A28" s="1247"/>
      <c r="B28" s="1019">
        <v>43832</v>
      </c>
      <c r="C28" s="1020">
        <v>13</v>
      </c>
      <c r="D28" s="1021" t="s">
        <v>814</v>
      </c>
      <c r="E28" s="997" t="s">
        <v>64</v>
      </c>
      <c r="F28" s="1022" t="s">
        <v>815</v>
      </c>
      <c r="G28" s="1012">
        <v>44805</v>
      </c>
      <c r="H28" s="1129">
        <v>44926</v>
      </c>
      <c r="I28" s="1013" t="s">
        <v>718</v>
      </c>
      <c r="J28" s="1014">
        <v>45291</v>
      </c>
      <c r="K28" s="1017" t="s">
        <v>816</v>
      </c>
      <c r="L28" s="1015" t="s">
        <v>812</v>
      </c>
      <c r="M28" s="1003">
        <v>0.4</v>
      </c>
      <c r="N28" s="1003">
        <v>0.4</v>
      </c>
      <c r="O28" s="446" t="s">
        <v>817</v>
      </c>
    </row>
    <row r="29" spans="1:16" ht="96.75" customHeight="1">
      <c r="A29" s="1248"/>
      <c r="B29" s="1019">
        <v>43832</v>
      </c>
      <c r="C29" s="1020">
        <v>14</v>
      </c>
      <c r="D29" s="1021" t="s">
        <v>818</v>
      </c>
      <c r="E29" s="997" t="s">
        <v>64</v>
      </c>
      <c r="F29" s="1016" t="s">
        <v>819</v>
      </c>
      <c r="G29" s="1012">
        <v>44805</v>
      </c>
      <c r="H29" s="1129">
        <v>44926</v>
      </c>
      <c r="I29" s="1013" t="s">
        <v>686</v>
      </c>
      <c r="J29" s="1014">
        <v>45291</v>
      </c>
      <c r="K29" s="1017" t="s">
        <v>820</v>
      </c>
      <c r="L29" s="1015" t="s">
        <v>821</v>
      </c>
      <c r="M29" s="1003">
        <v>0.9</v>
      </c>
      <c r="N29" s="1003">
        <v>0.8</v>
      </c>
      <c r="O29" s="446" t="s">
        <v>822</v>
      </c>
    </row>
    <row r="30" spans="1:16" ht="135">
      <c r="A30" s="1238" t="s">
        <v>823</v>
      </c>
      <c r="B30" s="1240">
        <v>44439</v>
      </c>
      <c r="C30" s="1243">
        <v>5</v>
      </c>
      <c r="D30" s="1023" t="s">
        <v>824</v>
      </c>
      <c r="E30" s="945" t="s">
        <v>64</v>
      </c>
      <c r="F30" s="942" t="s">
        <v>825</v>
      </c>
      <c r="G30" s="646">
        <v>44501</v>
      </c>
      <c r="H30" s="1129">
        <v>44926</v>
      </c>
      <c r="I30" s="648" t="s">
        <v>826</v>
      </c>
      <c r="J30" s="1014">
        <v>45291</v>
      </c>
      <c r="K30" s="647" t="s">
        <v>827</v>
      </c>
      <c r="L30" s="647" t="s">
        <v>828</v>
      </c>
      <c r="M30" s="1003">
        <v>0.7</v>
      </c>
      <c r="N30" s="1003">
        <v>0.7</v>
      </c>
      <c r="O30" s="446" t="s">
        <v>829</v>
      </c>
    </row>
    <row r="31" spans="1:16" ht="128.44999999999999" customHeight="1">
      <c r="A31" s="1239"/>
      <c r="B31" s="1241"/>
      <c r="C31" s="1244"/>
      <c r="D31" s="1023" t="s">
        <v>830</v>
      </c>
      <c r="E31" s="945" t="s">
        <v>64</v>
      </c>
      <c r="F31" s="645" t="s">
        <v>831</v>
      </c>
      <c r="G31" s="646">
        <v>44470</v>
      </c>
      <c r="H31" s="648">
        <v>45291</v>
      </c>
      <c r="I31" s="648" t="s">
        <v>832</v>
      </c>
      <c r="J31" s="648">
        <v>45291</v>
      </c>
      <c r="K31" s="647" t="s">
        <v>833</v>
      </c>
      <c r="L31" s="647" t="s">
        <v>834</v>
      </c>
      <c r="M31" s="1003">
        <v>0.8</v>
      </c>
      <c r="N31" s="1003">
        <v>0.7</v>
      </c>
      <c r="O31" s="446" t="s">
        <v>835</v>
      </c>
    </row>
    <row r="32" spans="1:16" ht="113.25" customHeight="1">
      <c r="A32" s="1239"/>
      <c r="B32" s="1241"/>
      <c r="C32" s="1244"/>
      <c r="D32" s="1217" t="s">
        <v>836</v>
      </c>
      <c r="E32" s="1228" t="s">
        <v>431</v>
      </c>
      <c r="F32" s="645" t="s">
        <v>837</v>
      </c>
      <c r="G32" s="1219">
        <v>44485</v>
      </c>
      <c r="H32" s="1222">
        <v>45015</v>
      </c>
      <c r="I32" s="1225" t="s">
        <v>838</v>
      </c>
      <c r="J32" s="1222">
        <v>45015</v>
      </c>
      <c r="K32" s="1225" t="s">
        <v>839</v>
      </c>
      <c r="L32" s="1228" t="s">
        <v>840</v>
      </c>
      <c r="M32" s="1102">
        <v>1</v>
      </c>
      <c r="N32" s="1102">
        <v>1</v>
      </c>
      <c r="O32" s="645" t="s">
        <v>841</v>
      </c>
      <c r="P32" s="645"/>
    </row>
    <row r="33" spans="1:16" ht="101.25" customHeight="1">
      <c r="A33" s="1239"/>
      <c r="B33" s="1241"/>
      <c r="C33" s="1244"/>
      <c r="D33" s="1217"/>
      <c r="E33" s="1229"/>
      <c r="F33" s="645" t="s">
        <v>842</v>
      </c>
      <c r="G33" s="1220"/>
      <c r="H33" s="1223"/>
      <c r="I33" s="1226"/>
      <c r="J33" s="1223"/>
      <c r="K33" s="1226"/>
      <c r="L33" s="1229"/>
      <c r="M33" s="1171">
        <v>0.7</v>
      </c>
      <c r="N33" s="1171">
        <v>0.3</v>
      </c>
      <c r="O33" s="1266" t="s">
        <v>843</v>
      </c>
      <c r="P33" s="1266"/>
    </row>
    <row r="34" spans="1:16" ht="36.950000000000003" customHeight="1">
      <c r="A34" s="1239"/>
      <c r="B34" s="1241"/>
      <c r="C34" s="1244"/>
      <c r="D34" s="1217"/>
      <c r="E34" s="1229"/>
      <c r="F34" s="1234" t="s">
        <v>844</v>
      </c>
      <c r="G34" s="1220"/>
      <c r="H34" s="1223"/>
      <c r="I34" s="1226"/>
      <c r="J34" s="1223"/>
      <c r="K34" s="1226"/>
      <c r="L34" s="1229"/>
      <c r="M34" s="1172"/>
      <c r="N34" s="1172"/>
      <c r="O34" s="1266"/>
      <c r="P34" s="1266"/>
    </row>
    <row r="35" spans="1:16" ht="54.95" customHeight="1">
      <c r="A35" s="1239"/>
      <c r="B35" s="1241"/>
      <c r="C35" s="1244"/>
      <c r="D35" s="1217"/>
      <c r="E35" s="1229"/>
      <c r="F35" s="1262"/>
      <c r="G35" s="1220"/>
      <c r="H35" s="1223"/>
      <c r="I35" s="1226"/>
      <c r="J35" s="1223"/>
      <c r="K35" s="1226"/>
      <c r="L35" s="1229"/>
      <c r="M35" s="1171">
        <v>0.7</v>
      </c>
      <c r="N35" s="1171">
        <v>0.3</v>
      </c>
      <c r="O35" s="1231" t="s">
        <v>845</v>
      </c>
      <c r="P35" s="1231"/>
    </row>
    <row r="36" spans="1:16" ht="29.45" customHeight="1">
      <c r="A36" s="1239"/>
      <c r="B36" s="1241"/>
      <c r="C36" s="1244"/>
      <c r="D36" s="1217"/>
      <c r="E36" s="1229"/>
      <c r="F36" s="1262"/>
      <c r="G36" s="1220"/>
      <c r="H36" s="1223"/>
      <c r="I36" s="1226"/>
      <c r="J36" s="1223"/>
      <c r="K36" s="1226"/>
      <c r="L36" s="1229"/>
      <c r="M36" s="1208"/>
      <c r="N36" s="1208"/>
      <c r="O36" s="1232"/>
      <c r="P36" s="1232"/>
    </row>
    <row r="37" spans="1:16" ht="55.5" customHeight="1">
      <c r="A37" s="1239"/>
      <c r="B37" s="1241"/>
      <c r="C37" s="1244"/>
      <c r="D37" s="1217"/>
      <c r="E37" s="1229"/>
      <c r="F37" s="1235"/>
      <c r="G37" s="1221"/>
      <c r="H37" s="1224"/>
      <c r="I37" s="1226"/>
      <c r="J37" s="1224"/>
      <c r="K37" s="1226"/>
      <c r="L37" s="1229"/>
      <c r="M37" s="1172"/>
      <c r="N37" s="1172"/>
      <c r="O37" s="1233"/>
      <c r="P37" s="1233"/>
    </row>
    <row r="38" spans="1:16" ht="54" customHeight="1">
      <c r="A38" s="1239"/>
      <c r="B38" s="1241"/>
      <c r="C38" s="1244"/>
      <c r="D38" s="1229" t="s">
        <v>846</v>
      </c>
      <c r="E38" s="1229"/>
      <c r="F38" s="932" t="s">
        <v>847</v>
      </c>
      <c r="G38" s="940">
        <v>44485</v>
      </c>
      <c r="H38" s="1114">
        <v>45015</v>
      </c>
      <c r="I38" s="1226"/>
      <c r="J38" s="1114">
        <v>45015</v>
      </c>
      <c r="K38" s="1226"/>
      <c r="L38" s="1229"/>
      <c r="M38" s="1003">
        <v>0.7</v>
      </c>
      <c r="N38" s="1003">
        <v>0.3</v>
      </c>
      <c r="O38" s="1231" t="s">
        <v>848</v>
      </c>
      <c r="P38" s="1231"/>
    </row>
    <row r="39" spans="1:16" ht="65.099999999999994" customHeight="1">
      <c r="A39" s="1239"/>
      <c r="B39" s="1241"/>
      <c r="C39" s="1244"/>
      <c r="D39" s="1229"/>
      <c r="E39" s="1229"/>
      <c r="F39" s="932" t="s">
        <v>844</v>
      </c>
      <c r="G39" s="940">
        <v>44485</v>
      </c>
      <c r="H39" s="1114">
        <v>45015</v>
      </c>
      <c r="I39" s="1226"/>
      <c r="J39" s="1114">
        <v>45015</v>
      </c>
      <c r="K39" s="1226"/>
      <c r="L39" s="1229"/>
      <c r="M39" s="1003">
        <v>0.7</v>
      </c>
      <c r="N39" s="1003">
        <v>0.3</v>
      </c>
      <c r="O39" s="1232"/>
      <c r="P39" s="1232"/>
    </row>
    <row r="40" spans="1:16" ht="49.5" customHeight="1">
      <c r="A40" s="1239"/>
      <c r="B40" s="1241"/>
      <c r="C40" s="1244"/>
      <c r="D40" s="1229"/>
      <c r="E40" s="1229"/>
      <c r="F40" s="1234" t="s">
        <v>849</v>
      </c>
      <c r="G40" s="940">
        <v>44485</v>
      </c>
      <c r="H40" s="1114">
        <v>45015</v>
      </c>
      <c r="I40" s="1226"/>
      <c r="J40" s="1114">
        <v>45015</v>
      </c>
      <c r="K40" s="1226"/>
      <c r="L40" s="1229"/>
      <c r="M40" s="1003">
        <v>0.7</v>
      </c>
      <c r="N40" s="1003">
        <v>0.3</v>
      </c>
      <c r="O40" s="1232"/>
      <c r="P40" s="1232"/>
    </row>
    <row r="41" spans="1:16" ht="29.45" customHeight="1">
      <c r="A41" s="1239"/>
      <c r="B41" s="1241"/>
      <c r="C41" s="1244"/>
      <c r="D41" s="1230"/>
      <c r="E41" s="1229"/>
      <c r="F41" s="1235"/>
      <c r="G41" s="940">
        <v>44485</v>
      </c>
      <c r="H41" s="1114">
        <v>45015</v>
      </c>
      <c r="I41" s="1226"/>
      <c r="J41" s="1114">
        <v>45015</v>
      </c>
      <c r="K41" s="1226"/>
      <c r="L41" s="1229"/>
      <c r="M41" s="1003">
        <v>0.7</v>
      </c>
      <c r="N41" s="1003">
        <v>0.3</v>
      </c>
      <c r="O41" s="1233"/>
      <c r="P41" s="1233"/>
    </row>
    <row r="42" spans="1:16" ht="99.95" customHeight="1">
      <c r="A42" s="1239"/>
      <c r="B42" s="1241"/>
      <c r="C42" s="1244"/>
      <c r="D42" s="1228" t="s">
        <v>850</v>
      </c>
      <c r="E42" s="1229"/>
      <c r="F42" s="932" t="s">
        <v>851</v>
      </c>
      <c r="G42" s="940">
        <v>44485</v>
      </c>
      <c r="H42" s="1114">
        <v>45015</v>
      </c>
      <c r="I42" s="1226"/>
      <c r="J42" s="1114">
        <v>45015</v>
      </c>
      <c r="K42" s="1226"/>
      <c r="L42" s="1229"/>
      <c r="M42" s="1003">
        <v>0.7</v>
      </c>
      <c r="N42" s="1003">
        <v>0.3</v>
      </c>
      <c r="O42" s="1231" t="s">
        <v>852</v>
      </c>
      <c r="P42" s="1231"/>
    </row>
    <row r="43" spans="1:16" ht="99.95" customHeight="1">
      <c r="A43" s="1239"/>
      <c r="B43" s="1241"/>
      <c r="C43" s="1244"/>
      <c r="D43" s="1229"/>
      <c r="E43" s="1229"/>
      <c r="F43" s="932" t="s">
        <v>853</v>
      </c>
      <c r="G43" s="940">
        <v>44485</v>
      </c>
      <c r="H43" s="1114">
        <v>45015</v>
      </c>
      <c r="I43" s="1226"/>
      <c r="J43" s="1114">
        <v>45015</v>
      </c>
      <c r="K43" s="1226"/>
      <c r="L43" s="1229"/>
      <c r="M43" s="1003">
        <v>0.7</v>
      </c>
      <c r="N43" s="1003">
        <v>0.3</v>
      </c>
      <c r="O43" s="1232"/>
      <c r="P43" s="1232"/>
    </row>
    <row r="44" spans="1:16" ht="99.95" customHeight="1">
      <c r="A44" s="1239"/>
      <c r="B44" s="1241"/>
      <c r="C44" s="1244"/>
      <c r="D44" s="1229"/>
      <c r="E44" s="1229"/>
      <c r="F44" s="932" t="s">
        <v>844</v>
      </c>
      <c r="G44" s="940">
        <v>44485</v>
      </c>
      <c r="H44" s="1114">
        <v>45015</v>
      </c>
      <c r="I44" s="1226"/>
      <c r="J44" s="1114">
        <v>45015</v>
      </c>
      <c r="K44" s="1226"/>
      <c r="L44" s="1229"/>
      <c r="M44" s="1003">
        <v>0.7</v>
      </c>
      <c r="N44" s="1003">
        <v>0.3</v>
      </c>
      <c r="O44" s="1232"/>
      <c r="P44" s="1232"/>
    </row>
    <row r="45" spans="1:16" ht="99.95" customHeight="1">
      <c r="A45" s="1239"/>
      <c r="B45" s="1242"/>
      <c r="C45" s="1245"/>
      <c r="D45" s="1230"/>
      <c r="E45" s="1230"/>
      <c r="F45" s="932" t="s">
        <v>849</v>
      </c>
      <c r="G45" s="940">
        <v>44485</v>
      </c>
      <c r="H45" s="1114">
        <v>45015</v>
      </c>
      <c r="I45" s="1227"/>
      <c r="J45" s="1114">
        <v>45015</v>
      </c>
      <c r="K45" s="1227"/>
      <c r="L45" s="1230"/>
      <c r="M45" s="1003">
        <v>0.7</v>
      </c>
      <c r="N45" s="1003">
        <v>0.3</v>
      </c>
      <c r="O45" s="1233"/>
      <c r="P45" s="1233"/>
    </row>
    <row r="46" spans="1:16" ht="129.75" customHeight="1">
      <c r="A46" s="1025" t="s">
        <v>854</v>
      </c>
      <c r="B46" s="1026">
        <v>44531</v>
      </c>
      <c r="C46" s="1134">
        <v>1</v>
      </c>
      <c r="D46" s="945" t="s">
        <v>855</v>
      </c>
      <c r="E46" s="897" t="s">
        <v>64</v>
      </c>
      <c r="F46" s="932" t="s">
        <v>856</v>
      </c>
      <c r="G46" s="1027">
        <v>44593</v>
      </c>
      <c r="H46" s="1124">
        <v>44926</v>
      </c>
      <c r="I46" s="945" t="s">
        <v>857</v>
      </c>
      <c r="J46" s="1124">
        <v>44926</v>
      </c>
      <c r="K46" s="1028" t="s">
        <v>858</v>
      </c>
      <c r="L46" s="897" t="s">
        <v>834</v>
      </c>
      <c r="M46" s="1115">
        <v>1</v>
      </c>
      <c r="N46" s="1115">
        <v>0.9</v>
      </c>
      <c r="O46" s="446" t="s">
        <v>859</v>
      </c>
    </row>
    <row r="47" spans="1:16" ht="120.75" customHeight="1">
      <c r="A47" s="1280" t="s">
        <v>860</v>
      </c>
      <c r="B47" s="1283">
        <v>44796</v>
      </c>
      <c r="C47" s="1243">
        <v>1</v>
      </c>
      <c r="D47" s="1173" t="s">
        <v>861</v>
      </c>
      <c r="E47" s="1243" t="s">
        <v>64</v>
      </c>
      <c r="F47" s="932" t="s">
        <v>862</v>
      </c>
      <c r="G47" s="647" t="s">
        <v>863</v>
      </c>
      <c r="H47" s="1124">
        <v>44926</v>
      </c>
      <c r="I47" s="1234" t="s">
        <v>864</v>
      </c>
      <c r="J47" s="1263">
        <v>45107</v>
      </c>
      <c r="K47" s="1234" t="s">
        <v>179</v>
      </c>
      <c r="L47" s="1234" t="s">
        <v>865</v>
      </c>
      <c r="M47" s="1102">
        <v>1</v>
      </c>
      <c r="N47" s="1102">
        <v>1</v>
      </c>
      <c r="O47" s="1101" t="s">
        <v>866</v>
      </c>
    </row>
    <row r="48" spans="1:16" ht="55.5" customHeight="1">
      <c r="A48" s="1281"/>
      <c r="B48" s="1284"/>
      <c r="C48" s="1244"/>
      <c r="D48" s="1286"/>
      <c r="E48" s="1244"/>
      <c r="F48" s="1234" t="s">
        <v>867</v>
      </c>
      <c r="G48" s="1234" t="s">
        <v>863</v>
      </c>
      <c r="H48" s="1287">
        <v>44926</v>
      </c>
      <c r="I48" s="1262"/>
      <c r="J48" s="1264"/>
      <c r="K48" s="1262"/>
      <c r="L48" s="1262"/>
      <c r="M48" s="1171">
        <v>0.8</v>
      </c>
      <c r="N48" s="1171">
        <v>0.5</v>
      </c>
      <c r="O48" s="1289" t="s">
        <v>868</v>
      </c>
    </row>
    <row r="49" spans="1:15" ht="46.5" customHeight="1">
      <c r="A49" s="1281"/>
      <c r="B49" s="1284"/>
      <c r="C49" s="1245"/>
      <c r="D49" s="1174"/>
      <c r="E49" s="1245"/>
      <c r="F49" s="1235"/>
      <c r="G49" s="1235"/>
      <c r="H49" s="1288"/>
      <c r="I49" s="1235"/>
      <c r="J49" s="1265"/>
      <c r="K49" s="1235"/>
      <c r="L49" s="1235"/>
      <c r="M49" s="1172"/>
      <c r="N49" s="1172"/>
      <c r="O49" s="1290"/>
    </row>
    <row r="50" spans="1:15" ht="201.75" customHeight="1">
      <c r="A50" s="1281"/>
      <c r="B50" s="1284"/>
      <c r="C50" s="1132">
        <v>2</v>
      </c>
      <c r="D50" s="924" t="s">
        <v>869</v>
      </c>
      <c r="E50" s="895" t="s">
        <v>64</v>
      </c>
      <c r="F50" s="932" t="s">
        <v>870</v>
      </c>
      <c r="G50" s="647" t="s">
        <v>863</v>
      </c>
      <c r="H50" s="1126" t="s">
        <v>871</v>
      </c>
      <c r="I50" s="938" t="s">
        <v>872</v>
      </c>
      <c r="J50" s="1125">
        <v>44926</v>
      </c>
      <c r="K50" s="939" t="s">
        <v>179</v>
      </c>
      <c r="L50" s="939" t="s">
        <v>873</v>
      </c>
      <c r="M50" s="1100">
        <v>1</v>
      </c>
      <c r="N50" s="1100">
        <v>1</v>
      </c>
      <c r="O50" s="892" t="s">
        <v>874</v>
      </c>
    </row>
    <row r="51" spans="1:15" ht="159.75" customHeight="1">
      <c r="A51" s="1281"/>
      <c r="B51" s="1284"/>
      <c r="C51" s="1255">
        <v>3</v>
      </c>
      <c r="D51" s="1228" t="s">
        <v>875</v>
      </c>
      <c r="E51" s="1228" t="s">
        <v>64</v>
      </c>
      <c r="F51" s="932" t="s">
        <v>876</v>
      </c>
      <c r="G51" s="940" t="s">
        <v>877</v>
      </c>
      <c r="H51" s="1127" t="s">
        <v>871</v>
      </c>
      <c r="I51" s="1219" t="s">
        <v>878</v>
      </c>
      <c r="J51" s="1219">
        <v>45291</v>
      </c>
      <c r="K51" s="1234" t="s">
        <v>179</v>
      </c>
      <c r="L51" s="1234" t="s">
        <v>879</v>
      </c>
      <c r="M51" s="1030">
        <v>1</v>
      </c>
      <c r="N51" s="1030">
        <v>0.7</v>
      </c>
      <c r="O51" s="892" t="s">
        <v>880</v>
      </c>
    </row>
    <row r="52" spans="1:15" ht="122.25" customHeight="1">
      <c r="A52" s="1281"/>
      <c r="B52" s="1284"/>
      <c r="C52" s="1256"/>
      <c r="D52" s="1230"/>
      <c r="E52" s="1230"/>
      <c r="F52" s="894" t="s">
        <v>881</v>
      </c>
      <c r="G52" s="937">
        <v>44690</v>
      </c>
      <c r="H52" s="1123">
        <v>45107</v>
      </c>
      <c r="I52" s="1221"/>
      <c r="J52" s="1221"/>
      <c r="K52" s="1235"/>
      <c r="L52" s="1235"/>
      <c r="M52" s="1030">
        <v>0.7</v>
      </c>
      <c r="N52" s="1030">
        <v>0.5</v>
      </c>
      <c r="O52" s="892" t="s">
        <v>882</v>
      </c>
    </row>
    <row r="53" spans="1:15" ht="131.25" customHeight="1">
      <c r="A53" s="1281"/>
      <c r="B53" s="1284"/>
      <c r="C53" s="1133">
        <v>4</v>
      </c>
      <c r="D53" s="893" t="s">
        <v>883</v>
      </c>
      <c r="E53" s="926" t="s">
        <v>64</v>
      </c>
      <c r="F53" s="942" t="s">
        <v>884</v>
      </c>
      <c r="G53" s="938" t="s">
        <v>885</v>
      </c>
      <c r="H53" s="1127" t="s">
        <v>871</v>
      </c>
      <c r="I53" s="941" t="s">
        <v>886</v>
      </c>
      <c r="J53" s="938">
        <v>44926</v>
      </c>
      <c r="K53" s="647" t="s">
        <v>179</v>
      </c>
      <c r="L53" s="932" t="s">
        <v>887</v>
      </c>
      <c r="M53" s="1105">
        <v>1</v>
      </c>
      <c r="N53" s="1105">
        <v>1</v>
      </c>
      <c r="O53" s="893" t="s">
        <v>888</v>
      </c>
    </row>
    <row r="54" spans="1:15" ht="142.5" customHeight="1">
      <c r="A54" s="1281"/>
      <c r="B54" s="1284"/>
      <c r="C54" s="931">
        <v>5</v>
      </c>
      <c r="D54" s="897" t="s">
        <v>889</v>
      </c>
      <c r="E54" s="897" t="s">
        <v>64</v>
      </c>
      <c r="F54" s="943" t="s">
        <v>890</v>
      </c>
      <c r="G54" s="933">
        <v>44690</v>
      </c>
      <c r="H54" s="1128">
        <v>45107</v>
      </c>
      <c r="I54" s="941" t="s">
        <v>891</v>
      </c>
      <c r="J54" s="938" t="s">
        <v>892</v>
      </c>
      <c r="K54" s="647" t="s">
        <v>893</v>
      </c>
      <c r="L54" s="647" t="s">
        <v>894</v>
      </c>
      <c r="M54" s="1031">
        <v>0.4</v>
      </c>
      <c r="N54" s="1031">
        <v>0.4</v>
      </c>
      <c r="O54" s="893" t="s">
        <v>895</v>
      </c>
    </row>
    <row r="55" spans="1:15" ht="110.25" customHeight="1">
      <c r="A55" s="1281"/>
      <c r="B55" s="1284"/>
      <c r="C55" s="1133">
        <v>6</v>
      </c>
      <c r="D55" s="893" t="s">
        <v>896</v>
      </c>
      <c r="E55" s="926" t="s">
        <v>64</v>
      </c>
      <c r="F55" s="943" t="s">
        <v>897</v>
      </c>
      <c r="G55" s="944">
        <v>44811</v>
      </c>
      <c r="H55" s="1125" t="s">
        <v>871</v>
      </c>
      <c r="I55" s="945" t="s">
        <v>898</v>
      </c>
      <c r="J55" s="1125" t="s">
        <v>871</v>
      </c>
      <c r="K55" s="647" t="s">
        <v>899</v>
      </c>
      <c r="L55" s="1032" t="s">
        <v>900</v>
      </c>
      <c r="M55" s="1106">
        <v>1</v>
      </c>
      <c r="N55" s="1106">
        <v>1</v>
      </c>
      <c r="O55" s="893" t="s">
        <v>901</v>
      </c>
    </row>
    <row r="56" spans="1:15" ht="128.1" customHeight="1">
      <c r="A56" s="1281"/>
      <c r="B56" s="1284"/>
      <c r="C56" s="1273">
        <v>7</v>
      </c>
      <c r="D56" s="1275" t="s">
        <v>902</v>
      </c>
      <c r="E56" s="1275" t="s">
        <v>64</v>
      </c>
      <c r="F56" s="1276" t="s">
        <v>903</v>
      </c>
      <c r="G56" s="1277">
        <v>44811</v>
      </c>
      <c r="H56" s="1278" t="s">
        <v>871</v>
      </c>
      <c r="I56" s="1275" t="s">
        <v>904</v>
      </c>
      <c r="J56" s="1279">
        <v>45291</v>
      </c>
      <c r="K56" s="1267" t="s">
        <v>905</v>
      </c>
      <c r="L56" s="1235" t="s">
        <v>906</v>
      </c>
      <c r="M56" s="1268">
        <v>1</v>
      </c>
      <c r="N56" s="1268">
        <v>1</v>
      </c>
      <c r="O56" s="1217" t="s">
        <v>907</v>
      </c>
    </row>
    <row r="57" spans="1:15" ht="39.75" customHeight="1">
      <c r="A57" s="1282"/>
      <c r="B57" s="1285"/>
      <c r="C57" s="1274"/>
      <c r="D57" s="1275"/>
      <c r="E57" s="1275"/>
      <c r="F57" s="1276"/>
      <c r="G57" s="1277"/>
      <c r="H57" s="1278"/>
      <c r="I57" s="1275"/>
      <c r="J57" s="1279"/>
      <c r="K57" s="1267"/>
      <c r="L57" s="1267"/>
      <c r="M57" s="1269"/>
      <c r="N57" s="1269"/>
      <c r="O57" s="1217"/>
    </row>
    <row r="58" spans="1:15" ht="21" customHeight="1">
      <c r="A58" s="1270" t="s">
        <v>908</v>
      </c>
      <c r="B58" s="1271"/>
      <c r="C58" s="1271"/>
      <c r="D58" s="1271"/>
      <c r="E58" s="1271"/>
      <c r="F58" s="1271"/>
      <c r="G58" s="1271"/>
      <c r="H58" s="1271"/>
      <c r="I58" s="1271"/>
      <c r="J58" s="1271"/>
      <c r="K58" s="1271"/>
      <c r="L58" s="1271"/>
      <c r="M58" s="1271"/>
      <c r="N58" s="1271"/>
      <c r="O58" s="1272"/>
    </row>
  </sheetData>
  <mergeCells count="138">
    <mergeCell ref="A58:O58"/>
    <mergeCell ref="L51:L52"/>
    <mergeCell ref="C56:C57"/>
    <mergeCell ref="D56:D57"/>
    <mergeCell ref="E56:E57"/>
    <mergeCell ref="F56:F57"/>
    <mergeCell ref="G56:G57"/>
    <mergeCell ref="H56:H57"/>
    <mergeCell ref="I56:I57"/>
    <mergeCell ref="J56:J57"/>
    <mergeCell ref="K56:K57"/>
    <mergeCell ref="A47:A57"/>
    <mergeCell ref="B47:B57"/>
    <mergeCell ref="C47:C49"/>
    <mergeCell ref="D47:D49"/>
    <mergeCell ref="E47:E49"/>
    <mergeCell ref="F48:F49"/>
    <mergeCell ref="G48:G49"/>
    <mergeCell ref="H48:H49"/>
    <mergeCell ref="O48:O49"/>
    <mergeCell ref="E51:E52"/>
    <mergeCell ref="J51:J52"/>
    <mergeCell ref="K51:K52"/>
    <mergeCell ref="I47:I49"/>
    <mergeCell ref="J47:J49"/>
    <mergeCell ref="K47:K49"/>
    <mergeCell ref="L47:L49"/>
    <mergeCell ref="P33:P34"/>
    <mergeCell ref="P35:P37"/>
    <mergeCell ref="P38:P41"/>
    <mergeCell ref="P42:P45"/>
    <mergeCell ref="O56:O57"/>
    <mergeCell ref="L56:L57"/>
    <mergeCell ref="M56:M57"/>
    <mergeCell ref="N56:N57"/>
    <mergeCell ref="O33:O34"/>
    <mergeCell ref="M35:M37"/>
    <mergeCell ref="N35:N37"/>
    <mergeCell ref="O35:O37"/>
    <mergeCell ref="M48:M49"/>
    <mergeCell ref="N48:N49"/>
    <mergeCell ref="I51:I52"/>
    <mergeCell ref="L25:L26"/>
    <mergeCell ref="A30:A45"/>
    <mergeCell ref="B30:B45"/>
    <mergeCell ref="C30:C45"/>
    <mergeCell ref="D32:D37"/>
    <mergeCell ref="E32:E45"/>
    <mergeCell ref="M33:M34"/>
    <mergeCell ref="N33:N34"/>
    <mergeCell ref="D38:D41"/>
    <mergeCell ref="D42:D45"/>
    <mergeCell ref="A22:A29"/>
    <mergeCell ref="K22:K26"/>
    <mergeCell ref="B25:B26"/>
    <mergeCell ref="C25:C26"/>
    <mergeCell ref="D25:D26"/>
    <mergeCell ref="E25:E26"/>
    <mergeCell ref="F25:F26"/>
    <mergeCell ref="C51:C52"/>
    <mergeCell ref="D51:D52"/>
    <mergeCell ref="H25:H26"/>
    <mergeCell ref="I25:I26"/>
    <mergeCell ref="J25:J26"/>
    <mergeCell ref="F34:F37"/>
    <mergeCell ref="G32:G37"/>
    <mergeCell ref="H32:H37"/>
    <mergeCell ref="I32:I45"/>
    <mergeCell ref="J32:J37"/>
    <mergeCell ref="K32:K45"/>
    <mergeCell ref="L32:L45"/>
    <mergeCell ref="O38:O41"/>
    <mergeCell ref="F40:F41"/>
    <mergeCell ref="O42:O45"/>
    <mergeCell ref="A19:A21"/>
    <mergeCell ref="B19:B21"/>
    <mergeCell ref="C19:C21"/>
    <mergeCell ref="D19:D21"/>
    <mergeCell ref="E19:E21"/>
    <mergeCell ref="G19:G21"/>
    <mergeCell ref="H19:H21"/>
    <mergeCell ref="I19:I21"/>
    <mergeCell ref="J19:J21"/>
    <mergeCell ref="A9:A18"/>
    <mergeCell ref="B9:B13"/>
    <mergeCell ref="C9:C13"/>
    <mergeCell ref="D9:D13"/>
    <mergeCell ref="E9:E13"/>
    <mergeCell ref="F9:F13"/>
    <mergeCell ref="L9:L13"/>
    <mergeCell ref="K14:K18"/>
    <mergeCell ref="L14:L18"/>
    <mergeCell ref="G14:G18"/>
    <mergeCell ref="K9:K13"/>
    <mergeCell ref="O14:O18"/>
    <mergeCell ref="M9:M13"/>
    <mergeCell ref="N9:N13"/>
    <mergeCell ref="M14:M18"/>
    <mergeCell ref="N14:N18"/>
    <mergeCell ref="G25:G26"/>
    <mergeCell ref="K19:K21"/>
    <mergeCell ref="L19:L21"/>
    <mergeCell ref="B14:B18"/>
    <mergeCell ref="C14:C18"/>
    <mergeCell ref="D14:D18"/>
    <mergeCell ref="E14:E18"/>
    <mergeCell ref="F14:F18"/>
    <mergeCell ref="H14:H18"/>
    <mergeCell ref="I14:I18"/>
    <mergeCell ref="J14:J18"/>
    <mergeCell ref="G9:G13"/>
    <mergeCell ref="H9:H13"/>
    <mergeCell ref="I9:I13"/>
    <mergeCell ref="J9:J13"/>
    <mergeCell ref="M25:M26"/>
    <mergeCell ref="N25:N26"/>
    <mergeCell ref="O25:O26"/>
    <mergeCell ref="A1:C1"/>
    <mergeCell ref="D1:L2"/>
    <mergeCell ref="M1:O2"/>
    <mergeCell ref="A2:C2"/>
    <mergeCell ref="A3:L3"/>
    <mergeCell ref="M3:O3"/>
    <mergeCell ref="A4:L4"/>
    <mergeCell ref="M4:N4"/>
    <mergeCell ref="O4:O6"/>
    <mergeCell ref="A5:A6"/>
    <mergeCell ref="B5:B6"/>
    <mergeCell ref="C5:C6"/>
    <mergeCell ref="D5:D6"/>
    <mergeCell ref="F5:F6"/>
    <mergeCell ref="G5:H5"/>
    <mergeCell ref="I5:I6"/>
    <mergeCell ref="J5:J6"/>
    <mergeCell ref="K5:L5"/>
    <mergeCell ref="M5:M6"/>
    <mergeCell ref="N5:N6"/>
    <mergeCell ref="O9:O13"/>
  </mergeCells>
  <dataValidations count="1">
    <dataValidation type="list" allowBlank="1" showInputMessage="1" showErrorMessage="1" sqref="E32 E50:E51 E53:E56" xr:uid="{0E9A8C36-74C7-4D2D-89E7-5C5048852441}"/>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L31"/>
  <sheetViews>
    <sheetView showGridLines="0" workbookViewId="0">
      <selection activeCell="I30" sqref="I30"/>
    </sheetView>
  </sheetViews>
  <sheetFormatPr defaultColWidth="11.42578125" defaultRowHeight="15"/>
  <cols>
    <col min="3" max="3" width="14.28515625" customWidth="1"/>
    <col min="4" max="4" width="12.42578125" customWidth="1"/>
    <col min="5" max="5" width="13.42578125" customWidth="1"/>
    <col min="6" max="6" width="14.42578125" customWidth="1"/>
    <col min="7" max="7" width="12.42578125" customWidth="1"/>
    <col min="8" max="8" width="16.42578125" customWidth="1"/>
    <col min="9" max="9" width="13.28515625" customWidth="1"/>
  </cols>
  <sheetData>
    <row r="1" spans="1:12" ht="20.100000000000001" customHeight="1">
      <c r="A1" s="406"/>
      <c r="B1" s="1291" t="s">
        <v>909</v>
      </c>
      <c r="C1" s="1291"/>
      <c r="D1" s="1291"/>
      <c r="E1" s="1291"/>
      <c r="F1" s="1292" t="s">
        <v>910</v>
      </c>
      <c r="G1" s="1293"/>
      <c r="H1" s="1294"/>
      <c r="I1" s="634"/>
    </row>
    <row r="2" spans="1:12" s="11" customFormat="1" ht="30">
      <c r="A2" s="635" t="s">
        <v>911</v>
      </c>
      <c r="B2" s="635" t="s">
        <v>912</v>
      </c>
      <c r="C2" s="635" t="s">
        <v>913</v>
      </c>
      <c r="D2" s="635" t="s">
        <v>914</v>
      </c>
      <c r="E2" s="636" t="s">
        <v>915</v>
      </c>
      <c r="F2" s="635" t="s">
        <v>916</v>
      </c>
      <c r="G2" s="635" t="s">
        <v>917</v>
      </c>
      <c r="H2" s="635" t="s">
        <v>918</v>
      </c>
      <c r="I2" s="635" t="s">
        <v>919</v>
      </c>
    </row>
    <row r="3" spans="1:12" ht="18" customHeight="1">
      <c r="A3" s="626" t="s">
        <v>920</v>
      </c>
      <c r="B3" s="405">
        <v>100</v>
      </c>
      <c r="C3" s="405">
        <v>85</v>
      </c>
      <c r="D3" s="405">
        <v>80</v>
      </c>
      <c r="E3" s="408">
        <v>86.5</v>
      </c>
      <c r="F3" s="409">
        <v>92.4</v>
      </c>
      <c r="G3" s="409">
        <v>99.1</v>
      </c>
      <c r="H3" s="409">
        <v>87.7</v>
      </c>
      <c r="I3" s="405">
        <v>2</v>
      </c>
      <c r="K3" s="626" t="s">
        <v>920</v>
      </c>
      <c r="L3" s="409">
        <v>87.7</v>
      </c>
    </row>
    <row r="4" spans="1:12" ht="18" customHeight="1">
      <c r="A4" s="626" t="s">
        <v>921</v>
      </c>
      <c r="B4" s="405">
        <v>100</v>
      </c>
      <c r="C4" s="405">
        <v>90.5</v>
      </c>
      <c r="D4" s="405">
        <v>93</v>
      </c>
      <c r="E4" s="408">
        <v>94.8</v>
      </c>
      <c r="F4" s="409">
        <v>99</v>
      </c>
      <c r="G4" s="409">
        <v>97.8</v>
      </c>
      <c r="H4" s="409">
        <v>94.3</v>
      </c>
      <c r="I4" s="405">
        <v>6</v>
      </c>
      <c r="K4" s="626" t="s">
        <v>921</v>
      </c>
      <c r="L4" s="409">
        <v>94.3</v>
      </c>
    </row>
    <row r="5" spans="1:12" ht="18" customHeight="1">
      <c r="A5" s="626" t="s">
        <v>922</v>
      </c>
      <c r="B5" s="405">
        <v>100</v>
      </c>
      <c r="C5" s="405">
        <v>82</v>
      </c>
      <c r="D5" s="405">
        <v>94</v>
      </c>
      <c r="E5" s="408">
        <v>94.6</v>
      </c>
      <c r="F5" s="409">
        <v>100</v>
      </c>
      <c r="G5" s="409">
        <v>93</v>
      </c>
      <c r="H5" s="410">
        <v>77.8</v>
      </c>
      <c r="I5" s="405">
        <v>11</v>
      </c>
      <c r="K5" s="626" t="s">
        <v>922</v>
      </c>
      <c r="L5" s="410">
        <v>77.8</v>
      </c>
    </row>
    <row r="6" spans="1:12">
      <c r="A6" s="626" t="s">
        <v>923</v>
      </c>
      <c r="B6" s="405"/>
      <c r="C6" s="405">
        <v>99.3</v>
      </c>
      <c r="D6" s="405">
        <v>100</v>
      </c>
      <c r="E6" s="408">
        <v>99.7</v>
      </c>
      <c r="F6" s="409">
        <v>98.5</v>
      </c>
      <c r="G6" s="406"/>
      <c r="H6" s="409">
        <v>83.6</v>
      </c>
      <c r="I6" s="405">
        <v>8</v>
      </c>
      <c r="K6" s="411" t="s">
        <v>923</v>
      </c>
      <c r="L6" s="409">
        <v>83.6</v>
      </c>
    </row>
    <row r="7" spans="1:12">
      <c r="A7" s="411" t="s">
        <v>924</v>
      </c>
      <c r="B7" s="405">
        <v>98.3</v>
      </c>
      <c r="C7" s="405">
        <v>96.8</v>
      </c>
      <c r="D7" s="405">
        <v>96</v>
      </c>
      <c r="E7" s="408">
        <v>98.3</v>
      </c>
      <c r="F7" s="409">
        <v>95.1</v>
      </c>
      <c r="G7" s="406"/>
      <c r="H7" s="887">
        <v>81</v>
      </c>
      <c r="I7" s="405">
        <v>7</v>
      </c>
      <c r="K7" s="411" t="s">
        <v>924</v>
      </c>
      <c r="L7" s="887">
        <v>81</v>
      </c>
    </row>
    <row r="28" spans="6:6">
      <c r="F28" s="922"/>
    </row>
    <row r="29" spans="6:6">
      <c r="F29" s="922"/>
    </row>
    <row r="30" spans="6:6">
      <c r="F30" s="922"/>
    </row>
    <row r="31" spans="6:6">
      <c r="F31" s="922"/>
    </row>
  </sheetData>
  <mergeCells count="2">
    <mergeCell ref="B1:E1"/>
    <mergeCell ref="F1:H1"/>
  </mergeCells>
  <pageMargins left="0.7" right="0.7" top="0.75" bottom="0.75" header="0.3" footer="0.3"/>
  <pageSetup orientation="portrait"/>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G6"/>
  <sheetViews>
    <sheetView showGridLines="0" workbookViewId="0">
      <selection activeCell="D14" sqref="D14"/>
    </sheetView>
  </sheetViews>
  <sheetFormatPr defaultColWidth="11.42578125" defaultRowHeight="15"/>
  <cols>
    <col min="1" max="1" width="48.28515625" customWidth="1"/>
    <col min="2" max="2" width="9.42578125" bestFit="1" customWidth="1"/>
    <col min="3" max="3" width="9.85546875" customWidth="1"/>
    <col min="5" max="6" width="10.85546875"/>
    <col min="7" max="7" width="10.85546875" style="436"/>
  </cols>
  <sheetData>
    <row r="1" spans="1:7" s="624" customFormat="1" ht="18.600000000000001" customHeight="1">
      <c r="A1" s="637" t="s">
        <v>925</v>
      </c>
      <c r="B1" s="627">
        <v>2018</v>
      </c>
      <c r="C1" s="627">
        <v>2019</v>
      </c>
      <c r="D1" s="627">
        <v>2020</v>
      </c>
      <c r="E1" s="627">
        <v>2021</v>
      </c>
      <c r="F1" s="627">
        <v>2022</v>
      </c>
      <c r="G1" s="628" t="s">
        <v>926</v>
      </c>
    </row>
    <row r="2" spans="1:7" s="624" customFormat="1" ht="18.600000000000001" customHeight="1">
      <c r="A2" s="625" t="s">
        <v>64</v>
      </c>
      <c r="B2" s="405">
        <v>10</v>
      </c>
      <c r="C2" s="740">
        <v>1</v>
      </c>
      <c r="D2" s="740">
        <v>7</v>
      </c>
      <c r="E2" s="740">
        <v>1</v>
      </c>
      <c r="F2" s="740">
        <v>7</v>
      </c>
      <c r="G2" s="745">
        <f>SUM(B2:F2)</f>
        <v>26</v>
      </c>
    </row>
    <row r="3" spans="1:7" s="624" customFormat="1" ht="18.600000000000001" customHeight="1">
      <c r="A3" s="625" t="s">
        <v>794</v>
      </c>
      <c r="B3" s="741">
        <v>2</v>
      </c>
      <c r="C3" s="742"/>
      <c r="D3" s="742"/>
      <c r="E3" s="742"/>
      <c r="F3" s="742"/>
      <c r="G3" s="745">
        <f>SUM(B3:E3)</f>
        <v>2</v>
      </c>
    </row>
    <row r="4" spans="1:7" s="624" customFormat="1" ht="33" customHeight="1">
      <c r="A4" s="679" t="s">
        <v>927</v>
      </c>
      <c r="B4" s="741"/>
      <c r="C4" s="742"/>
      <c r="D4" s="742">
        <v>1</v>
      </c>
      <c r="E4" s="742"/>
      <c r="F4" s="742"/>
      <c r="G4" s="745">
        <f>SUM(B4:E4)</f>
        <v>1</v>
      </c>
    </row>
    <row r="5" spans="1:7" s="624" customFormat="1" ht="18.600000000000001" customHeight="1">
      <c r="A5" s="57"/>
      <c r="B5" s="405">
        <f>SUM(B2:B3)</f>
        <v>12</v>
      </c>
      <c r="C5" s="405">
        <f>SUM(C2:C3)</f>
        <v>1</v>
      </c>
      <c r="D5" s="743">
        <f>SUM(D2:D4)</f>
        <v>8</v>
      </c>
      <c r="E5" s="743">
        <f>SUM(E2:E4)</f>
        <v>1</v>
      </c>
      <c r="F5" s="743">
        <v>7</v>
      </c>
      <c r="G5" s="744">
        <f>SUM(B5:F5)</f>
        <v>29</v>
      </c>
    </row>
    <row r="6" spans="1:7">
      <c r="C6" s="436"/>
    </row>
  </sheetData>
  <pageMargins left="0.7" right="0.7" top="0.75" bottom="0.75" header="0.3" footer="0.3"/>
  <pageSetup orientation="portrai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G11"/>
  <sheetViews>
    <sheetView showGridLines="0" zoomScale="90" zoomScaleNormal="90" zoomScalePageLayoutView="90" workbookViewId="0">
      <pane ySplit="1" topLeftCell="A4" activePane="bottomLeft" state="frozen"/>
      <selection pane="bottomLeft" activeCell="I7" sqref="I7"/>
      <selection activeCell="B28" sqref="B28"/>
    </sheetView>
  </sheetViews>
  <sheetFormatPr defaultColWidth="11.42578125" defaultRowHeight="12.75"/>
  <cols>
    <col min="1" max="1" width="39.7109375" style="423" customWidth="1"/>
    <col min="2" max="16384" width="11.42578125" style="423"/>
  </cols>
  <sheetData>
    <row r="1" spans="1:7" ht="20.45" customHeight="1">
      <c r="A1" s="630" t="s">
        <v>9</v>
      </c>
      <c r="B1" s="631">
        <v>2018</v>
      </c>
      <c r="C1" s="631">
        <v>2019</v>
      </c>
      <c r="D1" s="631">
        <v>2020</v>
      </c>
      <c r="E1" s="631">
        <v>2021</v>
      </c>
      <c r="F1" s="631">
        <v>2022</v>
      </c>
      <c r="G1" s="631" t="s">
        <v>928</v>
      </c>
    </row>
    <row r="2" spans="1:7" ht="33.75" customHeight="1">
      <c r="A2" s="426" t="s">
        <v>929</v>
      </c>
      <c r="B2" s="445">
        <v>1</v>
      </c>
      <c r="C2" s="445"/>
      <c r="D2" s="445"/>
      <c r="E2" s="445"/>
      <c r="F2" s="445"/>
      <c r="G2" s="460"/>
    </row>
    <row r="3" spans="1:7" ht="25.5">
      <c r="A3" s="426" t="s">
        <v>930</v>
      </c>
      <c r="B3" s="445">
        <v>2</v>
      </c>
      <c r="C3" s="445"/>
      <c r="D3" s="445"/>
      <c r="E3" s="445"/>
      <c r="F3" s="445"/>
      <c r="G3" s="460"/>
    </row>
    <row r="4" spans="1:7" ht="50.1" customHeight="1">
      <c r="A4" s="425" t="s">
        <v>931</v>
      </c>
      <c r="B4" s="427">
        <v>6</v>
      </c>
      <c r="C4" s="445"/>
      <c r="D4" s="445"/>
      <c r="E4" s="445"/>
      <c r="F4" s="445"/>
      <c r="G4" s="460"/>
    </row>
    <row r="5" spans="1:7" ht="31.35" customHeight="1">
      <c r="A5" s="425" t="s">
        <v>932</v>
      </c>
      <c r="B5" s="445"/>
      <c r="C5" s="445">
        <v>1</v>
      </c>
      <c r="D5" s="445"/>
      <c r="E5" s="445"/>
      <c r="F5" s="445"/>
      <c r="G5" s="460"/>
    </row>
    <row r="6" spans="1:7" ht="58.5" customHeight="1">
      <c r="A6" s="425" t="s">
        <v>933</v>
      </c>
      <c r="B6" s="445"/>
      <c r="C6" s="445"/>
      <c r="D6" s="890">
        <v>0</v>
      </c>
      <c r="E6" s="445"/>
      <c r="F6" s="445"/>
      <c r="G6" s="460"/>
    </row>
    <row r="7" spans="1:7" ht="59.25" customHeight="1">
      <c r="A7" s="425" t="s">
        <v>823</v>
      </c>
      <c r="B7" s="445"/>
      <c r="C7" s="445"/>
      <c r="D7" s="445">
        <v>3</v>
      </c>
      <c r="E7" s="445"/>
      <c r="F7" s="445"/>
      <c r="G7" s="460"/>
    </row>
    <row r="8" spans="1:7" ht="44.25" customHeight="1">
      <c r="A8" s="728" t="s">
        <v>854</v>
      </c>
      <c r="B8" s="445"/>
      <c r="C8" s="445"/>
      <c r="D8" s="445"/>
      <c r="E8" s="445">
        <v>1</v>
      </c>
      <c r="F8" s="445"/>
      <c r="G8" s="460"/>
    </row>
    <row r="9" spans="1:7" ht="44.25" customHeight="1">
      <c r="A9" s="728" t="s">
        <v>934</v>
      </c>
      <c r="B9" s="445"/>
      <c r="C9" s="445"/>
      <c r="D9" s="445"/>
      <c r="E9" s="445"/>
      <c r="F9" s="445">
        <v>7</v>
      </c>
      <c r="G9" s="460"/>
    </row>
    <row r="10" spans="1:7" ht="18" customHeight="1">
      <c r="A10" s="632" t="s">
        <v>928</v>
      </c>
      <c r="B10" s="633">
        <f>SUM(B2:B7)</f>
        <v>9</v>
      </c>
      <c r="C10" s="633">
        <f>SUM(C2:C7)</f>
        <v>1</v>
      </c>
      <c r="D10" s="633">
        <f>SUM(D2:D7)</f>
        <v>3</v>
      </c>
      <c r="E10" s="633">
        <v>1</v>
      </c>
      <c r="F10" s="633">
        <v>7</v>
      </c>
      <c r="G10" s="629">
        <f>SUM(B10:F11)</f>
        <v>21</v>
      </c>
    </row>
    <row r="11" spans="1:7" ht="19.350000000000001" customHeight="1"/>
  </sheetData>
  <pageMargins left="0.7" right="0.7" top="0.75" bottom="0.75" header="0.3" footer="0.3"/>
  <pageSetup orientation="portrait"/>
  <legacy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B9"/>
  <sheetViews>
    <sheetView showGridLines="0" workbookViewId="0">
      <selection activeCell="B12" sqref="B12"/>
    </sheetView>
  </sheetViews>
  <sheetFormatPr defaultColWidth="11.42578125" defaultRowHeight="15"/>
  <cols>
    <col min="1" max="1" width="39" customWidth="1"/>
    <col min="2" max="2" width="18.140625" customWidth="1"/>
    <col min="3" max="3" width="13.5703125" customWidth="1"/>
    <col min="4" max="4" width="21.28515625" customWidth="1"/>
    <col min="5" max="5" width="17.42578125" customWidth="1"/>
  </cols>
  <sheetData>
    <row r="1" spans="1:2" ht="20.100000000000001" customHeight="1">
      <c r="A1" s="639" t="s">
        <v>34</v>
      </c>
      <c r="B1" s="639" t="s">
        <v>935</v>
      </c>
    </row>
    <row r="2" spans="1:2" ht="20.100000000000001" customHeight="1">
      <c r="A2" s="407" t="s">
        <v>936</v>
      </c>
      <c r="B2" s="405">
        <v>7</v>
      </c>
    </row>
    <row r="3" spans="1:2" ht="20.100000000000001" customHeight="1">
      <c r="A3" s="407" t="s">
        <v>937</v>
      </c>
      <c r="B3" s="405">
        <v>6</v>
      </c>
    </row>
    <row r="4" spans="1:2" ht="20.100000000000001" customHeight="1">
      <c r="A4" s="407" t="s">
        <v>938</v>
      </c>
      <c r="B4" s="405">
        <v>3</v>
      </c>
    </row>
    <row r="5" spans="1:2" ht="20.100000000000001" customHeight="1">
      <c r="A5" s="407" t="s">
        <v>155</v>
      </c>
      <c r="B5" s="405">
        <v>1</v>
      </c>
    </row>
    <row r="6" spans="1:2" ht="20.100000000000001" customHeight="1">
      <c r="A6" s="407" t="s">
        <v>939</v>
      </c>
      <c r="B6" s="405">
        <v>2</v>
      </c>
    </row>
    <row r="7" spans="1:2" ht="20.100000000000001" customHeight="1">
      <c r="A7" s="407" t="s">
        <v>455</v>
      </c>
      <c r="B7" s="405">
        <v>1</v>
      </c>
    </row>
    <row r="8" spans="1:2" ht="29.25" customHeight="1">
      <c r="A8" s="453" t="s">
        <v>940</v>
      </c>
      <c r="B8" s="405">
        <v>1</v>
      </c>
    </row>
    <row r="9" spans="1:2" ht="20.100000000000001" customHeight="1">
      <c r="B9" s="638">
        <f>SUM(B2:B8)</f>
        <v>21</v>
      </c>
    </row>
  </sheetData>
  <pageMargins left="0.7" right="0.7" top="0.75" bottom="0.75" header="0.3" footer="0.3"/>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F11"/>
  <sheetViews>
    <sheetView showGridLines="0" zoomScale="90" zoomScaleNormal="90" zoomScalePageLayoutView="90" workbookViewId="0">
      <selection activeCell="C11" sqref="C11"/>
    </sheetView>
  </sheetViews>
  <sheetFormatPr defaultColWidth="11.42578125" defaultRowHeight="15"/>
  <cols>
    <col min="1" max="1" width="7.85546875" customWidth="1"/>
    <col min="2" max="2" width="10.85546875"/>
    <col min="4" max="4" width="134.42578125" customWidth="1"/>
    <col min="5" max="5" width="62" customWidth="1"/>
    <col min="6" max="6" width="46.28515625" customWidth="1"/>
  </cols>
  <sheetData>
    <row r="1" spans="1:6" ht="33.75">
      <c r="A1" s="405" t="s">
        <v>941</v>
      </c>
      <c r="B1" s="405" t="s">
        <v>942</v>
      </c>
      <c r="C1" s="611" t="s">
        <v>943</v>
      </c>
      <c r="D1" s="606" t="s">
        <v>944</v>
      </c>
      <c r="E1" s="606" t="s">
        <v>945</v>
      </c>
      <c r="F1" s="606" t="s">
        <v>946</v>
      </c>
    </row>
    <row r="2" spans="1:6" ht="173.25" customHeight="1">
      <c r="A2" s="405">
        <v>1</v>
      </c>
      <c r="B2" s="802">
        <v>2018</v>
      </c>
      <c r="C2" s="612">
        <v>1</v>
      </c>
      <c r="D2" s="607" t="s">
        <v>947</v>
      </c>
      <c r="E2" s="608" t="s">
        <v>554</v>
      </c>
      <c r="F2" s="607" t="s">
        <v>556</v>
      </c>
    </row>
    <row r="3" spans="1:6" ht="119.25" customHeight="1">
      <c r="A3" s="405">
        <v>2</v>
      </c>
      <c r="B3" s="802">
        <v>2018</v>
      </c>
      <c r="C3" s="613">
        <v>6</v>
      </c>
      <c r="D3" s="607" t="s">
        <v>617</v>
      </c>
      <c r="E3" s="608" t="s">
        <v>618</v>
      </c>
      <c r="F3" s="609" t="s">
        <v>619</v>
      </c>
    </row>
    <row r="4" spans="1:6" ht="72.75" customHeight="1">
      <c r="A4" s="405">
        <v>3</v>
      </c>
      <c r="B4" s="802">
        <v>2018</v>
      </c>
      <c r="C4" s="613">
        <v>7</v>
      </c>
      <c r="D4" s="607" t="s">
        <v>948</v>
      </c>
      <c r="E4" s="608" t="s">
        <v>618</v>
      </c>
      <c r="F4" s="609" t="s">
        <v>619</v>
      </c>
    </row>
    <row r="5" spans="1:6" ht="101.25">
      <c r="A5" s="405">
        <v>4</v>
      </c>
      <c r="B5" s="802">
        <v>2018</v>
      </c>
      <c r="C5" s="613">
        <v>2</v>
      </c>
      <c r="D5" s="607" t="s">
        <v>949</v>
      </c>
      <c r="E5" s="608" t="s">
        <v>950</v>
      </c>
      <c r="F5" s="607" t="s">
        <v>656</v>
      </c>
    </row>
    <row r="6" spans="1:6" ht="70.5" customHeight="1">
      <c r="A6" s="405">
        <v>5</v>
      </c>
      <c r="B6" s="802">
        <v>2018</v>
      </c>
      <c r="C6" s="613">
        <v>3</v>
      </c>
      <c r="D6" s="607" t="s">
        <v>951</v>
      </c>
      <c r="E6" s="608" t="s">
        <v>952</v>
      </c>
      <c r="F6" s="607" t="s">
        <v>662</v>
      </c>
    </row>
    <row r="7" spans="1:6" ht="69" customHeight="1">
      <c r="A7" s="405">
        <v>6</v>
      </c>
      <c r="B7" s="802">
        <v>2018</v>
      </c>
      <c r="C7" s="613">
        <v>4</v>
      </c>
      <c r="D7" s="607" t="s">
        <v>953</v>
      </c>
      <c r="E7" s="608" t="s">
        <v>954</v>
      </c>
      <c r="F7" s="607" t="s">
        <v>668</v>
      </c>
    </row>
    <row r="8" spans="1:6" ht="89.25" customHeight="1">
      <c r="A8" s="405">
        <v>7</v>
      </c>
      <c r="B8" s="802">
        <v>2018</v>
      </c>
      <c r="C8" s="613">
        <v>5</v>
      </c>
      <c r="D8" s="607" t="s">
        <v>955</v>
      </c>
      <c r="E8" s="608" t="s">
        <v>956</v>
      </c>
      <c r="F8" s="607" t="s">
        <v>674</v>
      </c>
    </row>
    <row r="9" spans="1:6" ht="82.5" customHeight="1">
      <c r="A9" s="405">
        <v>8</v>
      </c>
      <c r="B9" s="802">
        <v>2018</v>
      </c>
      <c r="C9" s="613">
        <v>13</v>
      </c>
      <c r="D9" s="610" t="s">
        <v>957</v>
      </c>
      <c r="E9" s="608" t="s">
        <v>958</v>
      </c>
      <c r="F9" s="607" t="s">
        <v>718</v>
      </c>
    </row>
    <row r="10" spans="1:6" ht="72" customHeight="1">
      <c r="A10" s="405">
        <v>9</v>
      </c>
      <c r="B10" s="802">
        <v>2018</v>
      </c>
      <c r="C10" s="613">
        <v>14</v>
      </c>
      <c r="D10" s="607" t="s">
        <v>959</v>
      </c>
      <c r="E10" s="608" t="s">
        <v>960</v>
      </c>
      <c r="F10" s="607" t="s">
        <v>686</v>
      </c>
    </row>
    <row r="11" spans="1:6" ht="120" customHeight="1">
      <c r="A11" s="405">
        <v>10</v>
      </c>
      <c r="B11" s="410">
        <v>2019</v>
      </c>
      <c r="C11" s="614">
        <v>4</v>
      </c>
      <c r="D11" s="607" t="s">
        <v>961</v>
      </c>
      <c r="E11" s="608" t="s">
        <v>962</v>
      </c>
      <c r="F11" s="607" t="s">
        <v>963</v>
      </c>
    </row>
  </sheetData>
  <pageMargins left="0.7" right="0.7" top="0.75" bottom="0.75" header="0.3" footer="0.3"/>
  <legacy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F17"/>
  <sheetViews>
    <sheetView showGridLines="0" topLeftCell="A5" zoomScale="90" zoomScaleNormal="90" zoomScalePageLayoutView="90" workbookViewId="0">
      <selection activeCell="E6" sqref="E6"/>
    </sheetView>
  </sheetViews>
  <sheetFormatPr defaultColWidth="11.42578125" defaultRowHeight="15"/>
  <cols>
    <col min="1" max="1" width="7.85546875" customWidth="1"/>
    <col min="4" max="4" width="113" customWidth="1"/>
    <col min="5" max="5" width="82.7109375" customWidth="1"/>
    <col min="6" max="6" width="38.28515625" customWidth="1"/>
  </cols>
  <sheetData>
    <row r="1" spans="1:6" ht="33.75">
      <c r="A1" s="405" t="s">
        <v>941</v>
      </c>
      <c r="B1" s="405" t="s">
        <v>942</v>
      </c>
      <c r="C1" s="611" t="s">
        <v>964</v>
      </c>
      <c r="D1" s="606" t="s">
        <v>965</v>
      </c>
      <c r="E1" s="606" t="s">
        <v>966</v>
      </c>
      <c r="F1" s="606" t="s">
        <v>967</v>
      </c>
    </row>
    <row r="2" spans="1:6" ht="102" customHeight="1">
      <c r="A2" s="405">
        <v>11</v>
      </c>
      <c r="B2" s="800">
        <v>2020</v>
      </c>
      <c r="C2" s="613">
        <v>2</v>
      </c>
      <c r="D2" s="607" t="s">
        <v>968</v>
      </c>
      <c r="E2" s="608" t="s">
        <v>969</v>
      </c>
      <c r="F2" s="607" t="s">
        <v>970</v>
      </c>
    </row>
    <row r="3" spans="1:6" ht="113.25" customHeight="1">
      <c r="A3" s="405">
        <v>12</v>
      </c>
      <c r="B3" s="800">
        <v>2020</v>
      </c>
      <c r="C3" s="613">
        <v>4</v>
      </c>
      <c r="D3" s="680" t="s">
        <v>971</v>
      </c>
      <c r="E3" s="645" t="s">
        <v>972</v>
      </c>
      <c r="F3" s="607" t="s">
        <v>832</v>
      </c>
    </row>
    <row r="4" spans="1:6" ht="67.5">
      <c r="A4" s="405">
        <v>13</v>
      </c>
      <c r="B4" s="800">
        <v>2020</v>
      </c>
      <c r="C4" s="613">
        <v>5</v>
      </c>
      <c r="D4" s="607" t="s">
        <v>973</v>
      </c>
      <c r="E4" s="608" t="s">
        <v>974</v>
      </c>
      <c r="F4" s="607" t="s">
        <v>975</v>
      </c>
    </row>
    <row r="5" spans="1:6" ht="108.75" customHeight="1">
      <c r="A5" s="405">
        <v>14</v>
      </c>
      <c r="B5" s="801">
        <v>2021</v>
      </c>
      <c r="C5" s="613">
        <v>1</v>
      </c>
      <c r="D5" s="450" t="s">
        <v>976</v>
      </c>
      <c r="E5" s="608" t="s">
        <v>977</v>
      </c>
      <c r="F5" s="607" t="s">
        <v>978</v>
      </c>
    </row>
    <row r="6" spans="1:6" ht="33.75" customHeight="1">
      <c r="A6" s="1295">
        <v>15</v>
      </c>
      <c r="B6" s="1298">
        <v>2021</v>
      </c>
      <c r="C6" s="1303">
        <v>1</v>
      </c>
      <c r="D6" s="1301" t="s">
        <v>979</v>
      </c>
      <c r="E6" s="932" t="s">
        <v>862</v>
      </c>
      <c r="F6" s="1234" t="s">
        <v>980</v>
      </c>
    </row>
    <row r="7" spans="1:6" ht="33.75">
      <c r="A7" s="1296"/>
      <c r="B7" s="1300"/>
      <c r="C7" s="1304"/>
      <c r="D7" s="1302"/>
      <c r="E7" s="932" t="s">
        <v>981</v>
      </c>
      <c r="F7" s="1235"/>
    </row>
    <row r="8" spans="1:6" ht="33.75">
      <c r="A8" s="1295">
        <v>16</v>
      </c>
      <c r="B8" s="1298">
        <v>2021</v>
      </c>
      <c r="C8" s="1295">
        <v>2</v>
      </c>
      <c r="D8" s="1283" t="s">
        <v>982</v>
      </c>
      <c r="E8" s="891" t="s">
        <v>983</v>
      </c>
      <c r="F8" s="1283" t="s">
        <v>984</v>
      </c>
    </row>
    <row r="9" spans="1:6" ht="108" customHeight="1">
      <c r="A9" s="1296"/>
      <c r="B9" s="1299"/>
      <c r="C9" s="1296"/>
      <c r="D9" s="1284"/>
      <c r="E9" s="891" t="s">
        <v>985</v>
      </c>
      <c r="F9" s="1284"/>
    </row>
    <row r="10" spans="1:6" ht="45">
      <c r="A10" s="1297"/>
      <c r="B10" s="1300"/>
      <c r="C10" s="1297"/>
      <c r="D10" s="1285"/>
      <c r="E10" s="891" t="s">
        <v>986</v>
      </c>
      <c r="F10" s="1285"/>
    </row>
    <row r="11" spans="1:6" ht="34.5" customHeight="1">
      <c r="A11" s="1295">
        <v>17</v>
      </c>
      <c r="B11" s="1298">
        <v>2021</v>
      </c>
      <c r="C11" s="1295">
        <v>3</v>
      </c>
      <c r="D11" s="1228" t="s">
        <v>987</v>
      </c>
      <c r="E11" s="892" t="s">
        <v>988</v>
      </c>
      <c r="F11" s="1283" t="s">
        <v>989</v>
      </c>
    </row>
    <row r="12" spans="1:6" ht="65.25" customHeight="1">
      <c r="A12" s="1297"/>
      <c r="B12" s="1300"/>
      <c r="C12" s="1297"/>
      <c r="D12" s="1230"/>
      <c r="E12" s="892" t="s">
        <v>990</v>
      </c>
      <c r="F12" s="1285"/>
    </row>
    <row r="13" spans="1:6" ht="108" customHeight="1">
      <c r="A13" s="405">
        <v>18</v>
      </c>
      <c r="B13" s="918">
        <v>2021</v>
      </c>
      <c r="C13" s="405">
        <v>4</v>
      </c>
      <c r="D13" s="893" t="s">
        <v>883</v>
      </c>
      <c r="E13" s="894" t="s">
        <v>991</v>
      </c>
      <c r="F13" s="895" t="s">
        <v>886</v>
      </c>
    </row>
    <row r="14" spans="1:6" ht="66" customHeight="1">
      <c r="A14" s="1295">
        <v>19</v>
      </c>
      <c r="B14" s="1298">
        <v>2021</v>
      </c>
      <c r="C14" s="1295">
        <v>5</v>
      </c>
      <c r="D14" s="1228" t="s">
        <v>889</v>
      </c>
      <c r="E14" s="896" t="s">
        <v>992</v>
      </c>
      <c r="F14" s="1228" t="s">
        <v>993</v>
      </c>
    </row>
    <row r="15" spans="1:6" ht="57" customHeight="1">
      <c r="A15" s="1297"/>
      <c r="B15" s="1300"/>
      <c r="C15" s="1297"/>
      <c r="D15" s="1230"/>
      <c r="E15" s="896" t="s">
        <v>994</v>
      </c>
      <c r="F15" s="1230"/>
    </row>
    <row r="16" spans="1:6" ht="90" customHeight="1">
      <c r="A16" s="405">
        <v>20</v>
      </c>
      <c r="B16" s="918">
        <v>2021</v>
      </c>
      <c r="C16" s="405">
        <v>6</v>
      </c>
      <c r="D16" s="893" t="s">
        <v>896</v>
      </c>
      <c r="E16" s="919" t="s">
        <v>995</v>
      </c>
      <c r="F16" s="897" t="s">
        <v>996</v>
      </c>
    </row>
    <row r="17" spans="1:6" ht="80.25" customHeight="1">
      <c r="A17" s="405">
        <v>21</v>
      </c>
      <c r="B17" s="918">
        <v>2021</v>
      </c>
      <c r="C17" s="405">
        <v>7</v>
      </c>
      <c r="D17" s="923" t="s">
        <v>997</v>
      </c>
      <c r="E17" s="926" t="s">
        <v>903</v>
      </c>
      <c r="F17" s="919" t="s">
        <v>904</v>
      </c>
    </row>
  </sheetData>
  <mergeCells count="20">
    <mergeCell ref="D8:D10"/>
    <mergeCell ref="D11:D12"/>
    <mergeCell ref="D6:D7"/>
    <mergeCell ref="F6:F7"/>
    <mergeCell ref="B14:B15"/>
    <mergeCell ref="F8:F10"/>
    <mergeCell ref="F11:F12"/>
    <mergeCell ref="F14:F15"/>
    <mergeCell ref="D14:D15"/>
    <mergeCell ref="C8:C10"/>
    <mergeCell ref="C6:C7"/>
    <mergeCell ref="C11:C12"/>
    <mergeCell ref="C14:C15"/>
    <mergeCell ref="B6:B7"/>
    <mergeCell ref="A6:A7"/>
    <mergeCell ref="A8:A10"/>
    <mergeCell ref="A11:A12"/>
    <mergeCell ref="A14:A15"/>
    <mergeCell ref="B8:B10"/>
    <mergeCell ref="B11:B12"/>
  </mergeCells>
  <pageMargins left="0.7" right="0.7" top="0.75" bottom="0.75" header="0.3" footer="0.3"/>
  <pageSetup orientation="portrait"/>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9999"/>
  </sheetPr>
  <dimension ref="A1:O17"/>
  <sheetViews>
    <sheetView topLeftCell="A14" workbookViewId="0">
      <selection activeCell="D14" sqref="D14"/>
    </sheetView>
  </sheetViews>
  <sheetFormatPr defaultColWidth="10.85546875" defaultRowHeight="12.75"/>
  <cols>
    <col min="1" max="1" width="13.7109375" style="736" customWidth="1"/>
    <col min="2" max="2" width="10.28515625" style="736" customWidth="1"/>
    <col min="3" max="3" width="6.140625" style="736" customWidth="1"/>
    <col min="4" max="4" width="53.42578125" style="736" customWidth="1"/>
    <col min="5" max="5" width="15" style="736" hidden="1" customWidth="1"/>
    <col min="6" max="6" width="35.85546875" style="736" customWidth="1"/>
    <col min="7" max="7" width="14.140625" style="736" customWidth="1"/>
    <col min="8" max="8" width="15.7109375" style="736" customWidth="1"/>
    <col min="9" max="9" width="25.28515625" style="736" customWidth="1"/>
    <col min="10" max="10" width="13.42578125" style="736" customWidth="1"/>
    <col min="11" max="11" width="12.7109375" style="736" customWidth="1"/>
    <col min="12" max="12" width="13.7109375" style="736" customWidth="1"/>
    <col min="13" max="13" width="16" style="736" customWidth="1"/>
    <col min="14" max="14" width="18.85546875" style="736" customWidth="1"/>
    <col min="15" max="15" width="16.7109375" style="736" customWidth="1"/>
    <col min="16" max="16384" width="10.85546875" style="736"/>
  </cols>
  <sheetData>
    <row r="1" spans="1:15">
      <c r="A1" s="1305" t="s">
        <v>740</v>
      </c>
      <c r="B1" s="1306"/>
      <c r="C1" s="1307"/>
      <c r="D1" s="1308" t="s">
        <v>741</v>
      </c>
      <c r="E1" s="1309"/>
      <c r="F1" s="1309"/>
      <c r="G1" s="1309"/>
      <c r="H1" s="1309"/>
      <c r="I1" s="1309"/>
      <c r="J1" s="1309"/>
      <c r="K1" s="1309"/>
      <c r="L1" s="1310"/>
      <c r="M1" s="1314"/>
      <c r="N1" s="1314"/>
      <c r="O1" s="1314"/>
    </row>
    <row r="2" spans="1:15">
      <c r="A2" s="1305" t="s">
        <v>742</v>
      </c>
      <c r="B2" s="1306"/>
      <c r="C2" s="1307"/>
      <c r="D2" s="1311"/>
      <c r="E2" s="1312"/>
      <c r="F2" s="1312"/>
      <c r="G2" s="1312"/>
      <c r="H2" s="1312"/>
      <c r="I2" s="1312"/>
      <c r="J2" s="1312"/>
      <c r="K2" s="1312"/>
      <c r="L2" s="1313"/>
      <c r="M2" s="1314"/>
      <c r="N2" s="1314"/>
      <c r="O2" s="1314"/>
    </row>
    <row r="3" spans="1:15">
      <c r="A3" s="1315" t="s">
        <v>998</v>
      </c>
      <c r="B3" s="1315"/>
      <c r="C3" s="1315"/>
      <c r="D3" s="1315"/>
      <c r="E3" s="1315"/>
      <c r="F3" s="1315"/>
      <c r="G3" s="1315"/>
      <c r="H3" s="1315"/>
      <c r="I3" s="1315"/>
      <c r="J3" s="1315"/>
      <c r="K3" s="1315"/>
      <c r="L3" s="1315"/>
      <c r="M3" s="1316" t="s">
        <v>744</v>
      </c>
      <c r="N3" s="1316"/>
      <c r="O3" s="1316"/>
    </row>
    <row r="4" spans="1:15" s="451" customFormat="1" ht="15.75">
      <c r="A4" s="1325" t="s">
        <v>745</v>
      </c>
      <c r="B4" s="1325"/>
      <c r="C4" s="1325"/>
      <c r="D4" s="1325"/>
      <c r="E4" s="1325"/>
      <c r="F4" s="1325"/>
      <c r="G4" s="1325"/>
      <c r="H4" s="1325"/>
      <c r="I4" s="1325"/>
      <c r="J4" s="1325"/>
      <c r="K4" s="1325"/>
      <c r="L4" s="1325"/>
      <c r="M4" s="1317" t="s">
        <v>746</v>
      </c>
      <c r="N4" s="1318"/>
      <c r="O4" s="1319" t="s">
        <v>747</v>
      </c>
    </row>
    <row r="5" spans="1:15" s="451" customFormat="1" ht="45">
      <c r="A5" s="1301" t="s">
        <v>748</v>
      </c>
      <c r="B5" s="1301" t="s">
        <v>749</v>
      </c>
      <c r="C5" s="1320" t="s">
        <v>750</v>
      </c>
      <c r="D5" s="1319" t="s">
        <v>751</v>
      </c>
      <c r="E5" s="433" t="s">
        <v>752</v>
      </c>
      <c r="F5" s="1301" t="s">
        <v>753</v>
      </c>
      <c r="G5" s="1322" t="s">
        <v>754</v>
      </c>
      <c r="H5" s="1323"/>
      <c r="I5" s="1301" t="s">
        <v>755</v>
      </c>
      <c r="J5" s="1301" t="s">
        <v>756</v>
      </c>
      <c r="K5" s="1322" t="s">
        <v>757</v>
      </c>
      <c r="L5" s="1324"/>
      <c r="M5" s="1301" t="s">
        <v>758</v>
      </c>
      <c r="N5" s="1301" t="s">
        <v>759</v>
      </c>
      <c r="O5" s="1319"/>
    </row>
    <row r="6" spans="1:15" s="451" customFormat="1" ht="33.75">
      <c r="A6" s="1302"/>
      <c r="B6" s="1302"/>
      <c r="C6" s="1321"/>
      <c r="D6" s="1319"/>
      <c r="E6" s="434" t="s">
        <v>31</v>
      </c>
      <c r="F6" s="1302"/>
      <c r="G6" s="433" t="s">
        <v>760</v>
      </c>
      <c r="H6" s="433" t="s">
        <v>761</v>
      </c>
      <c r="I6" s="1302"/>
      <c r="J6" s="1302"/>
      <c r="K6" s="435" t="s">
        <v>762</v>
      </c>
      <c r="L6" s="435" t="s">
        <v>763</v>
      </c>
      <c r="M6" s="1302"/>
      <c r="N6" s="1302"/>
      <c r="O6" s="1319"/>
    </row>
    <row r="7" spans="1:15" s="451" customFormat="1" ht="61.5" customHeight="1">
      <c r="A7" s="1330" t="s">
        <v>999</v>
      </c>
      <c r="B7" s="1283">
        <v>44691</v>
      </c>
      <c r="C7" s="1243">
        <v>1</v>
      </c>
      <c r="D7" s="1301" t="s">
        <v>979</v>
      </c>
      <c r="E7" s="1243" t="s">
        <v>64</v>
      </c>
      <c r="F7" s="932" t="s">
        <v>862</v>
      </c>
      <c r="G7" s="647" t="s">
        <v>863</v>
      </c>
      <c r="H7" s="647" t="s">
        <v>871</v>
      </c>
      <c r="I7" s="1234" t="s">
        <v>864</v>
      </c>
      <c r="J7" s="1219">
        <v>45291</v>
      </c>
      <c r="K7" s="1234" t="s">
        <v>179</v>
      </c>
      <c r="L7" s="1234" t="s">
        <v>1000</v>
      </c>
      <c r="M7" s="435"/>
      <c r="N7" s="435"/>
      <c r="O7" s="435"/>
    </row>
    <row r="8" spans="1:15" s="451" customFormat="1" ht="106.5" customHeight="1">
      <c r="A8" s="1331"/>
      <c r="B8" s="1285"/>
      <c r="C8" s="1245"/>
      <c r="D8" s="1302"/>
      <c r="E8" s="1245"/>
      <c r="F8" s="932" t="s">
        <v>981</v>
      </c>
      <c r="G8" s="937">
        <v>44726</v>
      </c>
      <c r="H8" s="647" t="s">
        <v>871</v>
      </c>
      <c r="I8" s="1235"/>
      <c r="J8" s="1221"/>
      <c r="K8" s="1235"/>
      <c r="L8" s="1235"/>
      <c r="M8" s="435"/>
      <c r="N8" s="435"/>
      <c r="O8" s="435"/>
    </row>
    <row r="9" spans="1:15" s="451" customFormat="1" ht="166.5" customHeight="1">
      <c r="A9" s="929" t="s">
        <v>999</v>
      </c>
      <c r="B9" s="924">
        <v>44691</v>
      </c>
      <c r="C9" s="930">
        <v>2</v>
      </c>
      <c r="D9" s="924" t="s">
        <v>982</v>
      </c>
      <c r="E9" s="895" t="s">
        <v>64</v>
      </c>
      <c r="F9" s="933" t="s">
        <v>870</v>
      </c>
      <c r="G9" s="647" t="s">
        <v>863</v>
      </c>
      <c r="H9" s="647" t="s">
        <v>871</v>
      </c>
      <c r="I9" s="938" t="s">
        <v>872</v>
      </c>
      <c r="J9" s="938" t="s">
        <v>1001</v>
      </c>
      <c r="K9" s="939" t="s">
        <v>179</v>
      </c>
      <c r="L9" s="939" t="s">
        <v>1002</v>
      </c>
      <c r="M9" s="435"/>
      <c r="N9" s="435"/>
      <c r="O9" s="435"/>
    </row>
    <row r="10" spans="1:15" s="451" customFormat="1" ht="67.5" customHeight="1">
      <c r="A10" s="1330" t="s">
        <v>999</v>
      </c>
      <c r="B10" s="1283">
        <v>44691</v>
      </c>
      <c r="C10" s="1255">
        <v>3</v>
      </c>
      <c r="D10" s="1228" t="s">
        <v>987</v>
      </c>
      <c r="E10" s="1228" t="s">
        <v>64</v>
      </c>
      <c r="F10" s="932" t="s">
        <v>876</v>
      </c>
      <c r="G10" s="940" t="s">
        <v>877</v>
      </c>
      <c r="H10" s="940" t="s">
        <v>871</v>
      </c>
      <c r="I10" s="1219" t="s">
        <v>878</v>
      </c>
      <c r="J10" s="1219" t="s">
        <v>1001</v>
      </c>
      <c r="K10" s="1234" t="s">
        <v>179</v>
      </c>
      <c r="L10" s="1234" t="s">
        <v>1003</v>
      </c>
      <c r="M10" s="435"/>
      <c r="N10" s="435"/>
      <c r="O10" s="435"/>
    </row>
    <row r="11" spans="1:15" s="451" customFormat="1" ht="45">
      <c r="A11" s="1331"/>
      <c r="B11" s="1285"/>
      <c r="C11" s="1256"/>
      <c r="D11" s="1230"/>
      <c r="E11" s="1230"/>
      <c r="F11" s="932" t="s">
        <v>1004</v>
      </c>
      <c r="G11" s="937">
        <v>44690</v>
      </c>
      <c r="H11" s="940" t="s">
        <v>871</v>
      </c>
      <c r="I11" s="1221"/>
      <c r="J11" s="1221"/>
      <c r="K11" s="1235"/>
      <c r="L11" s="1235"/>
      <c r="M11" s="435"/>
      <c r="N11" s="435"/>
      <c r="O11" s="435"/>
    </row>
    <row r="12" spans="1:15" s="451" customFormat="1" ht="157.5">
      <c r="A12" s="927" t="s">
        <v>999</v>
      </c>
      <c r="B12" s="891">
        <v>44691</v>
      </c>
      <c r="C12" s="925">
        <v>4</v>
      </c>
      <c r="D12" s="893" t="s">
        <v>883</v>
      </c>
      <c r="E12" s="926" t="s">
        <v>64</v>
      </c>
      <c r="F12" s="894" t="s">
        <v>1005</v>
      </c>
      <c r="G12" s="938" t="s">
        <v>885</v>
      </c>
      <c r="H12" s="940" t="s">
        <v>871</v>
      </c>
      <c r="I12" s="941" t="s">
        <v>886</v>
      </c>
      <c r="J12" s="938">
        <v>44926</v>
      </c>
      <c r="K12" s="647" t="s">
        <v>179</v>
      </c>
      <c r="L12" s="932" t="s">
        <v>1006</v>
      </c>
      <c r="M12" s="449"/>
      <c r="N12" s="449"/>
      <c r="O12" s="450"/>
    </row>
    <row r="13" spans="1:15" s="451" customFormat="1" ht="56.25" customHeight="1">
      <c r="A13" s="929" t="s">
        <v>999</v>
      </c>
      <c r="B13" s="924">
        <v>44691</v>
      </c>
      <c r="C13" s="931">
        <v>5</v>
      </c>
      <c r="D13" s="897" t="s">
        <v>889</v>
      </c>
      <c r="E13" s="897" t="s">
        <v>64</v>
      </c>
      <c r="F13" s="942" t="s">
        <v>1007</v>
      </c>
      <c r="G13" s="933">
        <v>44690</v>
      </c>
      <c r="H13" s="933" t="s">
        <v>1001</v>
      </c>
      <c r="I13" s="941" t="s">
        <v>891</v>
      </c>
      <c r="J13" s="938" t="s">
        <v>892</v>
      </c>
      <c r="K13" s="647" t="s">
        <v>893</v>
      </c>
      <c r="L13" s="647" t="s">
        <v>1008</v>
      </c>
      <c r="M13" s="449"/>
      <c r="N13" s="449"/>
      <c r="O13" s="450"/>
    </row>
    <row r="14" spans="1:15" s="451" customFormat="1" ht="135">
      <c r="A14" s="927" t="s">
        <v>999</v>
      </c>
      <c r="B14" s="891">
        <v>44691</v>
      </c>
      <c r="C14" s="925">
        <v>6</v>
      </c>
      <c r="D14" s="893" t="s">
        <v>896</v>
      </c>
      <c r="E14" s="926" t="s">
        <v>64</v>
      </c>
      <c r="F14" s="943" t="s">
        <v>897</v>
      </c>
      <c r="G14" s="944">
        <v>44811</v>
      </c>
      <c r="H14" s="938" t="s">
        <v>871</v>
      </c>
      <c r="I14" s="945" t="s">
        <v>1009</v>
      </c>
      <c r="J14" s="938" t="s">
        <v>871</v>
      </c>
      <c r="K14" s="647" t="s">
        <v>899</v>
      </c>
      <c r="L14" s="932" t="s">
        <v>900</v>
      </c>
      <c r="M14" s="449"/>
      <c r="N14" s="449"/>
      <c r="O14" s="450"/>
    </row>
    <row r="15" spans="1:15" s="451" customFormat="1" ht="157.5">
      <c r="A15" s="927" t="s">
        <v>999</v>
      </c>
      <c r="B15" s="933">
        <v>44691</v>
      </c>
      <c r="C15" s="934">
        <v>7</v>
      </c>
      <c r="D15" s="935" t="s">
        <v>902</v>
      </c>
      <c r="E15" s="936" t="s">
        <v>64</v>
      </c>
      <c r="F15" s="943" t="s">
        <v>903</v>
      </c>
      <c r="G15" s="944">
        <v>44811</v>
      </c>
      <c r="H15" s="938" t="s">
        <v>871</v>
      </c>
      <c r="I15" s="945" t="s">
        <v>904</v>
      </c>
      <c r="J15" s="938">
        <v>45291</v>
      </c>
      <c r="K15" s="647" t="s">
        <v>905</v>
      </c>
      <c r="L15" s="932" t="s">
        <v>906</v>
      </c>
      <c r="M15" s="449"/>
      <c r="N15" s="449"/>
      <c r="O15" s="450"/>
    </row>
    <row r="16" spans="1:15" s="451" customFormat="1" ht="12">
      <c r="A16" s="1326"/>
      <c r="B16" s="1326"/>
      <c r="C16" s="1326"/>
      <c r="D16" s="1326"/>
      <c r="E16" s="1326"/>
      <c r="F16" s="1326"/>
      <c r="G16" s="1326"/>
      <c r="H16" s="1326"/>
      <c r="I16" s="1326"/>
      <c r="J16" s="1326"/>
      <c r="K16" s="1326"/>
      <c r="L16" s="1326"/>
      <c r="M16" s="1326"/>
      <c r="N16" s="1326"/>
      <c r="O16" s="1326"/>
    </row>
    <row r="17" spans="1:15" s="451" customFormat="1" ht="27.75" customHeight="1">
      <c r="A17" s="1327" t="s">
        <v>1010</v>
      </c>
      <c r="B17" s="1328"/>
      <c r="C17" s="1328"/>
      <c r="D17" s="1328"/>
      <c r="E17" s="1328"/>
      <c r="F17" s="1328"/>
      <c r="G17" s="1328"/>
      <c r="H17" s="1328"/>
      <c r="I17" s="1328"/>
      <c r="J17" s="1328"/>
      <c r="K17" s="1328"/>
      <c r="L17" s="1328"/>
      <c r="M17" s="1328"/>
      <c r="N17" s="1328"/>
      <c r="O17" s="1329"/>
    </row>
  </sheetData>
  <mergeCells count="40">
    <mergeCell ref="A16:O16"/>
    <mergeCell ref="A17:O17"/>
    <mergeCell ref="I7:I8"/>
    <mergeCell ref="J7:J8"/>
    <mergeCell ref="K7:K8"/>
    <mergeCell ref="L7:L8"/>
    <mergeCell ref="A10:A11"/>
    <mergeCell ref="B10:B11"/>
    <mergeCell ref="C10:C11"/>
    <mergeCell ref="D10:D11"/>
    <mergeCell ref="E10:E11"/>
    <mergeCell ref="I10:I11"/>
    <mergeCell ref="J10:J11"/>
    <mergeCell ref="K10:K11"/>
    <mergeCell ref="L10:L11"/>
    <mergeCell ref="A7:A8"/>
    <mergeCell ref="B7:B8"/>
    <mergeCell ref="A4:L4"/>
    <mergeCell ref="C7:C8"/>
    <mergeCell ref="D7:D8"/>
    <mergeCell ref="E7:E8"/>
    <mergeCell ref="M4:N4"/>
    <mergeCell ref="O4:O6"/>
    <mergeCell ref="A5:A6"/>
    <mergeCell ref="B5:B6"/>
    <mergeCell ref="C5:C6"/>
    <mergeCell ref="D5:D6"/>
    <mergeCell ref="F5:F6"/>
    <mergeCell ref="G5:H5"/>
    <mergeCell ref="I5:I6"/>
    <mergeCell ref="J5:J6"/>
    <mergeCell ref="K5:L5"/>
    <mergeCell ref="M5:M6"/>
    <mergeCell ref="N5:N6"/>
    <mergeCell ref="A1:C1"/>
    <mergeCell ref="D1:L2"/>
    <mergeCell ref="M1:O2"/>
    <mergeCell ref="A2:C2"/>
    <mergeCell ref="A3:L3"/>
    <mergeCell ref="M3:O3"/>
  </mergeCells>
  <pageMargins left="0.7" right="0.7" top="0.75" bottom="0.75" header="0.3" footer="0.3"/>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9999"/>
  </sheetPr>
  <dimension ref="A1:F999"/>
  <sheetViews>
    <sheetView topLeftCell="B18" zoomScale="125" zoomScaleNormal="125" zoomScalePageLayoutView="125" workbookViewId="0">
      <selection activeCell="B22" sqref="B22"/>
    </sheetView>
  </sheetViews>
  <sheetFormatPr defaultColWidth="14.42578125" defaultRowHeight="15"/>
  <cols>
    <col min="1" max="1" width="47.28515625" customWidth="1"/>
    <col min="2" max="2" width="117.7109375" customWidth="1"/>
    <col min="3" max="4" width="59.7109375" customWidth="1"/>
    <col min="5" max="5" width="34.28515625" customWidth="1"/>
    <col min="6" max="6" width="27" customWidth="1"/>
    <col min="7" max="7" width="10" customWidth="1"/>
  </cols>
  <sheetData>
    <row r="1" spans="1:6" ht="34.5" customHeight="1">
      <c r="A1" s="182" t="s">
        <v>1011</v>
      </c>
      <c r="B1" s="909" t="s">
        <v>1012</v>
      </c>
    </row>
    <row r="2" spans="1:6" ht="21" customHeight="1">
      <c r="A2" s="182" t="s">
        <v>11</v>
      </c>
      <c r="B2" s="186">
        <v>1</v>
      </c>
    </row>
    <row r="3" spans="1:6" ht="159.75" customHeight="1">
      <c r="A3" s="419" t="s">
        <v>12</v>
      </c>
      <c r="B3" s="909" t="s">
        <v>1013</v>
      </c>
    </row>
    <row r="4" spans="1:6" ht="30">
      <c r="A4" s="1332" t="s">
        <v>15</v>
      </c>
      <c r="B4" s="946" t="s">
        <v>862</v>
      </c>
    </row>
    <row r="5" spans="1:6" ht="45">
      <c r="A5" s="1333"/>
      <c r="B5" s="946" t="s">
        <v>981</v>
      </c>
    </row>
    <row r="6" spans="1:6">
      <c r="A6" s="188" t="s">
        <v>17</v>
      </c>
      <c r="B6" s="1742" t="s">
        <v>864</v>
      </c>
    </row>
    <row r="7" spans="1:6" ht="30" customHeight="1">
      <c r="A7" s="188" t="s">
        <v>32</v>
      </c>
      <c r="B7" s="1743">
        <v>44726</v>
      </c>
    </row>
    <row r="8" spans="1:6" ht="30" customHeight="1">
      <c r="A8" s="641" t="s">
        <v>33</v>
      </c>
      <c r="B8" s="1743">
        <v>44926</v>
      </c>
    </row>
    <row r="9" spans="1:6" ht="26.25" customHeight="1">
      <c r="A9" s="641" t="s">
        <v>1014</v>
      </c>
      <c r="B9" s="1744" t="s">
        <v>1000</v>
      </c>
    </row>
    <row r="10" spans="1:6" ht="33.6" customHeight="1">
      <c r="A10" s="1745" t="s">
        <v>1015</v>
      </c>
      <c r="B10" s="1744" t="s">
        <v>179</v>
      </c>
    </row>
    <row r="11" spans="1:6" ht="24.75" customHeight="1">
      <c r="A11" s="1746" t="s">
        <v>1016</v>
      </c>
      <c r="B11" s="1559"/>
      <c r="C11" s="1559"/>
      <c r="D11" s="1559"/>
      <c r="E11" s="1559"/>
      <c r="F11" s="1552"/>
    </row>
    <row r="12" spans="1:6" ht="16.5" customHeight="1">
      <c r="A12" s="16" t="s">
        <v>1017</v>
      </c>
      <c r="B12" s="16" t="s">
        <v>1018</v>
      </c>
      <c r="C12" s="16" t="s">
        <v>1019</v>
      </c>
      <c r="D12" s="794" t="s">
        <v>1020</v>
      </c>
      <c r="E12" s="16" t="s">
        <v>1021</v>
      </c>
      <c r="F12" s="16" t="s">
        <v>1022</v>
      </c>
    </row>
    <row r="13" spans="1:6" ht="45">
      <c r="A13" s="457" t="s">
        <v>1023</v>
      </c>
      <c r="B13" s="458" t="s">
        <v>1024</v>
      </c>
      <c r="C13" s="458" t="s">
        <v>1025</v>
      </c>
      <c r="D13" s="952">
        <v>0.8</v>
      </c>
      <c r="E13" s="215"/>
      <c r="F13" s="215"/>
    </row>
    <row r="14" spans="1:6" ht="30">
      <c r="A14" s="457" t="s">
        <v>1023</v>
      </c>
      <c r="B14" s="18" t="s">
        <v>1026</v>
      </c>
      <c r="C14" s="23" t="s">
        <v>1027</v>
      </c>
      <c r="D14" s="27">
        <v>0.8</v>
      </c>
      <c r="E14" s="215"/>
      <c r="F14" s="215"/>
    </row>
    <row r="15" spans="1:6" s="1051" customFormat="1" ht="33.75" customHeight="1">
      <c r="A15" s="1052">
        <v>44886</v>
      </c>
      <c r="B15" s="800" t="s">
        <v>1028</v>
      </c>
      <c r="C15" s="800"/>
      <c r="D15" s="800"/>
      <c r="E15" s="800"/>
      <c r="F15" s="800"/>
    </row>
    <row r="16" spans="1:6" ht="33.75">
      <c r="A16" s="1078">
        <v>44886</v>
      </c>
      <c r="B16" s="1029" t="s">
        <v>1029</v>
      </c>
      <c r="C16" s="203"/>
      <c r="D16" s="203"/>
      <c r="E16" s="215"/>
      <c r="F16" s="215"/>
    </row>
    <row r="17" spans="1:6" s="672" customFormat="1">
      <c r="A17" s="1078">
        <v>44887</v>
      </c>
      <c r="B17" s="1334" t="s">
        <v>1026</v>
      </c>
      <c r="C17" s="1076"/>
      <c r="D17" s="868"/>
      <c r="E17" s="443"/>
      <c r="F17" s="443"/>
    </row>
    <row r="18" spans="1:6">
      <c r="A18" s="1078"/>
      <c r="B18" s="1334"/>
      <c r="C18" s="1077"/>
      <c r="D18" s="1098"/>
      <c r="E18" s="1747"/>
      <c r="F18" s="1748"/>
    </row>
    <row r="19" spans="1:6" ht="45">
      <c r="A19" s="1078">
        <v>44754</v>
      </c>
      <c r="B19" s="687" t="s">
        <v>1030</v>
      </c>
      <c r="C19" s="203" t="s">
        <v>1031</v>
      </c>
      <c r="D19" s="1099">
        <v>1</v>
      </c>
      <c r="E19" s="215"/>
      <c r="F19" s="215"/>
    </row>
    <row r="20" spans="1:6" s="672" customFormat="1" ht="21" customHeight="1">
      <c r="A20" s="1337">
        <v>44754</v>
      </c>
      <c r="B20" s="1339" t="s">
        <v>1032</v>
      </c>
      <c r="C20" s="1341" t="s">
        <v>1033</v>
      </c>
      <c r="D20" s="1343"/>
      <c r="E20" s="1345"/>
      <c r="F20" s="1335"/>
    </row>
    <row r="21" spans="1:6" ht="30" customHeight="1">
      <c r="A21" s="1338"/>
      <c r="B21" s="1340"/>
      <c r="C21" s="1342"/>
      <c r="D21" s="1344"/>
      <c r="E21" s="1346"/>
      <c r="F21" s="1336"/>
    </row>
    <row r="22" spans="1:6" s="672" customFormat="1" ht="33.75" customHeight="1">
      <c r="A22" s="1137">
        <v>44930</v>
      </c>
      <c r="B22" s="1135" t="s">
        <v>1034</v>
      </c>
      <c r="C22" s="1051"/>
      <c r="D22" s="1051"/>
      <c r="E22" s="1051"/>
      <c r="F22" s="1138"/>
    </row>
    <row r="23" spans="1:6" ht="15.75" customHeight="1">
      <c r="F23" s="111"/>
    </row>
    <row r="24" spans="1:6" ht="15.75" customHeight="1">
      <c r="F24" s="111"/>
    </row>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9">
    <mergeCell ref="A4:A5"/>
    <mergeCell ref="A11:F11"/>
    <mergeCell ref="B17:B18"/>
    <mergeCell ref="F20:F21"/>
    <mergeCell ref="A20:A21"/>
    <mergeCell ref="B20:B21"/>
    <mergeCell ref="C20:C21"/>
    <mergeCell ref="D20:D21"/>
    <mergeCell ref="E20:E21"/>
  </mergeCells>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9999"/>
  </sheetPr>
  <dimension ref="A1:F1001"/>
  <sheetViews>
    <sheetView topLeftCell="A14" workbookViewId="0">
      <selection activeCell="B17" sqref="B17"/>
    </sheetView>
  </sheetViews>
  <sheetFormatPr defaultColWidth="14.42578125" defaultRowHeight="15"/>
  <cols>
    <col min="1" max="1" width="47.28515625" customWidth="1"/>
    <col min="2" max="2" width="117.7109375" customWidth="1"/>
    <col min="3" max="4" width="59.7109375" customWidth="1"/>
    <col min="5" max="5" width="34.28515625" customWidth="1"/>
    <col min="6" max="6" width="27" customWidth="1"/>
    <col min="7" max="7" width="10" customWidth="1"/>
  </cols>
  <sheetData>
    <row r="1" spans="1:6" ht="34.5" customHeight="1">
      <c r="A1" s="182" t="s">
        <v>1011</v>
      </c>
      <c r="B1" s="909" t="s">
        <v>1012</v>
      </c>
    </row>
    <row r="2" spans="1:6" ht="21" customHeight="1">
      <c r="A2" s="182" t="s">
        <v>11</v>
      </c>
      <c r="B2" s="186">
        <v>2</v>
      </c>
    </row>
    <row r="3" spans="1:6" ht="159.75" customHeight="1">
      <c r="A3" s="419" t="s">
        <v>12</v>
      </c>
      <c r="B3" s="685" t="s">
        <v>1035</v>
      </c>
    </row>
    <row r="4" spans="1:6" ht="30">
      <c r="A4" s="640" t="s">
        <v>15</v>
      </c>
      <c r="B4" s="910" t="s">
        <v>870</v>
      </c>
    </row>
    <row r="5" spans="1:6" ht="34.5" customHeight="1">
      <c r="A5" s="188" t="s">
        <v>17</v>
      </c>
      <c r="B5" s="674" t="s">
        <v>872</v>
      </c>
    </row>
    <row r="6" spans="1:6" ht="30" customHeight="1">
      <c r="A6" s="188" t="s">
        <v>32</v>
      </c>
      <c r="B6" s="911">
        <v>44811</v>
      </c>
    </row>
    <row r="7" spans="1:6" ht="30" customHeight="1">
      <c r="A7" s="641" t="s">
        <v>33</v>
      </c>
      <c r="B7" s="911">
        <v>44926</v>
      </c>
    </row>
    <row r="8" spans="1:6" ht="26.25" customHeight="1">
      <c r="A8" s="641" t="s">
        <v>1014</v>
      </c>
      <c r="B8" s="430" t="s">
        <v>1036</v>
      </c>
    </row>
    <row r="9" spans="1:6" ht="33.6" customHeight="1">
      <c r="A9" s="1745" t="s">
        <v>1015</v>
      </c>
      <c r="B9" s="430" t="s">
        <v>179</v>
      </c>
    </row>
    <row r="10" spans="1:6" ht="24.75" customHeight="1">
      <c r="A10" s="1746" t="s">
        <v>1016</v>
      </c>
      <c r="B10" s="1559"/>
      <c r="C10" s="1559"/>
      <c r="D10" s="1559"/>
      <c r="E10" s="1559"/>
      <c r="F10" s="1552"/>
    </row>
    <row r="11" spans="1:6" ht="16.5" customHeight="1">
      <c r="A11" s="16" t="s">
        <v>1017</v>
      </c>
      <c r="B11" s="16" t="s">
        <v>1018</v>
      </c>
      <c r="C11" s="16" t="s">
        <v>1019</v>
      </c>
      <c r="D11" s="794" t="s">
        <v>1020</v>
      </c>
      <c r="E11" s="16" t="s">
        <v>1021</v>
      </c>
      <c r="F11" s="16" t="s">
        <v>1022</v>
      </c>
    </row>
    <row r="12" spans="1:6" ht="90">
      <c r="A12" s="457">
        <v>44661</v>
      </c>
      <c r="B12" s="458" t="s">
        <v>1037</v>
      </c>
      <c r="C12" s="458" t="s">
        <v>1038</v>
      </c>
      <c r="D12" s="952">
        <v>1</v>
      </c>
      <c r="E12" s="215"/>
      <c r="F12" s="215"/>
    </row>
    <row r="13" spans="1:6" ht="30">
      <c r="A13" s="457">
        <v>44661</v>
      </c>
      <c r="B13" s="18" t="s">
        <v>1039</v>
      </c>
      <c r="C13" s="23"/>
      <c r="D13" s="27">
        <v>0.8</v>
      </c>
      <c r="E13" s="215"/>
      <c r="F13" s="215"/>
    </row>
    <row r="14" spans="1:6" s="1051" customFormat="1" ht="33.75" customHeight="1">
      <c r="A14" s="1052">
        <v>44886</v>
      </c>
      <c r="B14" s="800" t="s">
        <v>1028</v>
      </c>
      <c r="C14" s="800"/>
      <c r="D14" s="800"/>
      <c r="E14" s="800"/>
      <c r="F14" s="800"/>
    </row>
    <row r="15" spans="1:6" ht="56.25">
      <c r="A15" s="660">
        <v>44886</v>
      </c>
      <c r="B15" s="892" t="s">
        <v>1037</v>
      </c>
      <c r="C15" s="203"/>
      <c r="D15" s="203"/>
      <c r="E15" s="215"/>
      <c r="F15" s="215"/>
    </row>
    <row r="16" spans="1:6" s="1060" customFormat="1" ht="84.95" customHeight="1">
      <c r="A16" s="1140">
        <v>44907</v>
      </c>
      <c r="B16" s="32" t="s">
        <v>1040</v>
      </c>
      <c r="C16" s="1141" t="s">
        <v>1041</v>
      </c>
      <c r="D16" s="1142">
        <v>1</v>
      </c>
      <c r="E16" s="1143"/>
      <c r="F16" s="1143"/>
    </row>
    <row r="17" spans="1:6" s="1121" customFormat="1">
      <c r="A17" s="1146">
        <v>44930</v>
      </c>
      <c r="B17" s="1139" t="s">
        <v>1042</v>
      </c>
      <c r="C17" s="1144"/>
      <c r="D17" s="1347"/>
      <c r="E17" s="1749"/>
      <c r="F17" s="1750"/>
    </row>
    <row r="18" spans="1:6" s="1060" customFormat="1" ht="34.5" customHeight="1">
      <c r="A18" s="1145"/>
      <c r="B18" s="865"/>
      <c r="C18" s="870"/>
      <c r="D18" s="1348"/>
      <c r="E18" s="1751"/>
      <c r="F18" s="1752"/>
    </row>
    <row r="19" spans="1:6">
      <c r="F19" s="111"/>
    </row>
    <row r="20" spans="1:6">
      <c r="F20" s="111"/>
    </row>
    <row r="21" spans="1:6">
      <c r="F21" s="111"/>
    </row>
    <row r="22" spans="1:6" ht="15.75" customHeight="1">
      <c r="F22" s="111"/>
    </row>
    <row r="23" spans="1:6" ht="15.75" customHeight="1">
      <c r="F23" s="111"/>
    </row>
    <row r="24" spans="1:6" ht="15.75" customHeight="1">
      <c r="F24" s="111"/>
    </row>
    <row r="25" spans="1:6" ht="15.75" customHeight="1">
      <c r="F25" s="111"/>
    </row>
    <row r="26" spans="1:6" ht="15.75" customHeight="1">
      <c r="F26" s="111"/>
    </row>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A10:F10"/>
    <mergeCell ref="D17:D18"/>
    <mergeCell ref="E17:E18"/>
    <mergeCell ref="F17:F18"/>
  </mergeCells>
  <pageMargins left="0.7" right="0.7" top="0.75" bottom="0.75" header="0.3" footer="0.3"/>
  <pageSetup orientation="portrait" horizontalDpi="4294967292" verticalDpi="4294967292"/>
  <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9999"/>
  </sheetPr>
  <dimension ref="A1:F1002"/>
  <sheetViews>
    <sheetView topLeftCell="B19" zoomScale="125" zoomScaleNormal="125" zoomScalePageLayoutView="125" workbookViewId="0">
      <selection activeCell="B21" sqref="B21"/>
    </sheetView>
  </sheetViews>
  <sheetFormatPr defaultColWidth="14.42578125" defaultRowHeight="15"/>
  <cols>
    <col min="1" max="1" width="47.28515625" customWidth="1"/>
    <col min="2" max="2" width="117.7109375" customWidth="1"/>
    <col min="3" max="4" width="59.7109375" customWidth="1"/>
    <col min="5" max="5" width="34.28515625" customWidth="1"/>
    <col min="6" max="6" width="27" customWidth="1"/>
    <col min="7" max="7" width="10" customWidth="1"/>
  </cols>
  <sheetData>
    <row r="1" spans="1:6" ht="34.5" customHeight="1">
      <c r="A1" s="182" t="s">
        <v>1011</v>
      </c>
      <c r="B1" s="909" t="s">
        <v>1012</v>
      </c>
    </row>
    <row r="2" spans="1:6" ht="21" customHeight="1">
      <c r="A2" s="182" t="s">
        <v>11</v>
      </c>
      <c r="B2" s="186">
        <v>3</v>
      </c>
    </row>
    <row r="3" spans="1:6" ht="159.75" customHeight="1">
      <c r="A3" s="419" t="s">
        <v>12</v>
      </c>
      <c r="B3" s="685" t="s">
        <v>1043</v>
      </c>
    </row>
    <row r="4" spans="1:6" ht="51" customHeight="1">
      <c r="A4" s="1332" t="s">
        <v>15</v>
      </c>
      <c r="B4" s="685" t="s">
        <v>876</v>
      </c>
    </row>
    <row r="5" spans="1:6" ht="51" customHeight="1">
      <c r="A5" s="1333"/>
      <c r="B5" s="685" t="s">
        <v>1004</v>
      </c>
    </row>
    <row r="6" spans="1:6" ht="34.5" customHeight="1">
      <c r="A6" s="188" t="s">
        <v>17</v>
      </c>
      <c r="B6" s="674" t="s">
        <v>878</v>
      </c>
    </row>
    <row r="7" spans="1:6" ht="30" customHeight="1">
      <c r="A7" s="188" t="s">
        <v>32</v>
      </c>
      <c r="B7" s="911">
        <v>44698</v>
      </c>
    </row>
    <row r="8" spans="1:6" ht="30" customHeight="1">
      <c r="A8" s="641" t="s">
        <v>33</v>
      </c>
      <c r="B8" s="911">
        <v>44926</v>
      </c>
    </row>
    <row r="9" spans="1:6" ht="26.25" customHeight="1">
      <c r="A9" s="641" t="s">
        <v>1014</v>
      </c>
      <c r="B9" s="430" t="s">
        <v>1003</v>
      </c>
    </row>
    <row r="10" spans="1:6" ht="33.6" customHeight="1">
      <c r="A10" s="1745" t="s">
        <v>1015</v>
      </c>
      <c r="B10" s="430" t="s">
        <v>179</v>
      </c>
    </row>
    <row r="11" spans="1:6" ht="24.75" customHeight="1">
      <c r="A11" s="1746" t="s">
        <v>1016</v>
      </c>
      <c r="B11" s="1559"/>
      <c r="C11" s="1559"/>
      <c r="D11" s="1559"/>
      <c r="E11" s="1559"/>
      <c r="F11" s="1552"/>
    </row>
    <row r="12" spans="1:6" ht="16.5" customHeight="1">
      <c r="A12" s="16" t="s">
        <v>1017</v>
      </c>
      <c r="B12" s="16" t="s">
        <v>1018</v>
      </c>
      <c r="C12" s="16" t="s">
        <v>1019</v>
      </c>
      <c r="D12" s="794" t="s">
        <v>1020</v>
      </c>
      <c r="E12" s="16" t="s">
        <v>1021</v>
      </c>
      <c r="F12" s="16" t="s">
        <v>1022</v>
      </c>
    </row>
    <row r="13" spans="1:6" ht="60">
      <c r="A13" s="457" t="s">
        <v>1023</v>
      </c>
      <c r="B13" s="458" t="s">
        <v>1044</v>
      </c>
      <c r="C13" s="458" t="s">
        <v>1045</v>
      </c>
      <c r="D13" s="952">
        <v>1</v>
      </c>
      <c r="E13" s="215"/>
      <c r="F13" s="215"/>
    </row>
    <row r="14" spans="1:6" ht="30">
      <c r="A14" s="457" t="s">
        <v>1023</v>
      </c>
      <c r="B14" s="18" t="s">
        <v>1046</v>
      </c>
      <c r="C14" s="23"/>
      <c r="D14" s="27">
        <v>0</v>
      </c>
      <c r="E14" s="215"/>
      <c r="F14" s="215"/>
    </row>
    <row r="15" spans="1:6" s="672" customFormat="1">
      <c r="A15" s="673">
        <v>44886</v>
      </c>
      <c r="B15" s="441" t="s">
        <v>1028</v>
      </c>
      <c r="C15" s="442"/>
      <c r="D15" s="442"/>
      <c r="E15" s="443"/>
      <c r="F15" s="443"/>
    </row>
    <row r="16" spans="1:6" ht="33.75">
      <c r="A16" s="660">
        <v>45251</v>
      </c>
      <c r="B16" s="892" t="s">
        <v>1044</v>
      </c>
      <c r="C16" s="203"/>
      <c r="D16" s="203"/>
      <c r="E16" s="215"/>
      <c r="F16" s="215"/>
    </row>
    <row r="17" spans="1:6" s="672" customFormat="1" ht="22.5">
      <c r="A17" s="660">
        <v>45252</v>
      </c>
      <c r="B17" s="892" t="s">
        <v>1046</v>
      </c>
      <c r="C17" s="868"/>
      <c r="D17" s="868"/>
      <c r="E17" s="443"/>
      <c r="F17" s="443"/>
    </row>
    <row r="18" spans="1:6" ht="30">
      <c r="A18" s="660">
        <v>44724</v>
      </c>
      <c r="B18" s="458" t="s">
        <v>1047</v>
      </c>
      <c r="C18" s="874" t="s">
        <v>1048</v>
      </c>
      <c r="D18" s="203"/>
      <c r="E18" s="215"/>
      <c r="F18" s="215"/>
    </row>
    <row r="19" spans="1:6" s="672" customFormat="1" ht="75">
      <c r="A19" s="660">
        <v>44724</v>
      </c>
      <c r="B19" s="458" t="s">
        <v>1049</v>
      </c>
      <c r="C19" s="1103" t="s">
        <v>1050</v>
      </c>
      <c r="D19" s="868"/>
      <c r="E19" s="1104"/>
      <c r="F19" s="1104"/>
    </row>
    <row r="20" spans="1:6" s="1060" customFormat="1" ht="45">
      <c r="A20" s="1140">
        <v>44724</v>
      </c>
      <c r="B20" s="1147" t="s">
        <v>1051</v>
      </c>
      <c r="C20" s="1148" t="s">
        <v>1052</v>
      </c>
      <c r="D20" s="1149"/>
      <c r="E20" s="1150"/>
      <c r="F20" s="1151"/>
    </row>
    <row r="21" spans="1:6" s="1153" customFormat="1" ht="12.75">
      <c r="A21" s="1154">
        <v>44930</v>
      </c>
      <c r="B21" s="1153" t="s">
        <v>1053</v>
      </c>
    </row>
    <row r="22" spans="1:6" s="1060" customFormat="1">
      <c r="F22" s="1152"/>
    </row>
    <row r="23" spans="1:6" ht="15.75" customHeight="1">
      <c r="F23" s="111"/>
    </row>
    <row r="24" spans="1:6" ht="15.75" customHeight="1">
      <c r="F24" s="111"/>
    </row>
    <row r="25" spans="1:6" ht="15.75" customHeight="1">
      <c r="F25" s="111"/>
    </row>
    <row r="26" spans="1:6" ht="15.75" customHeight="1">
      <c r="F26" s="111"/>
    </row>
    <row r="27" spans="1:6" ht="15.75" customHeight="1">
      <c r="F27" s="111"/>
    </row>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
    <mergeCell ref="A4:A5"/>
    <mergeCell ref="A11:F11"/>
  </mergeCells>
  <pageMargins left="0.7" right="0.7" top="0.75" bottom="0.75" header="0.3" footer="0.3"/>
  <pageSetup orientation="portrait" horizontalDpi="4294967292" verticalDpi="4294967292"/>
  <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9999"/>
  </sheetPr>
  <dimension ref="A1:F1001"/>
  <sheetViews>
    <sheetView topLeftCell="A11" zoomScale="125" zoomScaleNormal="125" zoomScalePageLayoutView="125" workbookViewId="0">
      <selection activeCell="B16" sqref="B16"/>
    </sheetView>
  </sheetViews>
  <sheetFormatPr defaultColWidth="14.42578125" defaultRowHeight="15"/>
  <cols>
    <col min="1" max="1" width="47.28515625" customWidth="1"/>
    <col min="2" max="2" width="117.7109375" customWidth="1"/>
    <col min="3" max="4" width="59.7109375" customWidth="1"/>
    <col min="5" max="5" width="34.28515625" customWidth="1"/>
    <col min="6" max="6" width="27" customWidth="1"/>
    <col min="7" max="7" width="10" customWidth="1"/>
  </cols>
  <sheetData>
    <row r="1" spans="1:6" ht="34.5" customHeight="1">
      <c r="A1" s="182" t="s">
        <v>1011</v>
      </c>
      <c r="B1" s="909" t="s">
        <v>1012</v>
      </c>
    </row>
    <row r="2" spans="1:6" ht="21" customHeight="1">
      <c r="A2" s="182" t="s">
        <v>11</v>
      </c>
      <c r="B2" s="186">
        <v>4</v>
      </c>
    </row>
    <row r="3" spans="1:6" ht="159.75" customHeight="1">
      <c r="A3" s="419" t="s">
        <v>12</v>
      </c>
      <c r="B3" s="685" t="s">
        <v>1054</v>
      </c>
    </row>
    <row r="4" spans="1:6" ht="51" customHeight="1">
      <c r="A4" s="640" t="s">
        <v>15</v>
      </c>
      <c r="B4" s="912" t="s">
        <v>1055</v>
      </c>
    </row>
    <row r="5" spans="1:6" ht="34.5" customHeight="1">
      <c r="A5" s="188" t="s">
        <v>17</v>
      </c>
      <c r="B5" s="674" t="s">
        <v>886</v>
      </c>
    </row>
    <row r="6" spans="1:6" ht="30" customHeight="1">
      <c r="A6" s="188" t="s">
        <v>32</v>
      </c>
      <c r="B6" s="911">
        <v>44711</v>
      </c>
    </row>
    <row r="7" spans="1:6" ht="30" customHeight="1">
      <c r="A7" s="641" t="s">
        <v>33</v>
      </c>
      <c r="B7" s="911">
        <v>44926</v>
      </c>
    </row>
    <row r="8" spans="1:6" ht="26.25" customHeight="1">
      <c r="A8" s="641" t="s">
        <v>1014</v>
      </c>
      <c r="B8" s="430" t="s">
        <v>1056</v>
      </c>
    </row>
    <row r="9" spans="1:6" ht="33.6" customHeight="1">
      <c r="A9" s="1745" t="s">
        <v>1015</v>
      </c>
      <c r="B9" s="430" t="s">
        <v>179</v>
      </c>
    </row>
    <row r="10" spans="1:6" ht="24.75" customHeight="1">
      <c r="A10" s="1746" t="s">
        <v>1016</v>
      </c>
      <c r="B10" s="1559"/>
      <c r="C10" s="1559"/>
      <c r="D10" s="1559"/>
      <c r="E10" s="1559"/>
      <c r="F10" s="1552"/>
    </row>
    <row r="11" spans="1:6" ht="16.5" customHeight="1">
      <c r="A11" s="16" t="s">
        <v>1017</v>
      </c>
      <c r="B11" s="16" t="s">
        <v>1018</v>
      </c>
      <c r="C11" s="16" t="s">
        <v>1019</v>
      </c>
      <c r="D11" s="794" t="s">
        <v>1020</v>
      </c>
      <c r="E11" s="16" t="s">
        <v>1021</v>
      </c>
      <c r="F11" s="16" t="s">
        <v>1022</v>
      </c>
    </row>
    <row r="12" spans="1:6" ht="30">
      <c r="A12" s="953" t="s">
        <v>1023</v>
      </c>
      <c r="B12" s="458" t="s">
        <v>1057</v>
      </c>
      <c r="C12" s="458" t="s">
        <v>1058</v>
      </c>
      <c r="D12" s="952">
        <v>1</v>
      </c>
      <c r="E12" s="215"/>
      <c r="F12" s="215"/>
    </row>
    <row r="13" spans="1:6" s="672" customFormat="1">
      <c r="A13" s="673">
        <v>44886</v>
      </c>
      <c r="B13" s="441" t="s">
        <v>1028</v>
      </c>
      <c r="C13" s="442"/>
      <c r="D13" s="442"/>
      <c r="E13" s="443"/>
      <c r="F13" s="443"/>
    </row>
    <row r="14" spans="1:6" s="1080" customFormat="1" ht="30">
      <c r="A14" s="1081">
        <v>44886</v>
      </c>
      <c r="B14" s="675" t="s">
        <v>1057</v>
      </c>
      <c r="C14" s="1083"/>
      <c r="D14" s="1083"/>
      <c r="E14" s="1079"/>
      <c r="F14" s="1079"/>
    </row>
    <row r="15" spans="1:6" s="1080" customFormat="1" ht="30">
      <c r="A15" s="1081">
        <v>44724</v>
      </c>
      <c r="B15" s="675" t="s">
        <v>1057</v>
      </c>
      <c r="C15" s="1083" t="s">
        <v>1059</v>
      </c>
      <c r="D15" s="1089">
        <v>1</v>
      </c>
      <c r="E15" s="1079"/>
      <c r="F15" s="1079"/>
    </row>
    <row r="16" spans="1:6" s="672" customFormat="1">
      <c r="A16" s="747">
        <v>44930</v>
      </c>
      <c r="B16" s="866" t="s">
        <v>1060</v>
      </c>
      <c r="C16" s="868"/>
      <c r="D16" s="868"/>
      <c r="E16" s="443"/>
      <c r="F16" s="443"/>
    </row>
    <row r="17" spans="1:6">
      <c r="A17" s="1349"/>
      <c r="B17" s="867"/>
      <c r="C17" s="869"/>
      <c r="D17" s="1347"/>
      <c r="E17" s="1749"/>
      <c r="F17" s="1750"/>
    </row>
    <row r="18" spans="1:6" ht="34.5" customHeight="1">
      <c r="A18" s="1350"/>
      <c r="B18" s="865"/>
      <c r="C18" s="870"/>
      <c r="D18" s="1348"/>
      <c r="E18" s="1751"/>
      <c r="F18" s="1752"/>
    </row>
    <row r="19" spans="1:6">
      <c r="F19" s="111"/>
    </row>
    <row r="20" spans="1:6">
      <c r="F20" s="111"/>
    </row>
    <row r="21" spans="1:6">
      <c r="F21" s="111"/>
    </row>
    <row r="22" spans="1:6" ht="15.75" customHeight="1">
      <c r="F22" s="111"/>
    </row>
    <row r="23" spans="1:6" ht="15.75" customHeight="1">
      <c r="F23" s="111"/>
    </row>
    <row r="24" spans="1:6" ht="15.75" customHeight="1">
      <c r="F24" s="111"/>
    </row>
    <row r="25" spans="1:6" ht="15.75" customHeight="1">
      <c r="F25" s="111"/>
    </row>
    <row r="26" spans="1:6" ht="15.75" customHeight="1">
      <c r="F26" s="111"/>
    </row>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5">
    <mergeCell ref="A10:F10"/>
    <mergeCell ref="A17:A18"/>
    <mergeCell ref="D17:D18"/>
    <mergeCell ref="E17:E18"/>
    <mergeCell ref="F17:F18"/>
  </mergeCells>
  <pageMargins left="0.7" right="0.7" top="0.75" bottom="0.75" header="0.3" footer="0.3"/>
  <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9999"/>
  </sheetPr>
  <dimension ref="A1:F1001"/>
  <sheetViews>
    <sheetView topLeftCell="A12" zoomScale="90" zoomScaleNormal="90" zoomScalePageLayoutView="125" workbookViewId="0">
      <selection activeCell="C19" sqref="C18:C19"/>
    </sheetView>
  </sheetViews>
  <sheetFormatPr defaultColWidth="14.42578125" defaultRowHeight="15"/>
  <cols>
    <col min="1" max="1" width="47.28515625" customWidth="1"/>
    <col min="2" max="2" width="117.7109375" customWidth="1"/>
    <col min="3" max="4" width="59.7109375" customWidth="1"/>
    <col min="5" max="5" width="34.28515625" customWidth="1"/>
    <col min="6" max="6" width="27" customWidth="1"/>
    <col min="7" max="7" width="10" customWidth="1"/>
  </cols>
  <sheetData>
    <row r="1" spans="1:6" ht="34.5" customHeight="1">
      <c r="A1" s="182" t="s">
        <v>1011</v>
      </c>
      <c r="B1" s="909" t="s">
        <v>1012</v>
      </c>
    </row>
    <row r="2" spans="1:6" ht="21" customHeight="1">
      <c r="A2" s="182" t="s">
        <v>11</v>
      </c>
      <c r="B2" s="915">
        <v>5</v>
      </c>
    </row>
    <row r="3" spans="1:6" ht="159.75" customHeight="1">
      <c r="A3" s="914" t="s">
        <v>12</v>
      </c>
      <c r="B3" s="913" t="s">
        <v>1061</v>
      </c>
    </row>
    <row r="4" spans="1:6" ht="65.25" customHeight="1">
      <c r="A4" s="916" t="s">
        <v>15</v>
      </c>
      <c r="B4" s="1753" t="s">
        <v>1007</v>
      </c>
    </row>
    <row r="5" spans="1:6" ht="34.5" customHeight="1">
      <c r="A5" s="188" t="s">
        <v>17</v>
      </c>
      <c r="B5" s="674" t="s">
        <v>891</v>
      </c>
    </row>
    <row r="6" spans="1:6" ht="30" customHeight="1">
      <c r="A6" s="188" t="s">
        <v>32</v>
      </c>
      <c r="B6" s="911" t="s">
        <v>1062</v>
      </c>
    </row>
    <row r="7" spans="1:6" ht="30" customHeight="1">
      <c r="A7" s="641" t="s">
        <v>33</v>
      </c>
      <c r="B7" s="911">
        <v>45107</v>
      </c>
    </row>
    <row r="8" spans="1:6" ht="26.25" customHeight="1">
      <c r="A8" s="641" t="s">
        <v>1014</v>
      </c>
      <c r="B8" s="430" t="s">
        <v>1008</v>
      </c>
    </row>
    <row r="9" spans="1:6" ht="33.6" customHeight="1">
      <c r="A9" s="1745" t="s">
        <v>1015</v>
      </c>
      <c r="B9" s="430" t="s">
        <v>1063</v>
      </c>
    </row>
    <row r="10" spans="1:6" ht="24.75" customHeight="1">
      <c r="A10" s="1746" t="s">
        <v>1016</v>
      </c>
      <c r="B10" s="1559"/>
      <c r="C10" s="1559"/>
      <c r="D10" s="1559"/>
      <c r="E10" s="1559"/>
      <c r="F10" s="1552"/>
    </row>
    <row r="11" spans="1:6" ht="16.5" customHeight="1">
      <c r="A11" s="16" t="s">
        <v>1017</v>
      </c>
      <c r="B11" s="16" t="s">
        <v>1018</v>
      </c>
      <c r="C11" s="16" t="s">
        <v>1019</v>
      </c>
      <c r="D11" s="794" t="s">
        <v>1020</v>
      </c>
      <c r="E11" s="16" t="s">
        <v>1021</v>
      </c>
      <c r="F11" s="16" t="s">
        <v>1022</v>
      </c>
    </row>
    <row r="12" spans="1:6" ht="60">
      <c r="A12" s="953" t="s">
        <v>1023</v>
      </c>
      <c r="B12" s="458" t="s">
        <v>1064</v>
      </c>
      <c r="C12" s="458" t="s">
        <v>1065</v>
      </c>
      <c r="D12" s="952">
        <v>0.3</v>
      </c>
      <c r="E12" s="215"/>
      <c r="F12" s="215"/>
    </row>
    <row r="13" spans="1:6" s="672" customFormat="1">
      <c r="A13" s="673">
        <v>44886</v>
      </c>
      <c r="B13" s="441" t="s">
        <v>1028</v>
      </c>
      <c r="C13" s="442"/>
      <c r="D13" s="442"/>
      <c r="E13" s="443"/>
      <c r="F13" s="443"/>
    </row>
    <row r="14" spans="1:6" s="1080" customFormat="1" ht="55.5" customHeight="1">
      <c r="A14" s="1081">
        <v>44886</v>
      </c>
      <c r="B14" s="1082" t="s">
        <v>1066</v>
      </c>
      <c r="C14" s="1083"/>
      <c r="D14" s="1083"/>
      <c r="E14" s="1079"/>
      <c r="F14" s="1079"/>
    </row>
    <row r="15" spans="1:6" s="1080" customFormat="1" ht="92.25" customHeight="1">
      <c r="A15" s="1081" t="s">
        <v>1067</v>
      </c>
      <c r="B15" s="1082" t="s">
        <v>1068</v>
      </c>
      <c r="C15" s="1083" t="s">
        <v>1069</v>
      </c>
      <c r="D15" s="1089">
        <v>0.4</v>
      </c>
      <c r="E15" s="1079"/>
      <c r="F15" s="1079"/>
    </row>
    <row r="16" spans="1:6" s="672" customFormat="1" ht="30">
      <c r="A16" s="747">
        <v>44930</v>
      </c>
      <c r="B16" s="866" t="s">
        <v>1070</v>
      </c>
      <c r="C16" s="868"/>
      <c r="D16" s="868"/>
      <c r="E16" s="443"/>
      <c r="F16" s="443"/>
    </row>
    <row r="17" spans="1:6" s="1080" customFormat="1">
      <c r="A17" s="1349"/>
      <c r="B17" s="1084"/>
      <c r="C17" s="1085"/>
      <c r="D17" s="1347"/>
      <c r="E17" s="1749"/>
      <c r="F17" s="1750"/>
    </row>
    <row r="18" spans="1:6" ht="34.5" customHeight="1">
      <c r="A18" s="1350"/>
      <c r="B18" s="865"/>
      <c r="C18" s="870"/>
      <c r="D18" s="1348"/>
      <c r="E18" s="1751"/>
      <c r="F18" s="1752"/>
    </row>
    <row r="19" spans="1:6">
      <c r="F19" s="111"/>
    </row>
    <row r="20" spans="1:6">
      <c r="F20" s="111"/>
    </row>
    <row r="21" spans="1:6">
      <c r="F21" s="111"/>
    </row>
    <row r="22" spans="1:6" ht="15.75" customHeight="1">
      <c r="F22" s="111"/>
    </row>
    <row r="23" spans="1:6" ht="15.75" customHeight="1">
      <c r="F23" s="111"/>
    </row>
    <row r="24" spans="1:6" ht="15.75" customHeight="1">
      <c r="F24" s="111"/>
    </row>
    <row r="25" spans="1:6" ht="15.75" customHeight="1">
      <c r="F25" s="111"/>
    </row>
    <row r="26" spans="1:6" ht="15.75" customHeight="1">
      <c r="F26" s="111"/>
    </row>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5">
    <mergeCell ref="A10:F10"/>
    <mergeCell ref="A17:A18"/>
    <mergeCell ref="D17:D18"/>
    <mergeCell ref="E17:E18"/>
    <mergeCell ref="F17:F18"/>
  </mergeCells>
  <pageMargins left="0.7" right="0.7" top="0.75" bottom="0.75" header="0.3" footer="0.3"/>
  <drawing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9999"/>
  </sheetPr>
  <dimension ref="A1:F1001"/>
  <sheetViews>
    <sheetView topLeftCell="A8" zoomScale="90" zoomScaleNormal="90" zoomScalePageLayoutView="125" workbookViewId="0">
      <selection activeCell="B16" sqref="B16"/>
    </sheetView>
  </sheetViews>
  <sheetFormatPr defaultColWidth="14.42578125" defaultRowHeight="15"/>
  <cols>
    <col min="1" max="1" width="47.28515625" customWidth="1"/>
    <col min="2" max="2" width="117.7109375" customWidth="1"/>
    <col min="3" max="4" width="59.7109375" customWidth="1"/>
    <col min="5" max="5" width="34.28515625" customWidth="1"/>
    <col min="6" max="6" width="27" customWidth="1"/>
    <col min="7" max="7" width="10" customWidth="1"/>
  </cols>
  <sheetData>
    <row r="1" spans="1:6" ht="34.5" customHeight="1">
      <c r="A1" s="182" t="s">
        <v>1011</v>
      </c>
      <c r="B1" s="909" t="s">
        <v>1012</v>
      </c>
    </row>
    <row r="2" spans="1:6" ht="21" customHeight="1">
      <c r="A2" s="182" t="s">
        <v>11</v>
      </c>
      <c r="B2" s="915">
        <v>6</v>
      </c>
    </row>
    <row r="3" spans="1:6" ht="159.75" customHeight="1">
      <c r="A3" s="914" t="s">
        <v>12</v>
      </c>
      <c r="B3" s="913" t="s">
        <v>1071</v>
      </c>
    </row>
    <row r="4" spans="1:6" ht="65.25" customHeight="1">
      <c r="A4" s="916" t="s">
        <v>15</v>
      </c>
      <c r="B4" s="1753" t="s">
        <v>897</v>
      </c>
    </row>
    <row r="5" spans="1:6" ht="34.5" customHeight="1">
      <c r="A5" s="188" t="s">
        <v>17</v>
      </c>
      <c r="B5" s="674" t="s">
        <v>898</v>
      </c>
    </row>
    <row r="6" spans="1:6" ht="30" customHeight="1">
      <c r="A6" s="188" t="s">
        <v>32</v>
      </c>
      <c r="B6" s="911">
        <v>44811</v>
      </c>
    </row>
    <row r="7" spans="1:6" ht="30" customHeight="1">
      <c r="A7" s="641" t="s">
        <v>33</v>
      </c>
      <c r="B7" s="911">
        <v>44925</v>
      </c>
    </row>
    <row r="8" spans="1:6" ht="26.25" customHeight="1">
      <c r="A8" s="641" t="s">
        <v>1014</v>
      </c>
      <c r="B8" s="430" t="s">
        <v>900</v>
      </c>
    </row>
    <row r="9" spans="1:6" ht="33.6" customHeight="1">
      <c r="A9" s="1745" t="s">
        <v>1015</v>
      </c>
      <c r="B9" s="430" t="s">
        <v>899</v>
      </c>
    </row>
    <row r="10" spans="1:6" ht="24.75" customHeight="1">
      <c r="A10" s="1746" t="s">
        <v>1016</v>
      </c>
      <c r="B10" s="1559"/>
      <c r="C10" s="1559"/>
      <c r="D10" s="1559"/>
      <c r="E10" s="1559"/>
      <c r="F10" s="1552"/>
    </row>
    <row r="11" spans="1:6" ht="16.5" customHeight="1">
      <c r="A11" s="16" t="s">
        <v>1017</v>
      </c>
      <c r="B11" s="16" t="s">
        <v>1018</v>
      </c>
      <c r="C11" s="16" t="s">
        <v>1019</v>
      </c>
      <c r="D11" s="794" t="s">
        <v>1020</v>
      </c>
      <c r="E11" s="16" t="s">
        <v>1021</v>
      </c>
      <c r="F11" s="16" t="s">
        <v>1022</v>
      </c>
    </row>
    <row r="12" spans="1:6" ht="30">
      <c r="A12" s="953" t="s">
        <v>1023</v>
      </c>
      <c r="B12" s="458" t="s">
        <v>1072</v>
      </c>
      <c r="C12" s="458" t="s">
        <v>1073</v>
      </c>
      <c r="D12" s="952">
        <v>1</v>
      </c>
      <c r="E12" s="215"/>
      <c r="F12" s="215"/>
    </row>
    <row r="13" spans="1:6" s="672" customFormat="1">
      <c r="A13" s="673">
        <v>44886</v>
      </c>
      <c r="B13" s="441" t="s">
        <v>1028</v>
      </c>
      <c r="C13" s="442"/>
      <c r="D13" s="442"/>
      <c r="E13" s="443"/>
      <c r="F13" s="443"/>
    </row>
    <row r="14" spans="1:6" s="1080" customFormat="1">
      <c r="A14" s="1081">
        <v>44886</v>
      </c>
      <c r="B14" s="1082" t="s">
        <v>1074</v>
      </c>
      <c r="C14" s="1088" t="s">
        <v>1075</v>
      </c>
      <c r="D14" s="1089">
        <v>1</v>
      </c>
      <c r="E14" s="1079"/>
      <c r="F14" s="1079"/>
    </row>
    <row r="15" spans="1:6" s="1080" customFormat="1">
      <c r="A15" s="1081">
        <v>44724</v>
      </c>
      <c r="B15" s="1082" t="s">
        <v>1074</v>
      </c>
      <c r="C15" s="1088" t="s">
        <v>1075</v>
      </c>
      <c r="D15" s="1089">
        <v>1</v>
      </c>
      <c r="E15" s="1079"/>
      <c r="F15" s="1079"/>
    </row>
    <row r="16" spans="1:6" s="672" customFormat="1">
      <c r="A16" s="747">
        <v>44930</v>
      </c>
      <c r="B16" s="866" t="s">
        <v>1076</v>
      </c>
      <c r="C16" s="868"/>
      <c r="D16" s="868"/>
      <c r="E16" s="443"/>
      <c r="F16" s="443"/>
    </row>
    <row r="17" spans="1:6" s="1080" customFormat="1">
      <c r="A17" s="1351"/>
      <c r="B17" s="1084"/>
      <c r="C17" s="1085"/>
      <c r="D17" s="1353"/>
      <c r="E17" s="1754"/>
      <c r="F17" s="1755"/>
    </row>
    <row r="18" spans="1:6" s="1080" customFormat="1" ht="34.5" customHeight="1">
      <c r="A18" s="1352"/>
      <c r="B18" s="1086"/>
      <c r="C18" s="1087"/>
      <c r="D18" s="1354"/>
      <c r="E18" s="1756"/>
      <c r="F18" s="1757"/>
    </row>
    <row r="19" spans="1:6">
      <c r="F19" s="111"/>
    </row>
    <row r="20" spans="1:6">
      <c r="F20" s="111"/>
    </row>
    <row r="21" spans="1:6">
      <c r="F21" s="111"/>
    </row>
    <row r="22" spans="1:6" ht="15.75" customHeight="1">
      <c r="F22" s="111"/>
    </row>
    <row r="23" spans="1:6" ht="15.75" customHeight="1">
      <c r="F23" s="111"/>
    </row>
    <row r="24" spans="1:6" ht="15.75" customHeight="1">
      <c r="F24" s="111"/>
    </row>
    <row r="25" spans="1:6" ht="15.75" customHeight="1">
      <c r="F25" s="111"/>
    </row>
    <row r="26" spans="1:6" ht="15.75" customHeight="1">
      <c r="F26" s="111"/>
    </row>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5">
    <mergeCell ref="A10:F10"/>
    <mergeCell ref="A17:A18"/>
    <mergeCell ref="D17:D18"/>
    <mergeCell ref="E17:E18"/>
    <mergeCell ref="F17:F18"/>
  </mergeCells>
  <pageMargins left="0.7" right="0.7" top="0.75" bottom="0.75" header="0.3" footer="0.3"/>
  <drawing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9999"/>
  </sheetPr>
  <dimension ref="A1:F1001"/>
  <sheetViews>
    <sheetView topLeftCell="A11" zoomScale="90" zoomScaleNormal="90" workbookViewId="0">
      <selection activeCell="C17" sqref="C17"/>
    </sheetView>
  </sheetViews>
  <sheetFormatPr defaultColWidth="14.42578125" defaultRowHeight="15"/>
  <cols>
    <col min="1" max="1" width="47.28515625" customWidth="1"/>
    <col min="2" max="2" width="117.7109375" customWidth="1"/>
    <col min="3" max="4" width="59.7109375" customWidth="1"/>
    <col min="5" max="5" width="34.28515625" customWidth="1"/>
    <col min="6" max="6" width="27" customWidth="1"/>
    <col min="7" max="7" width="10" customWidth="1"/>
  </cols>
  <sheetData>
    <row r="1" spans="1:6" ht="34.5" customHeight="1">
      <c r="A1" s="182" t="s">
        <v>1011</v>
      </c>
      <c r="B1" s="909" t="s">
        <v>1012</v>
      </c>
    </row>
    <row r="2" spans="1:6" ht="21" customHeight="1">
      <c r="A2" s="182" t="s">
        <v>11</v>
      </c>
      <c r="B2" s="915">
        <v>7</v>
      </c>
    </row>
    <row r="3" spans="1:6" ht="159.75" customHeight="1">
      <c r="A3" s="914" t="s">
        <v>12</v>
      </c>
      <c r="B3" s="917" t="s">
        <v>1077</v>
      </c>
    </row>
    <row r="4" spans="1:6" ht="65.25" customHeight="1">
      <c r="A4" s="916" t="s">
        <v>15</v>
      </c>
      <c r="B4" s="1753" t="s">
        <v>903</v>
      </c>
    </row>
    <row r="5" spans="1:6" ht="34.5" customHeight="1">
      <c r="A5" s="188" t="s">
        <v>17</v>
      </c>
      <c r="B5" s="674" t="s">
        <v>1078</v>
      </c>
      <c r="C5" s="647"/>
      <c r="D5" s="932"/>
    </row>
    <row r="6" spans="1:6" ht="30" customHeight="1">
      <c r="A6" s="188" t="s">
        <v>32</v>
      </c>
      <c r="B6" s="911">
        <v>44811</v>
      </c>
    </row>
    <row r="7" spans="1:6" ht="30" customHeight="1">
      <c r="A7" s="641" t="s">
        <v>33</v>
      </c>
      <c r="B7" s="911">
        <v>44926</v>
      </c>
    </row>
    <row r="8" spans="1:6" ht="46.5" customHeight="1">
      <c r="A8" s="641" t="s">
        <v>1014</v>
      </c>
      <c r="B8" s="430" t="s">
        <v>906</v>
      </c>
    </row>
    <row r="9" spans="1:6" ht="33.6" customHeight="1">
      <c r="A9" s="1745" t="s">
        <v>1015</v>
      </c>
      <c r="B9" s="430" t="s">
        <v>905</v>
      </c>
    </row>
    <row r="10" spans="1:6" ht="24.75" customHeight="1">
      <c r="A10" s="1746" t="s">
        <v>1016</v>
      </c>
      <c r="B10" s="1559"/>
      <c r="C10" s="1559"/>
      <c r="D10" s="1559"/>
      <c r="E10" s="1559"/>
      <c r="F10" s="1552"/>
    </row>
    <row r="11" spans="1:6" ht="16.5" customHeight="1">
      <c r="A11" s="16" t="s">
        <v>1017</v>
      </c>
      <c r="B11" s="16" t="s">
        <v>1018</v>
      </c>
      <c r="C11" s="16" t="s">
        <v>1019</v>
      </c>
      <c r="D11" s="794" t="s">
        <v>1020</v>
      </c>
      <c r="E11" s="16" t="s">
        <v>1021</v>
      </c>
      <c r="F11" s="16" t="s">
        <v>1022</v>
      </c>
    </row>
    <row r="12" spans="1:6" s="672" customFormat="1">
      <c r="A12" s="673">
        <v>44886</v>
      </c>
      <c r="B12" s="441" t="s">
        <v>1028</v>
      </c>
      <c r="C12" s="442"/>
      <c r="D12" s="442"/>
      <c r="E12" s="443"/>
      <c r="F12" s="443"/>
    </row>
    <row r="13" spans="1:6" ht="73.5" customHeight="1">
      <c r="A13" s="194">
        <v>44886</v>
      </c>
      <c r="B13" s="18" t="s">
        <v>1079</v>
      </c>
      <c r="C13" s="23"/>
      <c r="D13" s="23"/>
      <c r="E13" s="215"/>
      <c r="F13" s="215"/>
    </row>
    <row r="14" spans="1:6" s="672" customFormat="1" ht="24" customHeight="1">
      <c r="A14" s="673">
        <v>44929</v>
      </c>
      <c r="B14" s="677" t="s">
        <v>1080</v>
      </c>
      <c r="C14" s="442"/>
      <c r="D14" s="442"/>
      <c r="E14" s="443"/>
      <c r="F14" s="443"/>
    </row>
    <row r="15" spans="1:6">
      <c r="A15" s="660"/>
      <c r="B15" s="192"/>
      <c r="C15" s="203"/>
      <c r="D15" s="203"/>
      <c r="E15" s="215"/>
      <c r="F15" s="215"/>
    </row>
    <row r="16" spans="1:6" s="672" customFormat="1">
      <c r="A16" s="747"/>
      <c r="B16" s="866"/>
      <c r="C16" s="868"/>
      <c r="D16" s="868"/>
      <c r="E16" s="443"/>
      <c r="F16" s="443"/>
    </row>
    <row r="17" spans="1:6">
      <c r="A17" s="1349"/>
      <c r="B17" s="867"/>
      <c r="C17" s="869"/>
      <c r="D17" s="1347"/>
      <c r="E17" s="1749"/>
      <c r="F17" s="1750"/>
    </row>
    <row r="18" spans="1:6" ht="34.5" customHeight="1">
      <c r="A18" s="1350"/>
      <c r="B18" s="865"/>
      <c r="C18" s="870"/>
      <c r="D18" s="1348"/>
      <c r="E18" s="1751"/>
      <c r="F18" s="1752"/>
    </row>
    <row r="19" spans="1:6">
      <c r="F19" s="111"/>
    </row>
    <row r="20" spans="1:6">
      <c r="F20" s="111"/>
    </row>
    <row r="21" spans="1:6">
      <c r="F21" s="111"/>
    </row>
    <row r="22" spans="1:6" ht="15.75" customHeight="1">
      <c r="F22" s="111"/>
    </row>
    <row r="23" spans="1:6" ht="15.75" customHeight="1">
      <c r="F23" s="111"/>
    </row>
    <row r="24" spans="1:6" ht="15.75" customHeight="1">
      <c r="F24" s="111"/>
    </row>
    <row r="25" spans="1:6" ht="15.75" customHeight="1">
      <c r="F25" s="111"/>
    </row>
    <row r="26" spans="1:6" ht="15.75" customHeight="1">
      <c r="F26" s="111"/>
    </row>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5">
    <mergeCell ref="A10:F10"/>
    <mergeCell ref="A17:A18"/>
    <mergeCell ref="D17:D18"/>
    <mergeCell ref="E17:E18"/>
    <mergeCell ref="F17:F18"/>
  </mergeCells>
  <pageMargins left="0.7" right="0.7" top="0.75" bottom="0.75" header="0.3" footer="0.3"/>
  <drawing r:id="rId1"/>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249977111117893"/>
  </sheetPr>
  <dimension ref="A1:O64"/>
  <sheetViews>
    <sheetView workbookViewId="0">
      <selection activeCell="E5" sqref="A5:XFD6"/>
    </sheetView>
  </sheetViews>
  <sheetFormatPr defaultColWidth="11.42578125" defaultRowHeight="15"/>
  <cols>
    <col min="6" max="6" width="27.28515625" customWidth="1"/>
    <col min="13" max="13" width="14" customWidth="1"/>
    <col min="14" max="14" width="15.42578125" customWidth="1"/>
    <col min="15" max="15" width="19.42578125" customWidth="1"/>
  </cols>
  <sheetData>
    <row r="1" spans="1:15">
      <c r="A1" s="1356" t="s">
        <v>1081</v>
      </c>
      <c r="B1" s="1357"/>
      <c r="C1" s="1358"/>
      <c r="D1" s="1359" t="s">
        <v>741</v>
      </c>
      <c r="E1" s="1360"/>
      <c r="F1" s="1360"/>
      <c r="G1" s="1360"/>
      <c r="H1" s="1360"/>
      <c r="I1" s="1360"/>
      <c r="J1" s="1360"/>
      <c r="K1" s="1360"/>
      <c r="L1" s="1360"/>
      <c r="M1" s="1314"/>
      <c r="N1" s="1314"/>
      <c r="O1" s="1314"/>
    </row>
    <row r="2" spans="1:15">
      <c r="A2" s="1356" t="s">
        <v>1082</v>
      </c>
      <c r="B2" s="1357"/>
      <c r="C2" s="1358"/>
      <c r="D2" s="1311"/>
      <c r="E2" s="1312"/>
      <c r="F2" s="1312"/>
      <c r="G2" s="1312"/>
      <c r="H2" s="1312"/>
      <c r="I2" s="1312"/>
      <c r="J2" s="1312"/>
      <c r="K2" s="1312"/>
      <c r="L2" s="1312"/>
      <c r="M2" s="1314"/>
      <c r="N2" s="1314"/>
      <c r="O2" s="1314"/>
    </row>
    <row r="3" spans="1:15">
      <c r="A3" s="1315" t="s">
        <v>1083</v>
      </c>
      <c r="B3" s="1315"/>
      <c r="C3" s="1315"/>
      <c r="D3" s="1315"/>
      <c r="E3" s="1315"/>
      <c r="F3" s="1315"/>
      <c r="G3" s="1315"/>
      <c r="H3" s="1315"/>
      <c r="I3" s="1315"/>
      <c r="J3" s="1315"/>
      <c r="K3" s="1315"/>
      <c r="L3" s="1315"/>
      <c r="M3" s="1316" t="s">
        <v>744</v>
      </c>
      <c r="N3" s="1316"/>
      <c r="O3" s="1316"/>
    </row>
    <row r="4" spans="1:15" ht="15.75">
      <c r="A4" s="1325" t="s">
        <v>745</v>
      </c>
      <c r="B4" s="1325"/>
      <c r="C4" s="1325"/>
      <c r="D4" s="1325"/>
      <c r="E4" s="1325"/>
      <c r="F4" s="1325"/>
      <c r="G4" s="1325"/>
      <c r="H4" s="1325"/>
      <c r="I4" s="1325"/>
      <c r="J4" s="1325"/>
      <c r="K4" s="1325"/>
      <c r="L4" s="1325"/>
      <c r="M4" s="1317" t="s">
        <v>746</v>
      </c>
      <c r="N4" s="1318"/>
      <c r="O4" s="1319" t="s">
        <v>747</v>
      </c>
    </row>
    <row r="5" spans="1:15" ht="45">
      <c r="A5" s="1301" t="s">
        <v>748</v>
      </c>
      <c r="B5" s="1301" t="s">
        <v>749</v>
      </c>
      <c r="C5" s="1320" t="s">
        <v>750</v>
      </c>
      <c r="D5" s="1319" t="s">
        <v>751</v>
      </c>
      <c r="E5" s="433" t="s">
        <v>1084</v>
      </c>
      <c r="F5" s="1301" t="s">
        <v>753</v>
      </c>
      <c r="G5" s="1322" t="s">
        <v>754</v>
      </c>
      <c r="H5" s="1323"/>
      <c r="I5" s="1301" t="s">
        <v>755</v>
      </c>
      <c r="J5" s="1301" t="s">
        <v>756</v>
      </c>
      <c r="K5" s="1322" t="s">
        <v>757</v>
      </c>
      <c r="L5" s="1324"/>
      <c r="M5" s="1301" t="s">
        <v>758</v>
      </c>
      <c r="N5" s="1301" t="s">
        <v>759</v>
      </c>
      <c r="O5" s="1319"/>
    </row>
    <row r="6" spans="1:15" ht="45">
      <c r="A6" s="1302"/>
      <c r="B6" s="1302"/>
      <c r="C6" s="1321"/>
      <c r="D6" s="1319"/>
      <c r="E6" s="434" t="s">
        <v>31</v>
      </c>
      <c r="F6" s="1302"/>
      <c r="G6" s="433" t="s">
        <v>760</v>
      </c>
      <c r="H6" s="433" t="s">
        <v>761</v>
      </c>
      <c r="I6" s="1302"/>
      <c r="J6" s="1302"/>
      <c r="K6" s="435" t="s">
        <v>762</v>
      </c>
      <c r="L6" s="435" t="s">
        <v>1085</v>
      </c>
      <c r="M6" s="1302"/>
      <c r="N6" s="1302"/>
      <c r="O6" s="1319"/>
    </row>
    <row r="7" spans="1:15" ht="264">
      <c r="A7" s="728" t="s">
        <v>854</v>
      </c>
      <c r="B7" s="727">
        <v>44531</v>
      </c>
      <c r="C7" s="853">
        <v>1</v>
      </c>
      <c r="D7" s="450" t="s">
        <v>1086</v>
      </c>
      <c r="E7" s="438" t="s">
        <v>64</v>
      </c>
      <c r="F7" s="450" t="s">
        <v>977</v>
      </c>
      <c r="G7" s="727">
        <v>44593</v>
      </c>
      <c r="H7" s="727">
        <v>44926</v>
      </c>
      <c r="I7" s="450" t="s">
        <v>1087</v>
      </c>
      <c r="J7" s="727">
        <v>44926</v>
      </c>
      <c r="K7" s="450" t="s">
        <v>858</v>
      </c>
      <c r="L7" s="438" t="s">
        <v>1088</v>
      </c>
      <c r="M7" s="729"/>
      <c r="N7" s="729"/>
      <c r="O7" s="450"/>
    </row>
    <row r="8" spans="1:15">
      <c r="A8" s="730"/>
      <c r="B8" s="727"/>
      <c r="C8" s="726"/>
      <c r="D8" s="450"/>
      <c r="E8" s="438"/>
      <c r="F8" s="450"/>
      <c r="G8" s="727"/>
      <c r="H8" s="727"/>
      <c r="I8" s="450"/>
      <c r="J8" s="727"/>
      <c r="K8" s="438"/>
      <c r="L8" s="450"/>
      <c r="M8" s="725"/>
      <c r="N8" s="725"/>
      <c r="O8" s="450"/>
    </row>
    <row r="9" spans="1:15">
      <c r="A9" s="730"/>
      <c r="B9" s="727"/>
      <c r="C9" s="726"/>
      <c r="D9" s="450"/>
      <c r="E9" s="438"/>
      <c r="F9" s="450"/>
      <c r="G9" s="727"/>
      <c r="H9" s="727"/>
      <c r="I9" s="450"/>
      <c r="J9" s="727"/>
      <c r="K9" s="438"/>
      <c r="L9" s="450"/>
      <c r="M9" s="725"/>
      <c r="N9" s="725"/>
      <c r="O9" s="450"/>
    </row>
    <row r="10" spans="1:15">
      <c r="A10" s="730"/>
      <c r="B10" s="727"/>
      <c r="C10" s="726"/>
      <c r="D10" s="450"/>
      <c r="E10" s="438"/>
      <c r="F10" s="450"/>
      <c r="G10" s="727"/>
      <c r="H10" s="727"/>
      <c r="I10" s="450"/>
      <c r="J10" s="727"/>
      <c r="K10" s="438"/>
      <c r="L10" s="450"/>
      <c r="M10" s="725"/>
      <c r="N10" s="725"/>
      <c r="O10" s="450"/>
    </row>
    <row r="11" spans="1:15">
      <c r="A11" s="730"/>
      <c r="B11" s="727"/>
      <c r="C11" s="726"/>
      <c r="D11" s="450"/>
      <c r="E11" s="438"/>
      <c r="F11" s="450"/>
      <c r="G11" s="727"/>
      <c r="H11" s="727"/>
      <c r="I11" s="450"/>
      <c r="J11" s="727"/>
      <c r="K11" s="438"/>
      <c r="L11" s="450"/>
      <c r="M11" s="725"/>
      <c r="N11" s="725"/>
      <c r="O11" s="450"/>
    </row>
    <row r="12" spans="1:15">
      <c r="A12" s="730"/>
      <c r="B12" s="727"/>
      <c r="C12" s="726"/>
      <c r="D12" s="450"/>
      <c r="E12" s="438"/>
      <c r="F12" s="450"/>
      <c r="G12" s="727"/>
      <c r="H12" s="727"/>
      <c r="I12" s="450"/>
      <c r="J12" s="727"/>
      <c r="K12" s="438"/>
      <c r="L12" s="450"/>
      <c r="M12" s="725"/>
      <c r="N12" s="725"/>
      <c r="O12" s="450"/>
    </row>
    <row r="13" spans="1:15">
      <c r="A13" s="730"/>
      <c r="B13" s="727"/>
      <c r="C13" s="726"/>
      <c r="D13" s="450"/>
      <c r="E13" s="438"/>
      <c r="F13" s="450"/>
      <c r="G13" s="727"/>
      <c r="H13" s="727"/>
      <c r="I13" s="450"/>
      <c r="J13" s="727"/>
      <c r="K13" s="438"/>
      <c r="L13" s="450"/>
      <c r="M13" s="725"/>
      <c r="N13" s="725"/>
      <c r="O13" s="450"/>
    </row>
    <row r="14" spans="1:15">
      <c r="A14" s="730"/>
      <c r="B14" s="727"/>
      <c r="C14" s="726"/>
      <c r="D14" s="450"/>
      <c r="E14" s="438"/>
      <c r="F14" s="450"/>
      <c r="G14" s="727"/>
      <c r="H14" s="727"/>
      <c r="I14" s="450"/>
      <c r="J14" s="727"/>
      <c r="K14" s="438"/>
      <c r="L14" s="450"/>
      <c r="M14" s="725"/>
      <c r="N14" s="725"/>
      <c r="O14" s="450"/>
    </row>
    <row r="15" spans="1:15">
      <c r="A15" s="730"/>
      <c r="B15" s="727"/>
      <c r="C15" s="726"/>
      <c r="D15" s="450"/>
      <c r="E15" s="438"/>
      <c r="F15" s="450"/>
      <c r="G15" s="727"/>
      <c r="H15" s="727"/>
      <c r="I15" s="450"/>
      <c r="J15" s="727"/>
      <c r="K15" s="438"/>
      <c r="L15" s="450"/>
      <c r="M15" s="725"/>
      <c r="N15" s="725"/>
      <c r="O15" s="450"/>
    </row>
    <row r="16" spans="1:15">
      <c r="A16" s="730"/>
      <c r="B16" s="727"/>
      <c r="C16" s="726"/>
      <c r="D16" s="450"/>
      <c r="E16" s="438"/>
      <c r="F16" s="450"/>
      <c r="G16" s="727"/>
      <c r="H16" s="727"/>
      <c r="I16" s="450"/>
      <c r="J16" s="727"/>
      <c r="K16" s="438"/>
      <c r="L16" s="450"/>
      <c r="M16" s="725"/>
      <c r="N16" s="725"/>
      <c r="O16" s="450"/>
    </row>
    <row r="17" spans="1:15">
      <c r="A17" s="730"/>
      <c r="B17" s="727"/>
      <c r="C17" s="726"/>
      <c r="D17" s="450"/>
      <c r="E17" s="438"/>
      <c r="F17" s="450"/>
      <c r="G17" s="727"/>
      <c r="H17" s="727"/>
      <c r="I17" s="450"/>
      <c r="J17" s="727"/>
      <c r="K17" s="438"/>
      <c r="L17" s="450"/>
      <c r="M17" s="725"/>
      <c r="N17" s="725"/>
      <c r="O17" s="450"/>
    </row>
    <row r="18" spans="1:15">
      <c r="A18" s="730"/>
      <c r="B18" s="727"/>
      <c r="C18" s="726"/>
      <c r="D18" s="450"/>
      <c r="E18" s="438"/>
      <c r="F18" s="450"/>
      <c r="G18" s="727"/>
      <c r="H18" s="727"/>
      <c r="I18" s="450"/>
      <c r="J18" s="727"/>
      <c r="K18" s="438"/>
      <c r="L18" s="450"/>
      <c r="M18" s="725"/>
      <c r="N18" s="725"/>
      <c r="O18" s="450"/>
    </row>
    <row r="19" spans="1:15">
      <c r="A19" s="730"/>
      <c r="B19" s="727"/>
      <c r="C19" s="726"/>
      <c r="D19" s="450"/>
      <c r="E19" s="438"/>
      <c r="F19" s="450"/>
      <c r="G19" s="727"/>
      <c r="H19" s="727"/>
      <c r="I19" s="450"/>
      <c r="J19" s="727"/>
      <c r="K19" s="438"/>
      <c r="L19" s="450"/>
      <c r="M19" s="725"/>
      <c r="N19" s="725"/>
      <c r="O19" s="450"/>
    </row>
    <row r="20" spans="1:15">
      <c r="A20" s="730"/>
      <c r="B20" s="727"/>
      <c r="C20" s="726"/>
      <c r="D20" s="450"/>
      <c r="E20" s="438"/>
      <c r="F20" s="450"/>
      <c r="G20" s="727"/>
      <c r="H20" s="727"/>
      <c r="I20" s="450"/>
      <c r="J20" s="727"/>
      <c r="K20" s="438"/>
      <c r="L20" s="450"/>
      <c r="M20" s="725"/>
      <c r="N20" s="725"/>
      <c r="O20" s="450"/>
    </row>
    <row r="21" spans="1:15">
      <c r="A21" s="730"/>
      <c r="B21" s="727"/>
      <c r="C21" s="726"/>
      <c r="D21" s="450"/>
      <c r="E21" s="438"/>
      <c r="F21" s="450"/>
      <c r="G21" s="727"/>
      <c r="H21" s="727"/>
      <c r="I21" s="450"/>
      <c r="J21" s="727"/>
      <c r="K21" s="438"/>
      <c r="L21" s="450"/>
      <c r="M21" s="725"/>
      <c r="N21" s="725"/>
      <c r="O21" s="450"/>
    </row>
    <row r="22" spans="1:15">
      <c r="A22" s="730"/>
      <c r="B22" s="727"/>
      <c r="C22" s="726"/>
      <c r="D22" s="450"/>
      <c r="E22" s="438"/>
      <c r="F22" s="450"/>
      <c r="G22" s="727"/>
      <c r="H22" s="727"/>
      <c r="I22" s="450"/>
      <c r="J22" s="727"/>
      <c r="K22" s="438"/>
      <c r="L22" s="450"/>
      <c r="M22" s="725"/>
      <c r="N22" s="725"/>
      <c r="O22" s="450"/>
    </row>
    <row r="23" spans="1:15">
      <c r="A23" s="730"/>
      <c r="B23" s="727"/>
      <c r="C23" s="726"/>
      <c r="D23" s="450"/>
      <c r="E23" s="438"/>
      <c r="F23" s="450"/>
      <c r="G23" s="727"/>
      <c r="H23" s="727"/>
      <c r="I23" s="450"/>
      <c r="J23" s="727"/>
      <c r="K23" s="438"/>
      <c r="L23" s="450"/>
      <c r="M23" s="725"/>
      <c r="N23" s="725"/>
      <c r="O23" s="450"/>
    </row>
    <row r="24" spans="1:15">
      <c r="A24" s="730"/>
      <c r="B24" s="727"/>
      <c r="C24" s="726"/>
      <c r="D24" s="450"/>
      <c r="E24" s="438"/>
      <c r="F24" s="450"/>
      <c r="G24" s="727"/>
      <c r="H24" s="727"/>
      <c r="I24" s="450"/>
      <c r="J24" s="727"/>
      <c r="K24" s="438"/>
      <c r="L24" s="450"/>
      <c r="M24" s="725"/>
      <c r="N24" s="725"/>
      <c r="O24" s="450"/>
    </row>
    <row r="25" spans="1:15">
      <c r="A25" s="730"/>
      <c r="B25" s="727"/>
      <c r="C25" s="726"/>
      <c r="D25" s="450"/>
      <c r="E25" s="438"/>
      <c r="F25" s="450"/>
      <c r="G25" s="727"/>
      <c r="H25" s="727"/>
      <c r="I25" s="450"/>
      <c r="J25" s="727"/>
      <c r="K25" s="438"/>
      <c r="L25" s="450"/>
      <c r="M25" s="725"/>
      <c r="N25" s="725"/>
      <c r="O25" s="450"/>
    </row>
    <row r="26" spans="1:15">
      <c r="A26" s="730"/>
      <c r="B26" s="727"/>
      <c r="C26" s="726"/>
      <c r="D26" s="450"/>
      <c r="E26" s="438"/>
      <c r="F26" s="450"/>
      <c r="G26" s="727"/>
      <c r="H26" s="727"/>
      <c r="I26" s="450"/>
      <c r="J26" s="727"/>
      <c r="K26" s="438"/>
      <c r="L26" s="450"/>
      <c r="M26" s="725"/>
      <c r="N26" s="725"/>
      <c r="O26" s="450"/>
    </row>
    <row r="27" spans="1:15">
      <c r="A27" s="730"/>
      <c r="B27" s="727"/>
      <c r="C27" s="726"/>
      <c r="D27" s="450"/>
      <c r="E27" s="438"/>
      <c r="F27" s="450"/>
      <c r="G27" s="727"/>
      <c r="H27" s="727"/>
      <c r="I27" s="450"/>
      <c r="J27" s="727"/>
      <c r="K27" s="438"/>
      <c r="L27" s="450"/>
      <c r="M27" s="725"/>
      <c r="N27" s="725"/>
      <c r="O27" s="450"/>
    </row>
    <row r="28" spans="1:15">
      <c r="A28" s="730"/>
      <c r="B28" s="727"/>
      <c r="C28" s="726"/>
      <c r="D28" s="450"/>
      <c r="E28" s="438"/>
      <c r="F28" s="450"/>
      <c r="G28" s="727"/>
      <c r="H28" s="727"/>
      <c r="I28" s="450"/>
      <c r="J28" s="727"/>
      <c r="K28" s="438"/>
      <c r="L28" s="450"/>
      <c r="M28" s="725"/>
      <c r="N28" s="725"/>
      <c r="O28" s="450"/>
    </row>
    <row r="29" spans="1:15">
      <c r="A29" s="730"/>
      <c r="B29" s="727"/>
      <c r="C29" s="726"/>
      <c r="D29" s="450"/>
      <c r="E29" s="438"/>
      <c r="F29" s="450"/>
      <c r="G29" s="727"/>
      <c r="H29" s="727"/>
      <c r="I29" s="450"/>
      <c r="J29" s="727"/>
      <c r="K29" s="438"/>
      <c r="L29" s="450"/>
      <c r="M29" s="725"/>
      <c r="N29" s="725"/>
      <c r="O29" s="450"/>
    </row>
    <row r="30" spans="1:15">
      <c r="A30" s="730"/>
      <c r="B30" s="727"/>
      <c r="C30" s="726"/>
      <c r="D30" s="450"/>
      <c r="E30" s="438"/>
      <c r="F30" s="450"/>
      <c r="G30" s="727"/>
      <c r="H30" s="727"/>
      <c r="I30" s="450"/>
      <c r="J30" s="727"/>
      <c r="K30" s="438"/>
      <c r="L30" s="450"/>
      <c r="M30" s="725"/>
      <c r="N30" s="725"/>
      <c r="O30" s="450"/>
    </row>
    <row r="31" spans="1:15">
      <c r="A31" s="730"/>
      <c r="B31" s="727"/>
      <c r="C31" s="726"/>
      <c r="D31" s="450"/>
      <c r="E31" s="438"/>
      <c r="F31" s="450"/>
      <c r="G31" s="727"/>
      <c r="H31" s="727"/>
      <c r="I31" s="450"/>
      <c r="J31" s="727"/>
      <c r="K31" s="438"/>
      <c r="L31" s="450"/>
      <c r="M31" s="725"/>
      <c r="N31" s="725"/>
      <c r="O31" s="450"/>
    </row>
    <row r="32" spans="1:15">
      <c r="A32" s="730"/>
      <c r="B32" s="727"/>
      <c r="C32" s="726"/>
      <c r="D32" s="450"/>
      <c r="E32" s="438"/>
      <c r="F32" s="450"/>
      <c r="G32" s="727"/>
      <c r="H32" s="727"/>
      <c r="I32" s="450"/>
      <c r="J32" s="727"/>
      <c r="K32" s="438"/>
      <c r="L32" s="450"/>
      <c r="M32" s="725"/>
      <c r="N32" s="725"/>
      <c r="O32" s="450"/>
    </row>
    <row r="33" spans="1:15">
      <c r="A33" s="730"/>
      <c r="B33" s="727"/>
      <c r="C33" s="726"/>
      <c r="D33" s="450"/>
      <c r="E33" s="438"/>
      <c r="F33" s="450"/>
      <c r="G33" s="727"/>
      <c r="H33" s="727"/>
      <c r="I33" s="450"/>
      <c r="J33" s="727"/>
      <c r="K33" s="438"/>
      <c r="L33" s="450"/>
      <c r="M33" s="725"/>
      <c r="N33" s="725"/>
      <c r="O33" s="450"/>
    </row>
    <row r="34" spans="1:15">
      <c r="A34" s="730"/>
      <c r="B34" s="727"/>
      <c r="C34" s="726"/>
      <c r="D34" s="450"/>
      <c r="E34" s="438"/>
      <c r="F34" s="450"/>
      <c r="G34" s="727"/>
      <c r="H34" s="727"/>
      <c r="I34" s="450"/>
      <c r="J34" s="727"/>
      <c r="K34" s="438"/>
      <c r="L34" s="450"/>
      <c r="M34" s="725"/>
      <c r="N34" s="725"/>
      <c r="O34" s="450"/>
    </row>
    <row r="35" spans="1:15">
      <c r="A35" s="730"/>
      <c r="B35" s="727"/>
      <c r="C35" s="726"/>
      <c r="D35" s="450"/>
      <c r="E35" s="438"/>
      <c r="F35" s="450"/>
      <c r="G35" s="727"/>
      <c r="H35" s="727"/>
      <c r="I35" s="450"/>
      <c r="J35" s="727"/>
      <c r="K35" s="438"/>
      <c r="L35" s="450"/>
      <c r="M35" s="725"/>
      <c r="N35" s="725"/>
      <c r="O35" s="450"/>
    </row>
    <row r="36" spans="1:15">
      <c r="A36" s="1326"/>
      <c r="B36" s="1326"/>
      <c r="C36" s="1326"/>
      <c r="D36" s="1326"/>
      <c r="E36" s="1326"/>
      <c r="F36" s="1326"/>
      <c r="G36" s="1326"/>
      <c r="H36" s="1326"/>
      <c r="I36" s="1326"/>
      <c r="J36" s="1326"/>
      <c r="K36" s="1326"/>
      <c r="L36" s="1326"/>
      <c r="M36" s="1326"/>
      <c r="N36" s="1326"/>
      <c r="O36" s="1326"/>
    </row>
    <row r="37" spans="1:15">
      <c r="A37" s="1327" t="s">
        <v>1089</v>
      </c>
      <c r="B37" s="1328"/>
      <c r="C37" s="1328"/>
      <c r="D37" s="1328"/>
      <c r="E37" s="1328"/>
      <c r="F37" s="1328"/>
      <c r="G37" s="1328"/>
      <c r="H37" s="1328"/>
      <c r="I37" s="1328"/>
      <c r="J37" s="1328"/>
      <c r="K37" s="1328"/>
      <c r="L37" s="1328"/>
      <c r="M37" s="1328"/>
      <c r="N37" s="1328"/>
      <c r="O37" s="1329"/>
    </row>
    <row r="38" spans="1:15">
      <c r="A38" s="1355" t="s">
        <v>1090</v>
      </c>
      <c r="B38" s="1355"/>
      <c r="C38" s="1355"/>
      <c r="D38" s="1355"/>
      <c r="E38" s="1355"/>
      <c r="F38" s="1355"/>
      <c r="G38" s="1355"/>
      <c r="H38" s="1355"/>
      <c r="I38" s="1355"/>
      <c r="J38" s="1355"/>
      <c r="K38" s="1355"/>
      <c r="L38" s="1355"/>
      <c r="M38" s="1355"/>
      <c r="N38" s="1355"/>
      <c r="O38" s="1355"/>
    </row>
    <row r="39" spans="1:15">
      <c r="A39" s="731"/>
      <c r="B39" s="732"/>
      <c r="C39" s="732"/>
      <c r="D39" s="732"/>
      <c r="E39" s="732"/>
      <c r="F39" s="733"/>
      <c r="G39" s="733"/>
      <c r="H39" s="733"/>
      <c r="I39" s="733"/>
      <c r="J39" s="733"/>
      <c r="K39" s="733"/>
      <c r="L39" s="733"/>
      <c r="M39" s="733"/>
      <c r="N39" s="733"/>
      <c r="O39" s="734"/>
    </row>
    <row r="40" spans="1:15">
      <c r="A40" s="735"/>
      <c r="B40" s="736"/>
      <c r="C40" s="736"/>
      <c r="D40" s="736"/>
      <c r="E40" s="736"/>
      <c r="F40" s="737"/>
      <c r="G40" s="737"/>
      <c r="H40" s="737"/>
      <c r="I40" s="737"/>
      <c r="J40" s="737"/>
      <c r="K40" s="737"/>
      <c r="L40" s="737"/>
      <c r="M40" s="737"/>
      <c r="N40" s="737"/>
      <c r="O40" s="738"/>
    </row>
    <row r="41" spans="1:15">
      <c r="A41" s="735"/>
      <c r="B41" s="736"/>
      <c r="C41" s="736"/>
      <c r="D41" s="736"/>
      <c r="E41" s="736"/>
      <c r="F41" s="737"/>
      <c r="G41" s="737"/>
      <c r="H41" s="737"/>
      <c r="I41" s="737"/>
      <c r="J41" s="737"/>
      <c r="K41" s="737"/>
      <c r="L41" s="737"/>
      <c r="M41" s="737"/>
      <c r="N41" s="737"/>
      <c r="O41" s="738"/>
    </row>
    <row r="42" spans="1:15">
      <c r="A42" s="735"/>
      <c r="B42" s="736"/>
      <c r="C42" s="736"/>
      <c r="D42" s="736"/>
      <c r="E42" s="736"/>
      <c r="F42" s="736"/>
      <c r="G42" s="736"/>
      <c r="H42" s="736"/>
      <c r="I42" s="736"/>
      <c r="J42" s="736"/>
      <c r="K42" s="736"/>
      <c r="L42" s="736"/>
      <c r="M42" s="736"/>
      <c r="N42" s="736"/>
      <c r="O42" s="739"/>
    </row>
    <row r="43" spans="1:15">
      <c r="A43" s="735"/>
      <c r="B43" s="736"/>
      <c r="C43" s="736"/>
      <c r="D43" s="736"/>
      <c r="E43" s="736"/>
      <c r="F43" s="736"/>
      <c r="G43" s="736"/>
      <c r="H43" s="736"/>
      <c r="I43" s="736"/>
      <c r="J43" s="736"/>
      <c r="K43" s="736"/>
      <c r="L43" s="736"/>
      <c r="M43" s="736"/>
      <c r="N43" s="736"/>
      <c r="O43" s="739"/>
    </row>
    <row r="44" spans="1:15">
      <c r="A44" s="735"/>
      <c r="B44" s="736"/>
      <c r="C44" s="736"/>
      <c r="D44" s="736"/>
      <c r="E44" s="736"/>
      <c r="F44" s="736"/>
      <c r="G44" s="736"/>
      <c r="H44" s="736"/>
      <c r="I44" s="736"/>
      <c r="J44" s="736"/>
      <c r="K44" s="736"/>
      <c r="L44" s="736"/>
      <c r="M44" s="736"/>
      <c r="N44" s="736"/>
      <c r="O44" s="739"/>
    </row>
    <row r="45" spans="1:15">
      <c r="A45" s="735"/>
      <c r="B45" s="736"/>
      <c r="C45" s="736"/>
      <c r="D45" s="736"/>
      <c r="E45" s="736"/>
      <c r="F45" s="736"/>
      <c r="G45" s="736"/>
      <c r="H45" s="736"/>
      <c r="I45" s="736"/>
      <c r="J45" s="736"/>
      <c r="K45" s="736"/>
      <c r="L45" s="736"/>
      <c r="M45" s="736"/>
      <c r="N45" s="736"/>
      <c r="O45" s="739"/>
    </row>
    <row r="46" spans="1:15">
      <c r="A46" s="735"/>
      <c r="B46" s="736"/>
      <c r="C46" s="736"/>
      <c r="D46" s="736"/>
      <c r="E46" s="736"/>
      <c r="F46" s="736"/>
      <c r="G46" s="736"/>
      <c r="H46" s="736"/>
      <c r="I46" s="736"/>
      <c r="J46" s="736"/>
      <c r="K46" s="736"/>
      <c r="L46" s="736"/>
      <c r="M46" s="736"/>
      <c r="N46" s="736"/>
      <c r="O46" s="739"/>
    </row>
    <row r="47" spans="1:15">
      <c r="A47" s="735"/>
      <c r="B47" s="736"/>
      <c r="C47" s="736"/>
      <c r="D47" s="736"/>
      <c r="E47" s="736"/>
      <c r="F47" s="736"/>
      <c r="G47" s="736"/>
      <c r="H47" s="736"/>
      <c r="I47" s="736"/>
      <c r="J47" s="736"/>
      <c r="K47" s="736"/>
      <c r="L47" s="736"/>
      <c r="M47" s="736"/>
      <c r="N47" s="736"/>
      <c r="O47" s="739"/>
    </row>
    <row r="48" spans="1:15">
      <c r="A48" s="735"/>
      <c r="B48" s="736"/>
      <c r="C48" s="736"/>
      <c r="D48" s="736"/>
      <c r="E48" s="736"/>
      <c r="F48" s="736"/>
      <c r="G48" s="736"/>
      <c r="H48" s="736"/>
      <c r="I48" s="736"/>
      <c r="J48" s="736"/>
      <c r="K48" s="736"/>
      <c r="L48" s="736"/>
      <c r="M48" s="736"/>
      <c r="N48" s="736"/>
      <c r="O48" s="739"/>
    </row>
    <row r="49" spans="1:15">
      <c r="A49" s="735"/>
      <c r="B49" s="736"/>
      <c r="C49" s="736"/>
      <c r="D49" s="736"/>
      <c r="E49" s="736"/>
      <c r="F49" s="736"/>
      <c r="G49" s="736"/>
      <c r="H49" s="736"/>
      <c r="I49" s="736"/>
      <c r="J49" s="736"/>
      <c r="K49" s="736"/>
      <c r="L49" s="736"/>
      <c r="M49" s="736"/>
      <c r="N49" s="736"/>
      <c r="O49" s="739"/>
    </row>
    <row r="50" spans="1:15">
      <c r="A50" s="735"/>
      <c r="B50" s="736"/>
      <c r="C50" s="736"/>
      <c r="D50" s="736"/>
      <c r="E50" s="736"/>
      <c r="F50" s="736"/>
      <c r="G50" s="736"/>
      <c r="H50" s="736"/>
      <c r="I50" s="736"/>
      <c r="J50" s="736"/>
      <c r="K50" s="736"/>
      <c r="L50" s="736"/>
      <c r="M50" s="736"/>
      <c r="N50" s="736"/>
      <c r="O50" s="739"/>
    </row>
    <row r="51" spans="1:15">
      <c r="A51" s="735"/>
      <c r="B51" s="736"/>
      <c r="C51" s="736"/>
      <c r="D51" s="736"/>
      <c r="E51" s="736"/>
      <c r="F51" s="736"/>
      <c r="G51" s="736"/>
      <c r="H51" s="736"/>
      <c r="I51" s="736"/>
      <c r="J51" s="736"/>
      <c r="K51" s="736"/>
      <c r="L51" s="736"/>
      <c r="M51" s="736"/>
      <c r="N51" s="736"/>
      <c r="O51" s="739"/>
    </row>
    <row r="52" spans="1:15">
      <c r="A52" s="735"/>
      <c r="B52" s="736"/>
      <c r="C52" s="736"/>
      <c r="D52" s="736"/>
      <c r="E52" s="736"/>
      <c r="F52" s="736"/>
      <c r="G52" s="736"/>
      <c r="H52" s="736"/>
      <c r="I52" s="736"/>
      <c r="J52" s="736"/>
      <c r="K52" s="736"/>
      <c r="L52" s="736"/>
      <c r="M52" s="736"/>
      <c r="N52" s="736"/>
      <c r="O52" s="739"/>
    </row>
    <row r="53" spans="1:15">
      <c r="A53" s="735"/>
      <c r="B53" s="736"/>
      <c r="C53" s="736"/>
      <c r="D53" s="736"/>
      <c r="E53" s="736"/>
      <c r="F53" s="736"/>
      <c r="G53" s="736"/>
      <c r="H53" s="736"/>
      <c r="I53" s="736"/>
      <c r="J53" s="736"/>
      <c r="K53" s="736"/>
      <c r="L53" s="736"/>
      <c r="M53" s="736"/>
      <c r="N53" s="736"/>
      <c r="O53" s="739"/>
    </row>
    <row r="54" spans="1:15">
      <c r="A54" s="735"/>
      <c r="B54" s="736"/>
      <c r="C54" s="736"/>
      <c r="D54" s="736"/>
      <c r="E54" s="736"/>
      <c r="F54" s="736"/>
      <c r="G54" s="736"/>
      <c r="H54" s="736"/>
      <c r="I54" s="736"/>
      <c r="J54" s="736"/>
      <c r="K54" s="736"/>
      <c r="L54" s="736"/>
      <c r="M54" s="736"/>
      <c r="N54" s="736"/>
      <c r="O54" s="739"/>
    </row>
    <row r="55" spans="1:15">
      <c r="A55" s="735"/>
      <c r="B55" s="736"/>
      <c r="C55" s="736"/>
      <c r="D55" s="736"/>
      <c r="E55" s="736"/>
      <c r="F55" s="736"/>
      <c r="G55" s="736"/>
      <c r="H55" s="736"/>
      <c r="I55" s="736"/>
      <c r="J55" s="736"/>
      <c r="K55" s="736"/>
      <c r="L55" s="736"/>
      <c r="M55" s="736"/>
      <c r="N55" s="736"/>
      <c r="O55" s="739"/>
    </row>
    <row r="56" spans="1:15">
      <c r="A56" s="735"/>
      <c r="B56" s="736"/>
      <c r="C56" s="736"/>
      <c r="D56" s="736"/>
      <c r="E56" s="736"/>
      <c r="F56" s="736"/>
      <c r="G56" s="736"/>
      <c r="H56" s="736"/>
      <c r="I56" s="736"/>
      <c r="J56" s="736"/>
      <c r="K56" s="736"/>
      <c r="L56" s="736"/>
      <c r="M56" s="736"/>
      <c r="N56" s="736"/>
      <c r="O56" s="739"/>
    </row>
    <row r="57" spans="1:15">
      <c r="A57" s="735"/>
      <c r="B57" s="736"/>
      <c r="C57" s="736"/>
      <c r="D57" s="736"/>
      <c r="E57" s="736"/>
      <c r="F57" s="736"/>
      <c r="G57" s="736"/>
      <c r="H57" s="736"/>
      <c r="I57" s="736"/>
      <c r="J57" s="736"/>
      <c r="K57" s="736"/>
      <c r="L57" s="736"/>
      <c r="M57" s="736"/>
      <c r="N57" s="736"/>
      <c r="O57" s="739"/>
    </row>
    <row r="58" spans="1:15">
      <c r="A58" s="735"/>
      <c r="B58" s="736"/>
      <c r="C58" s="736"/>
      <c r="D58" s="736"/>
      <c r="E58" s="736"/>
      <c r="F58" s="736"/>
      <c r="G58" s="736"/>
      <c r="H58" s="736"/>
      <c r="I58" s="736"/>
      <c r="J58" s="736"/>
      <c r="K58" s="736"/>
      <c r="L58" s="736"/>
      <c r="M58" s="736"/>
      <c r="N58" s="736"/>
      <c r="O58" s="739"/>
    </row>
    <row r="59" spans="1:15">
      <c r="A59" s="735"/>
      <c r="B59" s="736"/>
      <c r="C59" s="736"/>
      <c r="D59" s="736"/>
      <c r="E59" s="736"/>
      <c r="F59" s="736"/>
      <c r="G59" s="736"/>
      <c r="H59" s="736"/>
      <c r="I59" s="736"/>
      <c r="J59" s="736"/>
      <c r="K59" s="736"/>
      <c r="L59" s="736"/>
      <c r="M59" s="736"/>
      <c r="N59" s="736"/>
      <c r="O59" s="739"/>
    </row>
    <row r="60" spans="1:15">
      <c r="A60" s="735"/>
      <c r="B60" s="736"/>
      <c r="C60" s="736"/>
      <c r="D60" s="736"/>
      <c r="E60" s="736"/>
      <c r="F60" s="736"/>
      <c r="G60" s="736"/>
      <c r="H60" s="736"/>
      <c r="I60" s="736"/>
      <c r="J60" s="736"/>
      <c r="K60" s="736"/>
      <c r="L60" s="736"/>
      <c r="M60" s="736"/>
      <c r="N60" s="736"/>
      <c r="O60" s="739"/>
    </row>
    <row r="61" spans="1:15">
      <c r="A61" s="735"/>
      <c r="B61" s="736"/>
      <c r="C61" s="736"/>
      <c r="D61" s="736"/>
      <c r="E61" s="736"/>
      <c r="F61" s="736"/>
      <c r="G61" s="736"/>
      <c r="H61" s="736"/>
      <c r="I61" s="736"/>
      <c r="J61" s="736"/>
      <c r="K61" s="736"/>
      <c r="L61" s="736"/>
      <c r="M61" s="736"/>
      <c r="N61" s="736"/>
      <c r="O61" s="739"/>
    </row>
    <row r="62" spans="1:15">
      <c r="A62" s="735"/>
      <c r="B62" s="736"/>
      <c r="C62" s="736"/>
      <c r="D62" s="736"/>
      <c r="E62" s="736"/>
      <c r="F62" s="736"/>
      <c r="G62" s="736"/>
      <c r="H62" s="736"/>
      <c r="I62" s="736"/>
      <c r="J62" s="736"/>
      <c r="K62" s="736"/>
      <c r="L62" s="736"/>
      <c r="M62" s="736"/>
      <c r="N62" s="736"/>
      <c r="O62" s="739"/>
    </row>
    <row r="63" spans="1:15">
      <c r="A63" s="735"/>
      <c r="B63" s="736"/>
      <c r="C63" s="736"/>
      <c r="D63" s="736"/>
      <c r="E63" s="736"/>
      <c r="F63" s="736"/>
      <c r="G63" s="736"/>
      <c r="H63" s="736"/>
      <c r="I63" s="736"/>
      <c r="J63" s="736"/>
      <c r="K63" s="736"/>
      <c r="L63" s="736"/>
      <c r="M63" s="736"/>
      <c r="N63" s="736"/>
      <c r="O63" s="739"/>
    </row>
    <row r="64" spans="1:15">
      <c r="A64" s="735"/>
      <c r="B64" s="736"/>
      <c r="C64" s="736"/>
      <c r="D64" s="736"/>
      <c r="E64" s="736"/>
      <c r="F64" s="736"/>
      <c r="G64" s="736"/>
      <c r="H64" s="736"/>
      <c r="I64" s="736"/>
      <c r="J64" s="736"/>
      <c r="K64" s="736"/>
      <c r="L64" s="736"/>
      <c r="M64" s="736"/>
      <c r="N64" s="736"/>
      <c r="O64" s="739"/>
    </row>
  </sheetData>
  <mergeCells count="23">
    <mergeCell ref="A1:C1"/>
    <mergeCell ref="D1:L2"/>
    <mergeCell ref="M1:O2"/>
    <mergeCell ref="A2:C2"/>
    <mergeCell ref="A3:L3"/>
    <mergeCell ref="M3:O3"/>
    <mergeCell ref="A4:L4"/>
    <mergeCell ref="M4:N4"/>
    <mergeCell ref="O4:O6"/>
    <mergeCell ref="A5:A6"/>
    <mergeCell ref="B5:B6"/>
    <mergeCell ref="C5:C6"/>
    <mergeCell ref="D5:D6"/>
    <mergeCell ref="F5:F6"/>
    <mergeCell ref="G5:H5"/>
    <mergeCell ref="I5:I6"/>
    <mergeCell ref="A38:O38"/>
    <mergeCell ref="J5:J6"/>
    <mergeCell ref="K5:L5"/>
    <mergeCell ref="M5:M6"/>
    <mergeCell ref="N5:N6"/>
    <mergeCell ref="A36:O36"/>
    <mergeCell ref="A37:O37"/>
  </mergeCells>
  <pageMargins left="0.7" right="0.7" top="0.75" bottom="0.75" header="0.3" footer="0.3"/>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C42"/>
  <sheetViews>
    <sheetView topLeftCell="A36" workbookViewId="0">
      <selection activeCell="C38" sqref="C38"/>
    </sheetView>
  </sheetViews>
  <sheetFormatPr defaultColWidth="11.42578125" defaultRowHeight="15"/>
  <cols>
    <col min="1" max="1" width="34.85546875" customWidth="1"/>
    <col min="2" max="2" width="73.85546875" customWidth="1"/>
    <col min="3" max="3" width="51.28515625" customWidth="1"/>
    <col min="4" max="4" width="31.28515625" customWidth="1"/>
    <col min="5" max="5" width="48.42578125" customWidth="1"/>
    <col min="6" max="6" width="29.7109375" customWidth="1"/>
    <col min="7" max="7" width="26.28515625" customWidth="1"/>
    <col min="8" max="8" width="20.140625" customWidth="1"/>
  </cols>
  <sheetData>
    <row r="1" spans="1:28" ht="24.75" customHeight="1">
      <c r="A1" s="774" t="s">
        <v>1011</v>
      </c>
      <c r="B1" s="781" t="s">
        <v>854</v>
      </c>
      <c r="C1" s="782"/>
      <c r="D1" s="772"/>
      <c r="E1" s="772"/>
      <c r="F1" s="772"/>
      <c r="G1" s="772"/>
      <c r="H1" s="772"/>
      <c r="I1" s="772"/>
      <c r="J1" s="772"/>
      <c r="K1" s="772"/>
      <c r="L1" s="772"/>
      <c r="M1" s="772"/>
      <c r="N1" s="772"/>
      <c r="O1" s="772"/>
      <c r="P1" s="772"/>
      <c r="Q1" s="772"/>
      <c r="R1" s="772"/>
      <c r="S1" s="772"/>
      <c r="T1" s="772"/>
      <c r="U1" s="772"/>
      <c r="V1" s="772"/>
      <c r="W1" s="772"/>
      <c r="X1" s="772"/>
      <c r="Y1" s="772"/>
      <c r="Z1" s="772"/>
      <c r="AA1" s="772"/>
      <c r="AB1" s="772"/>
    </row>
    <row r="2" spans="1:28">
      <c r="A2" s="774" t="s">
        <v>11</v>
      </c>
      <c r="B2" s="775">
        <v>1</v>
      </c>
      <c r="C2" s="783"/>
      <c r="D2" s="772"/>
      <c r="E2" s="772"/>
      <c r="F2" s="772"/>
      <c r="G2" s="772"/>
      <c r="H2" s="772"/>
      <c r="I2" s="772"/>
      <c r="J2" s="772"/>
      <c r="K2" s="772"/>
      <c r="L2" s="772"/>
      <c r="M2" s="772"/>
      <c r="N2" s="772"/>
      <c r="O2" s="772"/>
      <c r="P2" s="772"/>
      <c r="Q2" s="772"/>
      <c r="R2" s="772"/>
      <c r="S2" s="772"/>
      <c r="T2" s="772"/>
      <c r="U2" s="772"/>
      <c r="V2" s="772"/>
      <c r="W2" s="772"/>
      <c r="X2" s="772"/>
      <c r="Y2" s="772"/>
      <c r="Z2" s="772"/>
      <c r="AA2" s="772"/>
      <c r="AB2" s="772"/>
    </row>
    <row r="3" spans="1:28">
      <c r="A3" s="778" t="s">
        <v>12</v>
      </c>
      <c r="B3" s="450" t="s">
        <v>1086</v>
      </c>
      <c r="C3" s="784"/>
      <c r="D3" s="772"/>
      <c r="E3" s="772"/>
      <c r="F3" s="772"/>
      <c r="G3" s="772"/>
      <c r="H3" s="772"/>
      <c r="I3" s="772"/>
      <c r="J3" s="772"/>
      <c r="K3" s="772"/>
      <c r="L3" s="772"/>
      <c r="M3" s="772"/>
      <c r="N3" s="772"/>
      <c r="O3" s="772"/>
      <c r="P3" s="772"/>
      <c r="Q3" s="772"/>
      <c r="R3" s="772"/>
      <c r="S3" s="772"/>
      <c r="T3" s="772"/>
      <c r="U3" s="772"/>
      <c r="V3" s="772"/>
      <c r="W3" s="772"/>
      <c r="X3" s="772"/>
      <c r="Y3" s="772"/>
      <c r="Z3" s="772"/>
      <c r="AA3" s="772"/>
      <c r="AB3" s="772"/>
    </row>
    <row r="4" spans="1:28" ht="110.25" customHeight="1">
      <c r="A4" s="773" t="s">
        <v>15</v>
      </c>
      <c r="B4" s="450" t="s">
        <v>977</v>
      </c>
      <c r="C4" s="784"/>
      <c r="D4" s="772"/>
      <c r="E4" s="772"/>
      <c r="F4" s="772"/>
      <c r="G4" s="772"/>
      <c r="H4" s="772"/>
      <c r="I4" s="772"/>
      <c r="J4" s="772"/>
      <c r="K4" s="772"/>
      <c r="L4" s="772"/>
      <c r="M4" s="772"/>
      <c r="N4" s="772"/>
      <c r="O4" s="772"/>
      <c r="P4" s="772"/>
      <c r="Q4" s="772"/>
      <c r="R4" s="772"/>
      <c r="S4" s="772"/>
      <c r="T4" s="772"/>
      <c r="U4" s="772"/>
      <c r="V4" s="772"/>
      <c r="W4" s="772"/>
      <c r="X4" s="772"/>
      <c r="Y4" s="772"/>
      <c r="Z4" s="772"/>
      <c r="AA4" s="772"/>
      <c r="AB4" s="772"/>
    </row>
    <row r="5" spans="1:28" ht="24">
      <c r="A5" s="776" t="s">
        <v>17</v>
      </c>
      <c r="B5" s="450" t="s">
        <v>1087</v>
      </c>
      <c r="C5" s="784"/>
      <c r="D5" s="772"/>
      <c r="E5" s="772"/>
      <c r="F5" s="772"/>
      <c r="G5" s="772"/>
      <c r="H5" s="772"/>
      <c r="I5" s="772"/>
      <c r="J5" s="772"/>
      <c r="K5" s="772"/>
      <c r="L5" s="772"/>
      <c r="M5" s="772"/>
      <c r="N5" s="772"/>
      <c r="O5" s="772"/>
      <c r="P5" s="772"/>
      <c r="Q5" s="772"/>
      <c r="R5" s="772"/>
      <c r="S5" s="772"/>
      <c r="T5" s="772"/>
      <c r="U5" s="772"/>
      <c r="V5" s="772"/>
      <c r="W5" s="772"/>
      <c r="X5" s="772"/>
      <c r="Y5" s="772"/>
      <c r="Z5" s="772"/>
      <c r="AA5" s="772"/>
      <c r="AB5" s="772"/>
    </row>
    <row r="6" spans="1:28" ht="30">
      <c r="A6" s="776" t="s">
        <v>32</v>
      </c>
      <c r="B6" s="780">
        <v>44593</v>
      </c>
      <c r="C6" s="785"/>
      <c r="D6" s="772"/>
      <c r="E6" s="772"/>
      <c r="F6" s="772"/>
      <c r="G6" s="772"/>
      <c r="H6" s="772"/>
      <c r="I6" s="772"/>
      <c r="J6" s="772"/>
      <c r="K6" s="772"/>
      <c r="L6" s="772"/>
      <c r="M6" s="772"/>
      <c r="N6" s="772"/>
      <c r="O6" s="772"/>
      <c r="P6" s="772"/>
      <c r="Q6" s="772"/>
      <c r="R6" s="772"/>
      <c r="S6" s="772"/>
      <c r="T6" s="772"/>
      <c r="U6" s="772"/>
      <c r="V6" s="772"/>
      <c r="W6" s="772"/>
      <c r="X6" s="772"/>
      <c r="Y6" s="772"/>
      <c r="Z6" s="772"/>
      <c r="AA6" s="772"/>
      <c r="AB6" s="772"/>
    </row>
    <row r="7" spans="1:28" ht="30">
      <c r="A7" s="777" t="s">
        <v>33</v>
      </c>
      <c r="B7" s="780">
        <v>44926</v>
      </c>
      <c r="C7" s="785"/>
      <c r="D7" s="772"/>
      <c r="E7" s="772"/>
      <c r="F7" s="772"/>
      <c r="G7" s="772"/>
      <c r="H7" s="772"/>
      <c r="I7" s="772"/>
      <c r="J7" s="772"/>
      <c r="K7" s="772"/>
      <c r="L7" s="772"/>
      <c r="M7" s="772"/>
      <c r="N7" s="772"/>
      <c r="O7" s="772"/>
      <c r="P7" s="772"/>
      <c r="Q7" s="772"/>
      <c r="R7" s="772"/>
      <c r="S7" s="772"/>
      <c r="T7" s="772"/>
      <c r="U7" s="772"/>
      <c r="V7" s="772"/>
      <c r="W7" s="772"/>
      <c r="X7" s="772"/>
      <c r="Y7" s="772"/>
      <c r="Z7" s="772"/>
      <c r="AA7" s="772"/>
      <c r="AB7" s="772"/>
    </row>
    <row r="8" spans="1:28" ht="24">
      <c r="A8" s="777" t="s">
        <v>1014</v>
      </c>
      <c r="B8" s="450" t="s">
        <v>1091</v>
      </c>
      <c r="C8" s="784"/>
      <c r="D8" s="772"/>
      <c r="E8" s="772"/>
      <c r="F8" s="772"/>
      <c r="G8" s="772"/>
      <c r="H8" s="772"/>
      <c r="I8" s="772"/>
      <c r="J8" s="772"/>
      <c r="K8" s="772"/>
      <c r="L8" s="772"/>
      <c r="M8" s="772"/>
      <c r="N8" s="772"/>
      <c r="O8" s="772"/>
      <c r="P8" s="772"/>
      <c r="Q8" s="772"/>
      <c r="R8" s="772"/>
      <c r="S8" s="772"/>
      <c r="T8" s="772"/>
      <c r="U8" s="772"/>
      <c r="V8" s="772"/>
      <c r="W8" s="772"/>
      <c r="X8" s="772"/>
      <c r="Y8" s="772"/>
      <c r="Z8" s="772"/>
      <c r="AA8" s="772"/>
      <c r="AB8" s="772"/>
    </row>
    <row r="9" spans="1:28" ht="24">
      <c r="A9" s="777" t="s">
        <v>1092</v>
      </c>
      <c r="B9" s="450" t="s">
        <v>1091</v>
      </c>
      <c r="C9" s="784"/>
      <c r="D9" s="772"/>
      <c r="E9" s="772"/>
      <c r="F9" s="772"/>
      <c r="G9" s="772"/>
      <c r="H9" s="772"/>
      <c r="I9" s="772"/>
      <c r="J9" s="772"/>
      <c r="K9" s="772"/>
      <c r="L9" s="772"/>
      <c r="M9" s="772"/>
      <c r="N9" s="772"/>
      <c r="O9" s="772"/>
      <c r="P9" s="772"/>
      <c r="Q9" s="772"/>
      <c r="R9" s="772"/>
      <c r="S9" s="772"/>
      <c r="T9" s="772"/>
      <c r="U9" s="772"/>
      <c r="V9" s="772"/>
      <c r="W9" s="772"/>
      <c r="X9" s="772"/>
      <c r="Y9" s="772"/>
      <c r="Z9" s="772"/>
      <c r="AA9" s="772"/>
      <c r="AB9" s="772"/>
    </row>
    <row r="10" spans="1:28">
      <c r="A10" s="1363" t="s">
        <v>1016</v>
      </c>
      <c r="B10" s="1758"/>
      <c r="C10" s="1758"/>
      <c r="D10" s="1758"/>
      <c r="E10" s="1758"/>
      <c r="F10" s="1758"/>
      <c r="G10" s="1759"/>
      <c r="H10" s="772"/>
      <c r="I10" s="772"/>
      <c r="J10" s="772"/>
      <c r="K10" s="772"/>
      <c r="L10" s="772"/>
      <c r="M10" s="772"/>
      <c r="N10" s="772"/>
      <c r="O10" s="772"/>
      <c r="P10" s="772"/>
      <c r="Q10" s="772"/>
      <c r="R10" s="772"/>
      <c r="S10" s="772"/>
      <c r="T10" s="772"/>
      <c r="U10" s="772"/>
      <c r="V10" s="772"/>
      <c r="W10" s="772"/>
      <c r="X10" s="772"/>
      <c r="Y10" s="772"/>
      <c r="Z10" s="772"/>
      <c r="AA10" s="772"/>
      <c r="AB10" s="772"/>
    </row>
    <row r="11" spans="1:28">
      <c r="A11" s="769" t="s">
        <v>1017</v>
      </c>
      <c r="B11" s="1364" t="s">
        <v>1018</v>
      </c>
      <c r="C11" s="1365"/>
      <c r="D11" s="769" t="s">
        <v>1019</v>
      </c>
      <c r="E11" s="794" t="s">
        <v>1020</v>
      </c>
      <c r="F11" s="769" t="s">
        <v>1021</v>
      </c>
      <c r="G11" s="769" t="s">
        <v>1022</v>
      </c>
      <c r="I11" s="772"/>
      <c r="J11" s="772"/>
      <c r="K11" s="772"/>
      <c r="L11" s="772"/>
      <c r="M11" s="772"/>
      <c r="N11" s="772"/>
      <c r="O11" s="772"/>
      <c r="P11" s="772"/>
      <c r="Q11" s="772"/>
      <c r="R11" s="772"/>
      <c r="S11" s="772"/>
      <c r="T11" s="772"/>
      <c r="U11" s="772"/>
      <c r="V11" s="772"/>
      <c r="W11" s="772"/>
      <c r="X11" s="772"/>
      <c r="Y11" s="772"/>
      <c r="Z11" s="772"/>
      <c r="AA11" s="772"/>
      <c r="AB11" s="772"/>
    </row>
    <row r="12" spans="1:28" ht="29.25" customHeight="1">
      <c r="A12" s="1370">
        <v>44681</v>
      </c>
      <c r="B12" s="1361" t="s">
        <v>1093</v>
      </c>
      <c r="C12" s="1362"/>
      <c r="D12" s="1361" t="s">
        <v>1094</v>
      </c>
      <c r="E12" s="854"/>
      <c r="F12" s="767"/>
      <c r="G12" s="767"/>
      <c r="H12" s="772"/>
      <c r="I12" s="772"/>
      <c r="J12" s="772"/>
      <c r="K12" s="772"/>
      <c r="L12" s="772"/>
      <c r="M12" s="772"/>
      <c r="N12" s="772"/>
      <c r="O12" s="772"/>
      <c r="P12" s="772"/>
      <c r="Q12" s="772"/>
      <c r="R12" s="772"/>
      <c r="S12" s="772"/>
      <c r="T12" s="772"/>
      <c r="U12" s="772"/>
      <c r="V12" s="772"/>
      <c r="W12" s="772"/>
      <c r="X12" s="772"/>
      <c r="Y12" s="772"/>
      <c r="Z12" s="772"/>
      <c r="AA12" s="772"/>
      <c r="AB12" s="772"/>
    </row>
    <row r="13" spans="1:28">
      <c r="A13" s="1370"/>
      <c r="B13" s="766" t="s">
        <v>1095</v>
      </c>
      <c r="C13" s="766" t="s">
        <v>1096</v>
      </c>
      <c r="D13" s="1362"/>
      <c r="E13" s="855"/>
      <c r="F13" s="767"/>
      <c r="G13" s="767"/>
      <c r="H13" s="772"/>
      <c r="I13" s="772"/>
      <c r="J13" s="772"/>
      <c r="K13" s="772"/>
      <c r="L13" s="772"/>
      <c r="M13" s="772"/>
      <c r="N13" s="772"/>
      <c r="O13" s="772"/>
      <c r="P13" s="772"/>
      <c r="Q13" s="772"/>
      <c r="R13" s="772"/>
      <c r="S13" s="772"/>
      <c r="T13" s="772"/>
      <c r="U13" s="772"/>
      <c r="V13" s="772"/>
      <c r="W13" s="772"/>
      <c r="X13" s="772"/>
      <c r="Y13" s="772"/>
      <c r="Z13" s="772"/>
      <c r="AA13" s="772"/>
      <c r="AB13" s="772"/>
    </row>
    <row r="14" spans="1:28">
      <c r="A14" s="1370"/>
      <c r="B14" s="404">
        <v>74</v>
      </c>
      <c r="C14" s="404" t="s">
        <v>1097</v>
      </c>
      <c r="D14" s="1362"/>
      <c r="E14" s="855"/>
      <c r="F14" s="767"/>
      <c r="G14" s="767"/>
      <c r="H14" s="772"/>
      <c r="I14" s="772"/>
      <c r="J14" s="772"/>
      <c r="K14" s="772"/>
      <c r="L14" s="772"/>
      <c r="M14" s="772"/>
      <c r="N14" s="772"/>
      <c r="O14" s="772"/>
      <c r="P14" s="772"/>
      <c r="Q14" s="772"/>
      <c r="R14" s="772"/>
      <c r="S14" s="772"/>
      <c r="T14" s="772"/>
      <c r="U14" s="772"/>
      <c r="V14" s="772"/>
      <c r="W14" s="772"/>
      <c r="X14" s="772"/>
      <c r="Y14" s="772"/>
      <c r="Z14" s="772"/>
      <c r="AA14" s="772"/>
      <c r="AB14" s="772"/>
    </row>
    <row r="15" spans="1:28" ht="30">
      <c r="A15" s="1370"/>
      <c r="B15" s="404">
        <v>36</v>
      </c>
      <c r="C15" s="404" t="s">
        <v>1098</v>
      </c>
      <c r="D15" s="1362"/>
      <c r="E15" s="855"/>
      <c r="F15" s="767"/>
      <c r="G15" s="767"/>
      <c r="H15" s="772"/>
      <c r="I15" s="772"/>
      <c r="J15" s="772"/>
      <c r="K15" s="772"/>
      <c r="L15" s="772"/>
      <c r="M15" s="772"/>
      <c r="N15" s="772"/>
      <c r="O15" s="772"/>
      <c r="P15" s="772"/>
      <c r="Q15" s="772"/>
      <c r="R15" s="772"/>
      <c r="S15" s="772"/>
      <c r="T15" s="772"/>
      <c r="U15" s="772"/>
      <c r="V15" s="772"/>
      <c r="W15" s="772"/>
      <c r="X15" s="772"/>
      <c r="Y15" s="772"/>
      <c r="Z15" s="772"/>
      <c r="AA15" s="772"/>
      <c r="AB15" s="772"/>
    </row>
    <row r="16" spans="1:28">
      <c r="A16" s="1370"/>
      <c r="B16" s="404">
        <v>171</v>
      </c>
      <c r="C16" s="404" t="s">
        <v>1099</v>
      </c>
      <c r="D16" s="1362"/>
      <c r="E16" s="855"/>
      <c r="F16" s="767"/>
      <c r="G16" s="767"/>
      <c r="H16" s="772"/>
      <c r="I16" s="772"/>
      <c r="J16" s="772"/>
      <c r="K16" s="772"/>
      <c r="L16" s="772"/>
      <c r="M16" s="772"/>
      <c r="N16" s="772"/>
      <c r="O16" s="772"/>
      <c r="P16" s="772"/>
      <c r="Q16" s="772"/>
      <c r="R16" s="772"/>
      <c r="S16" s="772"/>
      <c r="T16" s="772"/>
      <c r="U16" s="772"/>
      <c r="V16" s="772"/>
      <c r="W16" s="772"/>
      <c r="X16" s="772"/>
      <c r="Y16" s="772"/>
      <c r="Z16" s="772"/>
      <c r="AA16" s="772"/>
      <c r="AB16" s="772"/>
    </row>
    <row r="17" spans="1:29">
      <c r="A17" s="1370"/>
      <c r="B17" s="765">
        <v>24</v>
      </c>
      <c r="C17" s="765" t="s">
        <v>1100</v>
      </c>
      <c r="D17" s="1362"/>
      <c r="E17" s="855"/>
      <c r="F17" s="767"/>
      <c r="G17" s="767"/>
      <c r="H17" s="772"/>
      <c r="I17" s="772"/>
      <c r="J17" s="772"/>
      <c r="K17" s="772"/>
      <c r="L17" s="772"/>
      <c r="M17" s="772"/>
      <c r="N17" s="772"/>
      <c r="O17" s="772"/>
      <c r="P17" s="772"/>
      <c r="Q17" s="772"/>
      <c r="R17" s="772"/>
      <c r="S17" s="772"/>
      <c r="T17" s="772"/>
      <c r="U17" s="772"/>
      <c r="V17" s="772"/>
      <c r="W17" s="772"/>
      <c r="X17" s="772"/>
      <c r="Y17" s="772"/>
      <c r="Z17" s="772"/>
      <c r="AA17" s="772"/>
      <c r="AB17" s="772"/>
    </row>
    <row r="18" spans="1:29">
      <c r="A18" s="1370"/>
      <c r="B18" s="765">
        <v>147</v>
      </c>
      <c r="C18" s="765" t="s">
        <v>1101</v>
      </c>
      <c r="D18" s="1362"/>
      <c r="E18" s="855"/>
      <c r="F18" s="767"/>
      <c r="G18" s="767"/>
      <c r="H18" s="772"/>
      <c r="I18" s="772"/>
      <c r="J18" s="772"/>
      <c r="K18" s="772"/>
      <c r="L18" s="772"/>
      <c r="M18" s="772"/>
      <c r="N18" s="772"/>
      <c r="O18" s="772"/>
      <c r="P18" s="772"/>
      <c r="Q18" s="772"/>
      <c r="R18" s="772"/>
      <c r="S18" s="772"/>
      <c r="T18" s="772"/>
      <c r="U18" s="772"/>
      <c r="V18" s="772"/>
      <c r="W18" s="772"/>
      <c r="X18" s="772"/>
      <c r="Y18" s="772"/>
      <c r="Z18" s="772"/>
      <c r="AA18" s="772"/>
      <c r="AB18" s="772"/>
    </row>
    <row r="19" spans="1:29">
      <c r="A19" s="1370"/>
      <c r="B19" s="771">
        <v>25</v>
      </c>
      <c r="C19" s="771" t="s">
        <v>1102</v>
      </c>
      <c r="D19" s="1362"/>
      <c r="E19" s="855"/>
      <c r="F19" s="767"/>
      <c r="G19" s="767"/>
      <c r="H19" s="772"/>
      <c r="I19" s="772"/>
      <c r="J19" s="772"/>
      <c r="K19" s="772"/>
      <c r="L19" s="772"/>
      <c r="M19" s="772"/>
      <c r="N19" s="772"/>
      <c r="O19" s="772"/>
      <c r="P19" s="772"/>
      <c r="Q19" s="772"/>
      <c r="R19" s="772"/>
      <c r="S19" s="772"/>
      <c r="T19" s="772"/>
      <c r="U19" s="772"/>
      <c r="V19" s="772"/>
      <c r="W19" s="772"/>
      <c r="X19" s="772"/>
      <c r="Y19" s="772"/>
      <c r="Z19" s="772"/>
      <c r="AA19" s="772"/>
      <c r="AB19" s="772"/>
    </row>
    <row r="20" spans="1:29">
      <c r="A20" s="1370"/>
      <c r="B20" s="771">
        <v>146</v>
      </c>
      <c r="C20" s="771" t="s">
        <v>1103</v>
      </c>
      <c r="D20" s="1362"/>
      <c r="E20" s="855"/>
      <c r="F20" s="767"/>
      <c r="G20" s="767"/>
      <c r="H20" s="772"/>
      <c r="I20" s="772"/>
      <c r="J20" s="772"/>
      <c r="K20" s="772"/>
      <c r="L20" s="772"/>
      <c r="M20" s="772"/>
      <c r="N20" s="772"/>
      <c r="O20" s="772"/>
      <c r="P20" s="772"/>
      <c r="Q20" s="772"/>
      <c r="R20" s="772"/>
      <c r="S20" s="772"/>
      <c r="T20" s="772"/>
      <c r="U20" s="772"/>
      <c r="V20" s="772"/>
      <c r="W20" s="772"/>
      <c r="X20" s="772"/>
      <c r="Y20" s="772"/>
      <c r="Z20" s="772"/>
      <c r="AA20" s="772"/>
      <c r="AB20" s="772"/>
    </row>
    <row r="21" spans="1:29">
      <c r="A21" s="1370"/>
      <c r="B21" s="770">
        <v>12</v>
      </c>
      <c r="C21" s="770" t="s">
        <v>1104</v>
      </c>
      <c r="D21" s="1362"/>
      <c r="E21" s="855"/>
      <c r="F21" s="767"/>
      <c r="G21" s="767"/>
      <c r="H21" s="772"/>
      <c r="I21" s="772"/>
      <c r="J21" s="772"/>
      <c r="K21" s="772"/>
      <c r="L21" s="772"/>
      <c r="M21" s="772"/>
      <c r="N21" s="772"/>
      <c r="O21" s="772"/>
      <c r="P21" s="772"/>
      <c r="Q21" s="772"/>
      <c r="R21" s="772"/>
      <c r="S21" s="772"/>
      <c r="T21" s="772"/>
      <c r="U21" s="772"/>
      <c r="V21" s="772"/>
      <c r="W21" s="772"/>
      <c r="X21" s="772"/>
      <c r="Y21" s="772"/>
      <c r="Z21" s="772"/>
      <c r="AA21" s="772"/>
      <c r="AB21" s="772"/>
    </row>
    <row r="22" spans="1:29">
      <c r="A22" s="1370"/>
      <c r="B22" s="770">
        <v>159</v>
      </c>
      <c r="C22" s="770" t="s">
        <v>1105</v>
      </c>
      <c r="D22" s="1362"/>
      <c r="E22" s="855"/>
      <c r="F22" s="767"/>
      <c r="G22" s="767"/>
      <c r="H22" s="772"/>
      <c r="I22" s="772"/>
      <c r="J22" s="772"/>
      <c r="K22" s="772"/>
      <c r="L22" s="772"/>
      <c r="M22" s="772"/>
      <c r="N22" s="772"/>
      <c r="O22" s="772"/>
      <c r="P22" s="772"/>
      <c r="Q22" s="772"/>
      <c r="R22" s="772"/>
      <c r="S22" s="772"/>
      <c r="T22" s="772"/>
      <c r="U22" s="772"/>
      <c r="V22" s="772"/>
      <c r="W22" s="772"/>
      <c r="X22" s="772"/>
      <c r="Y22" s="772"/>
      <c r="Z22" s="772"/>
      <c r="AA22" s="772"/>
      <c r="AB22" s="772"/>
    </row>
    <row r="23" spans="1:29" ht="30" customHeight="1">
      <c r="A23" s="764">
        <v>44712</v>
      </c>
      <c r="B23" s="1368" t="s">
        <v>1106</v>
      </c>
      <c r="C23" s="1369"/>
      <c r="D23" s="786"/>
      <c r="E23" s="786"/>
      <c r="F23" s="768"/>
      <c r="G23" s="768"/>
      <c r="H23" s="779"/>
      <c r="I23" s="779"/>
      <c r="J23" s="779"/>
      <c r="K23" s="779"/>
      <c r="L23" s="779"/>
      <c r="M23" s="779"/>
      <c r="N23" s="779"/>
      <c r="O23" s="779"/>
      <c r="P23" s="779"/>
      <c r="Q23" s="779"/>
      <c r="R23" s="779"/>
      <c r="S23" s="779"/>
      <c r="T23" s="779"/>
      <c r="U23" s="779"/>
      <c r="V23" s="779"/>
      <c r="W23" s="779"/>
      <c r="X23" s="779"/>
      <c r="Y23" s="779"/>
      <c r="Z23" s="779"/>
      <c r="AA23" s="779"/>
      <c r="AB23" s="779"/>
    </row>
    <row r="24" spans="1:29" ht="60">
      <c r="A24" s="1760">
        <v>44742</v>
      </c>
      <c r="B24" s="1366" t="s">
        <v>1107</v>
      </c>
      <c r="C24" s="1367"/>
      <c r="D24" s="871" t="s">
        <v>1108</v>
      </c>
      <c r="E24" s="865"/>
      <c r="F24" s="202"/>
      <c r="G24" s="202"/>
      <c r="H24" s="877"/>
      <c r="I24" s="877"/>
      <c r="J24" s="877"/>
      <c r="K24" s="877"/>
      <c r="L24" s="877"/>
      <c r="M24" s="877"/>
      <c r="N24" s="877"/>
      <c r="O24" s="877"/>
      <c r="P24" s="877"/>
      <c r="Q24" s="877"/>
      <c r="R24" s="877"/>
      <c r="S24" s="877"/>
      <c r="T24" s="877"/>
      <c r="U24" s="877"/>
      <c r="V24" s="877"/>
      <c r="W24" s="877"/>
      <c r="X24" s="877"/>
      <c r="Y24" s="877"/>
      <c r="Z24" s="877"/>
      <c r="AA24" s="877"/>
      <c r="AB24" s="877"/>
      <c r="AC24" s="877"/>
    </row>
    <row r="25" spans="1:29" ht="30">
      <c r="A25" s="1761"/>
      <c r="B25" s="873" t="s">
        <v>1095</v>
      </c>
      <c r="C25" s="873" t="s">
        <v>1096</v>
      </c>
      <c r="D25" s="872" t="s">
        <v>1109</v>
      </c>
      <c r="E25" s="202"/>
      <c r="F25" s="202"/>
      <c r="G25" s="202"/>
      <c r="H25" s="877"/>
      <c r="I25" s="877"/>
      <c r="J25" s="877"/>
      <c r="K25" s="877"/>
      <c r="L25" s="877"/>
      <c r="M25" s="877"/>
      <c r="N25" s="877"/>
      <c r="O25" s="877"/>
      <c r="P25" s="877"/>
      <c r="Q25" s="877"/>
      <c r="R25" s="877"/>
      <c r="S25" s="877"/>
      <c r="T25" s="877"/>
      <c r="U25" s="877"/>
      <c r="V25" s="877"/>
      <c r="W25" s="877"/>
      <c r="X25" s="877"/>
      <c r="Y25" s="877"/>
      <c r="Z25" s="877"/>
      <c r="AA25" s="877"/>
      <c r="AB25" s="877"/>
      <c r="AC25" s="877"/>
    </row>
    <row r="26" spans="1:29">
      <c r="A26" s="1761"/>
      <c r="B26" s="867">
        <v>85</v>
      </c>
      <c r="C26" s="867" t="s">
        <v>1097</v>
      </c>
      <c r="D26" s="872"/>
      <c r="E26" s="202"/>
      <c r="F26" s="202"/>
      <c r="G26" s="202"/>
      <c r="H26" s="1762"/>
      <c r="I26" s="1762"/>
      <c r="J26" s="1762"/>
      <c r="K26" s="1762"/>
      <c r="L26" s="1762"/>
      <c r="M26" s="1762"/>
      <c r="N26" s="1762"/>
      <c r="O26" s="1762"/>
      <c r="P26" s="1762"/>
      <c r="Q26" s="1762"/>
      <c r="R26" s="1762"/>
      <c r="S26" s="1762"/>
      <c r="T26" s="1762"/>
      <c r="U26" s="1762"/>
      <c r="V26" s="1762"/>
      <c r="W26" s="1762"/>
      <c r="X26" s="1762"/>
      <c r="Y26" s="1762"/>
      <c r="Z26" s="1762"/>
      <c r="AA26" s="1762"/>
      <c r="AB26" s="1762"/>
      <c r="AC26" s="877"/>
    </row>
    <row r="27" spans="1:29" ht="30">
      <c r="A27" s="1761"/>
      <c r="B27" s="867">
        <v>23</v>
      </c>
      <c r="C27" s="867" t="s">
        <v>1098</v>
      </c>
      <c r="D27" s="872"/>
      <c r="E27" s="203"/>
      <c r="F27" s="202"/>
      <c r="G27" s="202"/>
      <c r="H27" s="877"/>
      <c r="I27" s="877"/>
      <c r="J27" s="877"/>
      <c r="K27" s="877"/>
      <c r="L27" s="877"/>
      <c r="M27" s="877"/>
      <c r="N27" s="877"/>
      <c r="O27" s="877"/>
      <c r="P27" s="877"/>
      <c r="Q27" s="877"/>
      <c r="R27" s="877"/>
      <c r="S27" s="877"/>
      <c r="T27" s="877"/>
      <c r="U27" s="877"/>
      <c r="V27" s="877"/>
      <c r="W27" s="877"/>
      <c r="X27" s="877"/>
      <c r="Y27" s="877"/>
      <c r="Z27" s="877"/>
      <c r="AA27" s="877"/>
      <c r="AB27" s="877"/>
      <c r="AC27" s="877"/>
    </row>
    <row r="28" spans="1:29">
      <c r="A28" s="1761"/>
      <c r="B28" s="867">
        <v>165</v>
      </c>
      <c r="C28" s="867" t="s">
        <v>1099</v>
      </c>
      <c r="D28" s="872"/>
      <c r="E28" s="874"/>
      <c r="F28" s="344"/>
      <c r="G28" s="344"/>
      <c r="H28" s="877"/>
      <c r="I28" s="877"/>
      <c r="J28" s="877"/>
      <c r="K28" s="877"/>
      <c r="L28" s="877"/>
      <c r="M28" s="877"/>
      <c r="N28" s="877"/>
      <c r="O28" s="877"/>
      <c r="P28" s="877"/>
      <c r="Q28" s="877"/>
      <c r="R28" s="877"/>
      <c r="S28" s="877"/>
      <c r="T28" s="877"/>
      <c r="U28" s="877"/>
      <c r="V28" s="877"/>
      <c r="W28" s="877"/>
      <c r="X28" s="877"/>
      <c r="Y28" s="877"/>
      <c r="Z28" s="877"/>
      <c r="AA28" s="877"/>
      <c r="AB28" s="877"/>
      <c r="AC28" s="877"/>
    </row>
    <row r="29" spans="1:29">
      <c r="A29" s="1761"/>
      <c r="B29" s="1763">
        <v>19</v>
      </c>
      <c r="C29" s="1763" t="s">
        <v>1100</v>
      </c>
      <c r="D29" s="872"/>
      <c r="E29" s="874"/>
      <c r="F29" s="344"/>
      <c r="G29" s="344"/>
      <c r="H29" s="877"/>
      <c r="I29" s="877"/>
      <c r="J29" s="877"/>
      <c r="K29" s="877"/>
      <c r="L29" s="877"/>
      <c r="M29" s="877"/>
      <c r="N29" s="877"/>
      <c r="O29" s="877"/>
      <c r="P29" s="877"/>
      <c r="Q29" s="877"/>
      <c r="R29" s="877"/>
      <c r="S29" s="877"/>
      <c r="T29" s="877"/>
      <c r="U29" s="877"/>
      <c r="V29" s="877"/>
      <c r="W29" s="877"/>
      <c r="X29" s="877"/>
      <c r="Y29" s="877"/>
      <c r="Z29" s="877"/>
      <c r="AA29" s="877"/>
      <c r="AB29" s="877"/>
      <c r="AC29" s="877"/>
    </row>
    <row r="30" spans="1:29">
      <c r="A30" s="1761"/>
      <c r="B30" s="1763">
        <v>146</v>
      </c>
      <c r="C30" s="1763" t="s">
        <v>1101</v>
      </c>
      <c r="D30" s="872"/>
      <c r="E30" s="874"/>
      <c r="F30" s="344"/>
      <c r="G30" s="344"/>
      <c r="H30" s="877"/>
      <c r="I30" s="877"/>
      <c r="J30" s="877"/>
      <c r="K30" s="877"/>
      <c r="L30" s="877"/>
      <c r="M30" s="877"/>
      <c r="N30" s="877"/>
      <c r="O30" s="877"/>
      <c r="P30" s="877"/>
      <c r="Q30" s="877"/>
      <c r="R30" s="877"/>
      <c r="S30" s="877"/>
      <c r="T30" s="877"/>
      <c r="U30" s="877"/>
      <c r="V30" s="877"/>
      <c r="W30" s="877"/>
      <c r="X30" s="877"/>
      <c r="Y30" s="877"/>
      <c r="Z30" s="877"/>
      <c r="AA30" s="877"/>
      <c r="AB30" s="877"/>
      <c r="AC30" s="877"/>
    </row>
    <row r="31" spans="1:29">
      <c r="A31" s="1761"/>
      <c r="B31" s="1764">
        <v>63</v>
      </c>
      <c r="C31" s="1764" t="s">
        <v>1102</v>
      </c>
      <c r="D31" s="872"/>
      <c r="E31" s="1765"/>
      <c r="F31" s="344"/>
      <c r="G31" s="344"/>
      <c r="H31" s="877"/>
      <c r="I31" s="877"/>
      <c r="J31" s="877"/>
      <c r="K31" s="877"/>
      <c r="L31" s="877"/>
      <c r="M31" s="877"/>
      <c r="N31" s="877"/>
      <c r="O31" s="877"/>
      <c r="P31" s="877"/>
      <c r="Q31" s="877"/>
      <c r="R31" s="877"/>
      <c r="S31" s="877"/>
      <c r="T31" s="877"/>
      <c r="U31" s="877"/>
      <c r="V31" s="877"/>
      <c r="W31" s="877"/>
      <c r="X31" s="877"/>
      <c r="Y31" s="877"/>
      <c r="Z31" s="877"/>
      <c r="AA31" s="877"/>
      <c r="AB31" s="877"/>
      <c r="AC31" s="877"/>
    </row>
    <row r="32" spans="1:29">
      <c r="A32" s="1761"/>
      <c r="B32" s="1764">
        <v>102</v>
      </c>
      <c r="C32" s="1764" t="s">
        <v>1103</v>
      </c>
      <c r="D32" s="872"/>
      <c r="E32" s="344"/>
      <c r="F32" s="344"/>
      <c r="G32" s="344"/>
      <c r="H32" s="877"/>
      <c r="I32" s="877"/>
      <c r="J32" s="877"/>
      <c r="K32" s="877"/>
      <c r="L32" s="877"/>
      <c r="M32" s="877"/>
      <c r="N32" s="877"/>
      <c r="O32" s="877"/>
      <c r="P32" s="877"/>
      <c r="Q32" s="877"/>
      <c r="R32" s="877"/>
      <c r="S32" s="877"/>
      <c r="T32" s="877"/>
      <c r="U32" s="877"/>
      <c r="V32" s="877"/>
      <c r="W32" s="877"/>
      <c r="X32" s="877"/>
      <c r="Y32" s="877"/>
      <c r="Z32" s="877"/>
      <c r="AA32" s="877"/>
      <c r="AB32" s="877"/>
      <c r="AC32" s="877"/>
    </row>
    <row r="33" spans="1:29">
      <c r="A33" s="1761"/>
      <c r="B33" s="1766">
        <v>8</v>
      </c>
      <c r="C33" s="1766" t="s">
        <v>1104</v>
      </c>
      <c r="D33" s="872"/>
      <c r="E33" s="344"/>
      <c r="F33" s="344"/>
      <c r="G33" s="344"/>
      <c r="H33" s="877"/>
      <c r="I33" s="877"/>
      <c r="J33" s="877"/>
      <c r="K33" s="877"/>
      <c r="L33" s="877"/>
      <c r="M33" s="877"/>
      <c r="N33" s="877"/>
      <c r="O33" s="877"/>
      <c r="P33" s="877"/>
      <c r="Q33" s="877"/>
      <c r="R33" s="877"/>
      <c r="S33" s="877"/>
      <c r="T33" s="877"/>
      <c r="U33" s="877"/>
      <c r="V33" s="877"/>
      <c r="W33" s="877"/>
      <c r="X33" s="877"/>
      <c r="Y33" s="877"/>
      <c r="Z33" s="877"/>
      <c r="AA33" s="877"/>
      <c r="AB33" s="877"/>
      <c r="AC33" s="877"/>
    </row>
    <row r="34" spans="1:29" ht="75">
      <c r="A34" s="1761"/>
      <c r="B34" s="1767" t="s">
        <v>1110</v>
      </c>
      <c r="C34" s="1156"/>
      <c r="D34" s="1156"/>
      <c r="E34" s="1156"/>
      <c r="F34" s="1156"/>
      <c r="G34" s="1156"/>
      <c r="H34" s="877"/>
      <c r="I34" s="877"/>
      <c r="J34" s="877"/>
      <c r="K34" s="877"/>
      <c r="L34" s="877"/>
      <c r="M34" s="877"/>
      <c r="N34" s="877"/>
      <c r="O34" s="877"/>
      <c r="P34" s="877"/>
      <c r="Q34" s="877"/>
      <c r="R34" s="877"/>
      <c r="S34" s="877"/>
      <c r="T34" s="877"/>
      <c r="U34" s="877"/>
      <c r="V34" s="877"/>
      <c r="W34" s="877"/>
      <c r="X34" s="877"/>
      <c r="Y34" s="877"/>
      <c r="Z34" s="877"/>
      <c r="AA34" s="877"/>
      <c r="AB34" s="877"/>
      <c r="AC34" s="877"/>
    </row>
    <row r="35" spans="1:29" s="1051" customFormat="1" ht="33.75" customHeight="1">
      <c r="A35" s="1052">
        <v>44886</v>
      </c>
      <c r="B35" s="1091" t="s">
        <v>1028</v>
      </c>
      <c r="C35" s="800"/>
      <c r="D35" s="800"/>
      <c r="E35" s="800"/>
      <c r="F35" s="800"/>
      <c r="G35" s="800"/>
    </row>
    <row r="36" spans="1:29" ht="50.25" customHeight="1">
      <c r="A36" s="452">
        <v>44886</v>
      </c>
      <c r="B36" s="1058" t="s">
        <v>1111</v>
      </c>
      <c r="C36" s="406"/>
      <c r="D36" s="406"/>
      <c r="E36" s="1054">
        <v>0.7</v>
      </c>
      <c r="F36" s="406"/>
      <c r="G36" s="406"/>
    </row>
    <row r="37" spans="1:29" s="1060" customFormat="1" ht="30">
      <c r="A37" s="1116">
        <v>44909</v>
      </c>
      <c r="B37" s="1117" t="s">
        <v>1112</v>
      </c>
      <c r="C37" s="1118"/>
      <c r="D37" s="1118"/>
      <c r="E37" s="1118"/>
      <c r="F37" s="1118"/>
      <c r="G37" s="1118"/>
    </row>
    <row r="38" spans="1:29" s="1121" customFormat="1" ht="60">
      <c r="A38" s="1122">
        <v>44929</v>
      </c>
      <c r="B38" s="1120" t="s">
        <v>1113</v>
      </c>
      <c r="C38" s="1119"/>
      <c r="D38" s="1119"/>
      <c r="E38" s="1119"/>
      <c r="F38" s="1119"/>
      <c r="G38" s="1119"/>
    </row>
    <row r="39" spans="1:29">
      <c r="A39" s="772"/>
      <c r="B39" s="772"/>
      <c r="C39" s="772"/>
      <c r="D39" s="772"/>
      <c r="E39" s="772"/>
      <c r="F39" s="772"/>
      <c r="G39" s="772"/>
    </row>
    <row r="40" spans="1:29">
      <c r="A40" s="772"/>
      <c r="B40" s="772"/>
      <c r="C40" s="772"/>
      <c r="D40" s="772"/>
      <c r="E40" s="772"/>
      <c r="F40" s="772"/>
      <c r="G40" s="772"/>
    </row>
    <row r="41" spans="1:29">
      <c r="A41" s="772"/>
      <c r="B41" s="772"/>
      <c r="C41" s="772"/>
      <c r="D41" s="772"/>
      <c r="E41" s="772"/>
      <c r="F41" s="772"/>
      <c r="G41" s="772"/>
    </row>
    <row r="42" spans="1:29">
      <c r="A42" s="772"/>
      <c r="B42" s="772"/>
      <c r="C42" s="772"/>
      <c r="D42" s="772"/>
      <c r="E42" s="772"/>
      <c r="F42" s="772"/>
      <c r="G42" s="772"/>
    </row>
  </sheetData>
  <mergeCells count="8">
    <mergeCell ref="D12:D22"/>
    <mergeCell ref="A10:G10"/>
    <mergeCell ref="B11:C11"/>
    <mergeCell ref="A24:A34"/>
    <mergeCell ref="B24:C24"/>
    <mergeCell ref="B23:C23"/>
    <mergeCell ref="A12:A22"/>
    <mergeCell ref="B12:C12"/>
  </mergeCells>
  <pageMargins left="0.7" right="0.7" top="0.75" bottom="0.75" header="0.3" footer="0.3"/>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8" tint="-0.249977111117893"/>
  </sheetPr>
  <dimension ref="B1:S23"/>
  <sheetViews>
    <sheetView showGridLines="0" topLeftCell="E2" zoomScale="90" zoomScaleNormal="90" zoomScaleSheetLayoutView="30" zoomScalePageLayoutView="90" workbookViewId="0">
      <pane xSplit="4" ySplit="5" topLeftCell="I19" activePane="bottomRight" state="frozen"/>
      <selection pane="bottomRight" activeCell="J6" sqref="J6:J7"/>
      <selection pane="bottomLeft" activeCell="E7" sqref="E7"/>
      <selection pane="topRight" activeCell="F2" sqref="F2"/>
    </sheetView>
  </sheetViews>
  <sheetFormatPr defaultColWidth="11.42578125" defaultRowHeight="42" customHeight="1"/>
  <cols>
    <col min="1" max="1" width="7.42578125" style="817" customWidth="1"/>
    <col min="2" max="5" width="11.42578125" style="817"/>
    <col min="6" max="6" width="15.42578125" style="817" customWidth="1"/>
    <col min="7" max="7" width="11.42578125" style="817"/>
    <col min="8" max="8" width="66.42578125" style="817" bestFit="1" customWidth="1"/>
    <col min="9" max="9" width="19.28515625" style="817" bestFit="1" customWidth="1"/>
    <col min="10" max="10" width="52.140625" style="817" customWidth="1"/>
    <col min="11" max="12" width="11.42578125" style="817"/>
    <col min="13" max="13" width="48.42578125" style="817" customWidth="1"/>
    <col min="14" max="14" width="11.42578125" style="817"/>
    <col min="15" max="15" width="16.42578125" style="817" customWidth="1"/>
    <col min="16" max="16" width="23" style="817" customWidth="1"/>
    <col min="17" max="18" width="11.42578125" style="817"/>
    <col min="19" max="19" width="44.140625" style="817" bestFit="1" customWidth="1"/>
    <col min="20" max="16384" width="11.42578125" style="817"/>
  </cols>
  <sheetData>
    <row r="1" spans="2:19" ht="42" customHeight="1">
      <c r="B1" s="814"/>
      <c r="C1" s="814"/>
      <c r="D1" s="814"/>
      <c r="E1" s="815"/>
      <c r="F1" s="815"/>
      <c r="G1" s="815"/>
      <c r="H1" s="814"/>
      <c r="I1" s="814"/>
      <c r="J1" s="814"/>
      <c r="K1" s="816"/>
      <c r="L1" s="816"/>
      <c r="M1" s="814"/>
      <c r="N1" s="814"/>
      <c r="O1" s="814"/>
      <c r="P1" s="814"/>
      <c r="Q1" s="814"/>
      <c r="R1" s="814"/>
      <c r="S1" s="814"/>
    </row>
    <row r="2" spans="2:19" ht="42" customHeight="1">
      <c r="B2" s="1394" t="s">
        <v>1081</v>
      </c>
      <c r="C2" s="1394"/>
      <c r="D2" s="1394"/>
      <c r="E2" s="1403" t="s">
        <v>1081</v>
      </c>
      <c r="F2" s="1404"/>
      <c r="G2" s="1405"/>
      <c r="H2" s="1389" t="s">
        <v>741</v>
      </c>
      <c r="I2" s="1389"/>
      <c r="J2" s="1389"/>
      <c r="K2" s="1389"/>
      <c r="L2" s="1389"/>
      <c r="M2" s="1389"/>
      <c r="N2" s="1389"/>
      <c r="O2" s="1389"/>
      <c r="P2" s="1389"/>
      <c r="Q2" s="1393"/>
      <c r="R2" s="1393"/>
      <c r="S2" s="1393"/>
    </row>
    <row r="3" spans="2:19" ht="36.6" customHeight="1">
      <c r="B3" s="1394" t="s">
        <v>1082</v>
      </c>
      <c r="C3" s="1394"/>
      <c r="D3" s="1394"/>
      <c r="E3" s="1403" t="s">
        <v>1082</v>
      </c>
      <c r="F3" s="1404"/>
      <c r="G3" s="1405"/>
      <c r="H3" s="1389"/>
      <c r="I3" s="1389"/>
      <c r="J3" s="1389"/>
      <c r="K3" s="1389"/>
      <c r="L3" s="1389"/>
      <c r="M3" s="1389"/>
      <c r="N3" s="1389"/>
      <c r="O3" s="1389"/>
      <c r="P3" s="1389"/>
      <c r="Q3" s="1393"/>
      <c r="R3" s="1393"/>
      <c r="S3" s="1393"/>
    </row>
    <row r="4" spans="2:19" ht="42" customHeight="1">
      <c r="B4" s="1395" t="s">
        <v>1114</v>
      </c>
      <c r="C4" s="1395"/>
      <c r="D4" s="1395"/>
      <c r="E4" s="1395"/>
      <c r="F4" s="1395"/>
      <c r="G4" s="1395"/>
      <c r="H4" s="1395"/>
      <c r="I4" s="1395"/>
      <c r="J4" s="1395"/>
      <c r="K4" s="1395"/>
      <c r="L4" s="1395"/>
      <c r="M4" s="1395"/>
      <c r="N4" s="1395"/>
      <c r="O4" s="1395"/>
      <c r="P4" s="1395"/>
      <c r="Q4" s="1396" t="s">
        <v>1115</v>
      </c>
      <c r="R4" s="1396"/>
      <c r="S4" s="1396"/>
    </row>
    <row r="5" spans="2:19" ht="42" customHeight="1">
      <c r="B5" s="1389" t="s">
        <v>745</v>
      </c>
      <c r="C5" s="1389"/>
      <c r="D5" s="1389"/>
      <c r="E5" s="1389"/>
      <c r="F5" s="1389"/>
      <c r="G5" s="1389"/>
      <c r="H5" s="1389"/>
      <c r="I5" s="1389"/>
      <c r="J5" s="1389"/>
      <c r="K5" s="1389"/>
      <c r="L5" s="1389"/>
      <c r="M5" s="1389"/>
      <c r="N5" s="1389"/>
      <c r="O5" s="1389"/>
      <c r="P5" s="1389"/>
      <c r="Q5" s="1388" t="s">
        <v>746</v>
      </c>
      <c r="R5" s="1388"/>
      <c r="S5" s="1389" t="s">
        <v>747</v>
      </c>
    </row>
    <row r="6" spans="2:19" ht="53.1" customHeight="1">
      <c r="B6" s="1389" t="s">
        <v>748</v>
      </c>
      <c r="C6" s="1389" t="s">
        <v>749</v>
      </c>
      <c r="D6" s="1388" t="s">
        <v>750</v>
      </c>
      <c r="E6" s="1390" t="s">
        <v>748</v>
      </c>
      <c r="F6" s="1390" t="s">
        <v>749</v>
      </c>
      <c r="G6" s="1406" t="s">
        <v>750</v>
      </c>
      <c r="H6" s="1390" t="s">
        <v>751</v>
      </c>
      <c r="I6" s="805" t="s">
        <v>1084</v>
      </c>
      <c r="J6" s="1389" t="s">
        <v>753</v>
      </c>
      <c r="K6" s="1389" t="s">
        <v>754</v>
      </c>
      <c r="L6" s="1392"/>
      <c r="M6" s="1389" t="s">
        <v>755</v>
      </c>
      <c r="N6" s="1389" t="s">
        <v>756</v>
      </c>
      <c r="O6" s="1389" t="s">
        <v>757</v>
      </c>
      <c r="P6" s="1389"/>
      <c r="Q6" s="1389" t="s">
        <v>758</v>
      </c>
      <c r="R6" s="1389" t="s">
        <v>759</v>
      </c>
      <c r="S6" s="1389"/>
    </row>
    <row r="7" spans="2:19" ht="42" customHeight="1">
      <c r="B7" s="1389"/>
      <c r="C7" s="1389"/>
      <c r="D7" s="1388"/>
      <c r="E7" s="1391"/>
      <c r="F7" s="1391"/>
      <c r="G7" s="1407"/>
      <c r="H7" s="1391"/>
      <c r="I7" s="818" t="s">
        <v>31</v>
      </c>
      <c r="J7" s="1389"/>
      <c r="K7" s="805" t="s">
        <v>760</v>
      </c>
      <c r="L7" s="805" t="s">
        <v>761</v>
      </c>
      <c r="M7" s="1389"/>
      <c r="N7" s="1389"/>
      <c r="O7" s="805" t="s">
        <v>762</v>
      </c>
      <c r="P7" s="805" t="s">
        <v>1085</v>
      </c>
      <c r="Q7" s="1389"/>
      <c r="R7" s="1389"/>
      <c r="S7" s="1389"/>
    </row>
    <row r="8" spans="2:19" s="819" customFormat="1" ht="82.5" customHeight="1">
      <c r="B8" s="1373" t="s">
        <v>1116</v>
      </c>
      <c r="C8" s="1381" t="s">
        <v>1117</v>
      </c>
      <c r="D8" s="1382">
        <v>1</v>
      </c>
      <c r="E8" s="1411" t="s">
        <v>1118</v>
      </c>
      <c r="F8" s="1400">
        <v>44313</v>
      </c>
      <c r="G8" s="1408">
        <v>1</v>
      </c>
      <c r="H8" s="1383" t="s">
        <v>1119</v>
      </c>
      <c r="I8" s="1385" t="s">
        <v>64</v>
      </c>
      <c r="J8" s="808" t="s">
        <v>1120</v>
      </c>
      <c r="K8" s="809">
        <v>44501</v>
      </c>
      <c r="L8" s="809">
        <v>44592</v>
      </c>
      <c r="M8" s="1386" t="s">
        <v>1121</v>
      </c>
      <c r="N8" s="1386">
        <v>44713</v>
      </c>
      <c r="O8" s="810" t="s">
        <v>1122</v>
      </c>
      <c r="P8" s="810" t="s">
        <v>1123</v>
      </c>
      <c r="Q8" s="803"/>
      <c r="R8" s="803"/>
      <c r="S8" s="1380"/>
    </row>
    <row r="9" spans="2:19" s="819" customFormat="1" ht="78.75" customHeight="1">
      <c r="B9" s="1373"/>
      <c r="C9" s="1381"/>
      <c r="D9" s="1382"/>
      <c r="E9" s="1412"/>
      <c r="F9" s="1401"/>
      <c r="G9" s="1409"/>
      <c r="H9" s="1387"/>
      <c r="I9" s="1385"/>
      <c r="J9" s="808" t="s">
        <v>1124</v>
      </c>
      <c r="K9" s="809">
        <v>44470</v>
      </c>
      <c r="L9" s="809">
        <v>44926</v>
      </c>
      <c r="M9" s="1386"/>
      <c r="N9" s="1386"/>
      <c r="O9" s="810" t="s">
        <v>1125</v>
      </c>
      <c r="P9" s="810" t="s">
        <v>1126</v>
      </c>
      <c r="Q9" s="803"/>
      <c r="R9" s="803"/>
      <c r="S9" s="1380"/>
    </row>
    <row r="10" spans="2:19" s="819" customFormat="1" ht="93" customHeight="1">
      <c r="B10" s="1373"/>
      <c r="C10" s="1381"/>
      <c r="D10" s="1382"/>
      <c r="E10" s="1412"/>
      <c r="F10" s="1401"/>
      <c r="G10" s="1409"/>
      <c r="H10" s="1387"/>
      <c r="I10" s="1385"/>
      <c r="J10" s="808" t="s">
        <v>1127</v>
      </c>
      <c r="K10" s="809">
        <v>44562</v>
      </c>
      <c r="L10" s="809">
        <v>44926</v>
      </c>
      <c r="M10" s="1386"/>
      <c r="N10" s="1386"/>
      <c r="O10" s="810" t="s">
        <v>1128</v>
      </c>
      <c r="P10" s="810" t="s">
        <v>1129</v>
      </c>
      <c r="Q10" s="803"/>
      <c r="R10" s="803"/>
      <c r="S10" s="1380"/>
    </row>
    <row r="11" spans="2:19" s="819" customFormat="1" ht="86.25" customHeight="1">
      <c r="B11" s="1373"/>
      <c r="C11" s="1381"/>
      <c r="D11" s="1382"/>
      <c r="E11" s="1413"/>
      <c r="F11" s="1402"/>
      <c r="G11" s="1410"/>
      <c r="H11" s="1384"/>
      <c r="I11" s="1385"/>
      <c r="J11" s="808" t="s">
        <v>1130</v>
      </c>
      <c r="K11" s="809">
        <v>44501</v>
      </c>
      <c r="L11" s="809">
        <v>44742</v>
      </c>
      <c r="M11" s="1386"/>
      <c r="N11" s="1386"/>
      <c r="O11" s="810" t="s">
        <v>1131</v>
      </c>
      <c r="P11" s="810" t="s">
        <v>1132</v>
      </c>
      <c r="Q11" s="803"/>
      <c r="R11" s="803"/>
      <c r="S11" s="1380"/>
    </row>
    <row r="12" spans="2:19" s="819" customFormat="1" ht="64.5" customHeight="1">
      <c r="B12" s="1373" t="s">
        <v>1116</v>
      </c>
      <c r="C12" s="1381" t="s">
        <v>1117</v>
      </c>
      <c r="D12" s="1382">
        <v>2</v>
      </c>
      <c r="E12" s="1414" t="s">
        <v>1118</v>
      </c>
      <c r="F12" s="1400">
        <v>44313</v>
      </c>
      <c r="G12" s="1408">
        <v>2</v>
      </c>
      <c r="H12" s="1383" t="s">
        <v>1133</v>
      </c>
      <c r="I12" s="1385" t="s">
        <v>64</v>
      </c>
      <c r="J12" s="808" t="s">
        <v>1134</v>
      </c>
      <c r="K12" s="809">
        <v>44501</v>
      </c>
      <c r="L12" s="809">
        <v>44742</v>
      </c>
      <c r="M12" s="1386" t="s">
        <v>970</v>
      </c>
      <c r="N12" s="1386">
        <v>44713</v>
      </c>
      <c r="O12" s="810" t="s">
        <v>1131</v>
      </c>
      <c r="P12" s="810" t="s">
        <v>1135</v>
      </c>
      <c r="Q12" s="820"/>
      <c r="R12" s="820"/>
      <c r="S12" s="1380" t="s">
        <v>1136</v>
      </c>
    </row>
    <row r="13" spans="2:19" s="819" customFormat="1" ht="143.25" customHeight="1">
      <c r="B13" s="1373"/>
      <c r="C13" s="1381"/>
      <c r="D13" s="1382"/>
      <c r="E13" s="1412"/>
      <c r="F13" s="1401"/>
      <c r="G13" s="1410"/>
      <c r="H13" s="1384"/>
      <c r="I13" s="1385"/>
      <c r="J13" s="808" t="s">
        <v>1137</v>
      </c>
      <c r="K13" s="809">
        <v>44501</v>
      </c>
      <c r="L13" s="812">
        <v>44561</v>
      </c>
      <c r="M13" s="1386"/>
      <c r="N13" s="1386"/>
      <c r="O13" s="810" t="s">
        <v>1125</v>
      </c>
      <c r="P13" s="810" t="s">
        <v>1138</v>
      </c>
      <c r="Q13" s="820"/>
      <c r="R13" s="820"/>
      <c r="S13" s="1380"/>
    </row>
    <row r="14" spans="2:19" s="819" customFormat="1" ht="102" customHeight="1">
      <c r="B14" s="813" t="s">
        <v>1116</v>
      </c>
      <c r="C14" s="821" t="s">
        <v>1117</v>
      </c>
      <c r="D14" s="822">
        <v>3</v>
      </c>
      <c r="E14" s="1412"/>
      <c r="F14" s="1401"/>
      <c r="G14" s="823">
        <v>3</v>
      </c>
      <c r="H14" s="813" t="s">
        <v>1139</v>
      </c>
      <c r="I14" s="804" t="s">
        <v>64</v>
      </c>
      <c r="J14" s="808" t="s">
        <v>1140</v>
      </c>
      <c r="K14" s="809">
        <v>44501</v>
      </c>
      <c r="L14" s="812">
        <v>44561</v>
      </c>
      <c r="M14" s="812" t="s">
        <v>1141</v>
      </c>
      <c r="N14" s="812">
        <v>44713</v>
      </c>
      <c r="O14" s="810" t="s">
        <v>262</v>
      </c>
      <c r="P14" s="810" t="s">
        <v>1142</v>
      </c>
      <c r="Q14" s="820"/>
      <c r="R14" s="820"/>
      <c r="S14" s="803"/>
    </row>
    <row r="15" spans="2:19" s="819" customFormat="1" ht="192">
      <c r="B15" s="813" t="s">
        <v>1116</v>
      </c>
      <c r="C15" s="821" t="s">
        <v>1143</v>
      </c>
      <c r="D15" s="822">
        <v>4</v>
      </c>
      <c r="E15" s="1397" t="s">
        <v>1118</v>
      </c>
      <c r="F15" s="1400">
        <v>44313</v>
      </c>
      <c r="G15" s="823">
        <v>4</v>
      </c>
      <c r="H15" s="813" t="s">
        <v>1144</v>
      </c>
      <c r="I15" s="804" t="s">
        <v>64</v>
      </c>
      <c r="J15" s="808" t="s">
        <v>972</v>
      </c>
      <c r="K15" s="809">
        <v>44470</v>
      </c>
      <c r="L15" s="812">
        <v>45291</v>
      </c>
      <c r="M15" s="812" t="s">
        <v>832</v>
      </c>
      <c r="N15" s="812">
        <v>45291</v>
      </c>
      <c r="O15" s="810" t="s">
        <v>732</v>
      </c>
      <c r="P15" s="810" t="s">
        <v>1145</v>
      </c>
      <c r="Q15" s="820"/>
      <c r="R15" s="820"/>
      <c r="S15" s="803"/>
    </row>
    <row r="16" spans="2:19" s="819" customFormat="1" ht="396.75" customHeight="1">
      <c r="B16" s="682" t="s">
        <v>1146</v>
      </c>
      <c r="C16" s="683">
        <v>44439</v>
      </c>
      <c r="D16" s="726">
        <v>1</v>
      </c>
      <c r="E16" s="1398"/>
      <c r="F16" s="1401"/>
      <c r="G16" s="1408">
        <v>5</v>
      </c>
      <c r="H16" s="450" t="s">
        <v>1147</v>
      </c>
      <c r="I16" s="438" t="s">
        <v>431</v>
      </c>
      <c r="J16" s="682" t="s">
        <v>1148</v>
      </c>
      <c r="K16" s="684">
        <v>44485</v>
      </c>
      <c r="L16" s="684">
        <v>44561</v>
      </c>
      <c r="M16" s="450" t="s">
        <v>1149</v>
      </c>
      <c r="N16" s="684">
        <v>44742</v>
      </c>
      <c r="O16" s="438" t="s">
        <v>155</v>
      </c>
      <c r="P16" s="450" t="s">
        <v>1150</v>
      </c>
      <c r="Q16" s="449"/>
      <c r="R16" s="449"/>
      <c r="S16" s="803" t="s">
        <v>1151</v>
      </c>
    </row>
    <row r="17" spans="2:19" s="819" customFormat="1" ht="300" customHeight="1">
      <c r="B17" s="682" t="s">
        <v>1146</v>
      </c>
      <c r="C17" s="683">
        <v>44439</v>
      </c>
      <c r="D17" s="726">
        <v>2</v>
      </c>
      <c r="E17" s="1398"/>
      <c r="F17" s="1401"/>
      <c r="G17" s="1409"/>
      <c r="H17" s="450" t="s">
        <v>1152</v>
      </c>
      <c r="I17" s="438" t="s">
        <v>431</v>
      </c>
      <c r="J17" s="682" t="s">
        <v>1153</v>
      </c>
      <c r="K17" s="684">
        <v>44485</v>
      </c>
      <c r="L17" s="684">
        <v>44742</v>
      </c>
      <c r="M17" s="450" t="s">
        <v>1154</v>
      </c>
      <c r="N17" s="684">
        <v>44804</v>
      </c>
      <c r="O17" s="438" t="s">
        <v>155</v>
      </c>
      <c r="P17" s="450" t="s">
        <v>1150</v>
      </c>
      <c r="Q17" s="449"/>
      <c r="R17" s="449"/>
      <c r="S17" s="803" t="s">
        <v>1151</v>
      </c>
    </row>
    <row r="18" spans="2:19" s="819" customFormat="1" ht="392.25" customHeight="1">
      <c r="B18" s="682" t="s">
        <v>1146</v>
      </c>
      <c r="C18" s="683">
        <v>44439</v>
      </c>
      <c r="D18" s="726">
        <v>3</v>
      </c>
      <c r="E18" s="1399"/>
      <c r="F18" s="1402"/>
      <c r="G18" s="1410"/>
      <c r="H18" s="450" t="s">
        <v>1155</v>
      </c>
      <c r="I18" s="438" t="s">
        <v>431</v>
      </c>
      <c r="J18" s="682" t="s">
        <v>1156</v>
      </c>
      <c r="K18" s="684">
        <v>44485</v>
      </c>
      <c r="L18" s="684">
        <v>44561</v>
      </c>
      <c r="M18" s="450" t="s">
        <v>1157</v>
      </c>
      <c r="N18" s="684">
        <v>44742</v>
      </c>
      <c r="O18" s="438" t="s">
        <v>155</v>
      </c>
      <c r="P18" s="450" t="s">
        <v>1150</v>
      </c>
      <c r="Q18" s="449"/>
      <c r="R18" s="449"/>
      <c r="S18" s="803" t="s">
        <v>1151</v>
      </c>
    </row>
    <row r="19" spans="2:19" s="819" customFormat="1" ht="42" customHeight="1">
      <c r="B19" s="1373" t="s">
        <v>1146</v>
      </c>
      <c r="C19" s="1373"/>
      <c r="D19" s="1373">
        <v>5</v>
      </c>
      <c r="E19" s="813"/>
      <c r="F19" s="813"/>
      <c r="G19" s="813"/>
      <c r="H19" s="813" t="s">
        <v>1147</v>
      </c>
      <c r="I19" s="804" t="s">
        <v>431</v>
      </c>
      <c r="J19" s="1374" t="s">
        <v>974</v>
      </c>
      <c r="K19" s="809">
        <v>44448</v>
      </c>
      <c r="L19" s="812">
        <v>44516</v>
      </c>
      <c r="M19" s="1377" t="s">
        <v>975</v>
      </c>
      <c r="N19" s="812">
        <v>44546</v>
      </c>
      <c r="O19" s="810" t="s">
        <v>155</v>
      </c>
      <c r="P19" s="810" t="s">
        <v>1150</v>
      </c>
      <c r="Q19" s="820"/>
      <c r="R19" s="820"/>
      <c r="S19" s="803" t="s">
        <v>1158</v>
      </c>
    </row>
    <row r="20" spans="2:19" s="819" customFormat="1" ht="42" customHeight="1">
      <c r="B20" s="1373"/>
      <c r="C20" s="1373"/>
      <c r="D20" s="1373"/>
      <c r="E20" s="813"/>
      <c r="F20" s="813"/>
      <c r="G20" s="813"/>
      <c r="H20" s="813" t="s">
        <v>1152</v>
      </c>
      <c r="I20" s="804" t="s">
        <v>431</v>
      </c>
      <c r="J20" s="1375"/>
      <c r="K20" s="809">
        <v>44448</v>
      </c>
      <c r="L20" s="812">
        <v>44516</v>
      </c>
      <c r="M20" s="1378"/>
      <c r="N20" s="812">
        <v>44546</v>
      </c>
      <c r="O20" s="810" t="s">
        <v>155</v>
      </c>
      <c r="P20" s="810" t="s">
        <v>1150</v>
      </c>
      <c r="Q20" s="820"/>
      <c r="R20" s="820"/>
      <c r="S20" s="803" t="s">
        <v>1158</v>
      </c>
    </row>
    <row r="21" spans="2:19" s="819" customFormat="1" ht="42" customHeight="1">
      <c r="B21" s="1373"/>
      <c r="C21" s="1373"/>
      <c r="D21" s="1373"/>
      <c r="E21" s="817"/>
      <c r="F21" s="817"/>
      <c r="G21" s="817"/>
      <c r="H21" s="813" t="s">
        <v>1159</v>
      </c>
      <c r="I21" s="804" t="s">
        <v>431</v>
      </c>
      <c r="J21" s="1376"/>
      <c r="K21" s="809">
        <v>44448</v>
      </c>
      <c r="L21" s="812">
        <v>44516</v>
      </c>
      <c r="M21" s="1379"/>
      <c r="N21" s="812">
        <v>44546</v>
      </c>
      <c r="O21" s="810" t="s">
        <v>155</v>
      </c>
      <c r="P21" s="810" t="s">
        <v>1150</v>
      </c>
      <c r="Q21" s="820"/>
      <c r="R21" s="820"/>
      <c r="S21" s="803" t="s">
        <v>1158</v>
      </c>
    </row>
    <row r="22" spans="2:19" s="819" customFormat="1" ht="23.1" customHeight="1">
      <c r="B22" s="1371" t="s">
        <v>1160</v>
      </c>
      <c r="C22" s="1371"/>
      <c r="D22" s="1371"/>
      <c r="E22" s="1371"/>
      <c r="F22" s="1371"/>
      <c r="G22" s="1371"/>
      <c r="H22" s="1371"/>
      <c r="I22" s="1371"/>
      <c r="J22" s="1371" t="s">
        <v>1161</v>
      </c>
      <c r="K22" s="1371"/>
      <c r="L22" s="1371"/>
      <c r="M22" s="1371"/>
      <c r="N22" s="1371" t="s">
        <v>1162</v>
      </c>
      <c r="O22" s="1371"/>
      <c r="P22" s="1371"/>
      <c r="Q22" s="1371"/>
      <c r="R22" s="1371" t="s">
        <v>1163</v>
      </c>
      <c r="S22" s="1371"/>
    </row>
    <row r="23" spans="2:19" s="819" customFormat="1" ht="21" customHeight="1">
      <c r="B23" s="1372" t="s">
        <v>1164</v>
      </c>
      <c r="C23" s="1372"/>
      <c r="D23" s="1372"/>
      <c r="E23" s="1372"/>
      <c r="F23" s="1372"/>
      <c r="G23" s="1372"/>
      <c r="H23" s="1372"/>
      <c r="I23" s="1372"/>
      <c r="J23" s="1372"/>
      <c r="K23" s="1372"/>
      <c r="L23" s="1372"/>
      <c r="M23" s="1372"/>
      <c r="N23" s="1372"/>
      <c r="O23" s="1372"/>
      <c r="P23" s="1372"/>
      <c r="Q23" s="1372"/>
      <c r="R23" s="1372"/>
      <c r="S23" s="1372"/>
    </row>
  </sheetData>
  <mergeCells count="60">
    <mergeCell ref="E15:E18"/>
    <mergeCell ref="F15:F18"/>
    <mergeCell ref="E2:G2"/>
    <mergeCell ref="E3:G3"/>
    <mergeCell ref="G6:G7"/>
    <mergeCell ref="G8:G11"/>
    <mergeCell ref="G12:G13"/>
    <mergeCell ref="G16:G18"/>
    <mergeCell ref="E8:E11"/>
    <mergeCell ref="F8:F11"/>
    <mergeCell ref="E12:E14"/>
    <mergeCell ref="F12:F14"/>
    <mergeCell ref="B5:P5"/>
    <mergeCell ref="M8:M11"/>
    <mergeCell ref="N8:N11"/>
    <mergeCell ref="B2:D2"/>
    <mergeCell ref="H2:P3"/>
    <mergeCell ref="Q2:S3"/>
    <mergeCell ref="B3:D3"/>
    <mergeCell ref="B4:P4"/>
    <mergeCell ref="Q4:S4"/>
    <mergeCell ref="Q5:R5"/>
    <mergeCell ref="S5:S7"/>
    <mergeCell ref="B6:B7"/>
    <mergeCell ref="C6:C7"/>
    <mergeCell ref="D6:D7"/>
    <mergeCell ref="H6:H7"/>
    <mergeCell ref="J6:J7"/>
    <mergeCell ref="K6:L6"/>
    <mergeCell ref="M6:M7"/>
    <mergeCell ref="N6:N7"/>
    <mergeCell ref="O6:P6"/>
    <mergeCell ref="Q6:Q7"/>
    <mergeCell ref="R6:R7"/>
    <mergeCell ref="E6:E7"/>
    <mergeCell ref="F6:F7"/>
    <mergeCell ref="S8:S11"/>
    <mergeCell ref="B12:B13"/>
    <mergeCell ref="C12:C13"/>
    <mergeCell ref="D12:D13"/>
    <mergeCell ref="H12:H13"/>
    <mergeCell ref="I12:I13"/>
    <mergeCell ref="M12:M13"/>
    <mergeCell ref="N12:N13"/>
    <mergeCell ref="S12:S13"/>
    <mergeCell ref="B8:B11"/>
    <mergeCell ref="C8:C11"/>
    <mergeCell ref="D8:D11"/>
    <mergeCell ref="H8:H11"/>
    <mergeCell ref="I8:I11"/>
    <mergeCell ref="N22:Q22"/>
    <mergeCell ref="R22:S22"/>
    <mergeCell ref="B23:S23"/>
    <mergeCell ref="B19:B21"/>
    <mergeCell ref="C19:C21"/>
    <mergeCell ref="D19:D21"/>
    <mergeCell ref="J19:J21"/>
    <mergeCell ref="M19:M21"/>
    <mergeCell ref="B22:I22"/>
    <mergeCell ref="J22:M22"/>
  </mergeCells>
  <pageMargins left="0.25" right="0.25" top="0.75" bottom="0.75" header="0.3" footer="0.3"/>
  <pageSetup paperSize="5" scale="50" orientation="landscape"/>
  <drawing r:id="rId1"/>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59999389629810485"/>
  </sheetPr>
  <dimension ref="A1:F1000"/>
  <sheetViews>
    <sheetView showGridLines="0" topLeftCell="A22" workbookViewId="0">
      <selection activeCell="B29" sqref="B29"/>
    </sheetView>
  </sheetViews>
  <sheetFormatPr defaultColWidth="14.42578125" defaultRowHeight="15"/>
  <cols>
    <col min="1" max="1" width="47.28515625" customWidth="1"/>
    <col min="2" max="2" width="117.7109375" customWidth="1"/>
    <col min="3" max="4" width="59.7109375" customWidth="1"/>
    <col min="5" max="5" width="34.28515625" customWidth="1"/>
    <col min="6" max="6" width="27" customWidth="1"/>
    <col min="7" max="7" width="10" customWidth="1"/>
  </cols>
  <sheetData>
    <row r="1" spans="1:6" ht="19.5" customHeight="1">
      <c r="A1" s="182" t="s">
        <v>1011</v>
      </c>
      <c r="B1" s="184" t="s">
        <v>1118</v>
      </c>
    </row>
    <row r="2" spans="1:6" ht="21" customHeight="1">
      <c r="A2" s="182" t="s">
        <v>11</v>
      </c>
      <c r="B2" s="186">
        <v>2</v>
      </c>
    </row>
    <row r="3" spans="1:6" ht="159.75" customHeight="1">
      <c r="A3" s="419" t="s">
        <v>12</v>
      </c>
      <c r="B3" s="685" t="s">
        <v>1165</v>
      </c>
    </row>
    <row r="4" spans="1:6" ht="51" customHeight="1">
      <c r="A4" s="640" t="s">
        <v>15</v>
      </c>
      <c r="B4" s="645" t="s">
        <v>825</v>
      </c>
    </row>
    <row r="5" spans="1:6" ht="34.5" customHeight="1">
      <c r="A5" s="188" t="s">
        <v>17</v>
      </c>
      <c r="B5" s="7" t="s">
        <v>970</v>
      </c>
    </row>
    <row r="6" spans="1:6" ht="30" customHeight="1">
      <c r="A6" s="188" t="s">
        <v>32</v>
      </c>
      <c r="B6" s="646">
        <v>44501</v>
      </c>
    </row>
    <row r="7" spans="1:6" ht="30" customHeight="1">
      <c r="A7" s="641" t="s">
        <v>33</v>
      </c>
      <c r="B7" s="646" t="s">
        <v>1166</v>
      </c>
    </row>
    <row r="8" spans="1:6" ht="26.25" customHeight="1">
      <c r="A8" s="641" t="s">
        <v>1014</v>
      </c>
      <c r="B8" s="647" t="s">
        <v>1131</v>
      </c>
    </row>
    <row r="9" spans="1:6" ht="33.6" customHeight="1">
      <c r="A9" s="641" t="s">
        <v>1092</v>
      </c>
      <c r="B9" s="647" t="s">
        <v>1131</v>
      </c>
    </row>
    <row r="10" spans="1:6" ht="24.75" customHeight="1">
      <c r="A10" s="1746" t="s">
        <v>1016</v>
      </c>
      <c r="B10" s="1559"/>
      <c r="C10" s="1559"/>
      <c r="D10" s="1559"/>
      <c r="E10" s="1559"/>
      <c r="F10" s="1552"/>
    </row>
    <row r="11" spans="1:6" ht="16.5" customHeight="1">
      <c r="A11" s="16" t="s">
        <v>1017</v>
      </c>
      <c r="B11" s="16" t="s">
        <v>1018</v>
      </c>
      <c r="C11" s="16" t="s">
        <v>1019</v>
      </c>
      <c r="D11" s="794" t="s">
        <v>1020</v>
      </c>
      <c r="E11" s="16" t="s">
        <v>1021</v>
      </c>
      <c r="F11" s="16" t="s">
        <v>1022</v>
      </c>
    </row>
    <row r="12" spans="1:6" ht="43.5" customHeight="1">
      <c r="A12" s="457" t="s">
        <v>1167</v>
      </c>
      <c r="B12" s="458" t="s">
        <v>1168</v>
      </c>
      <c r="C12" s="458" t="s">
        <v>1169</v>
      </c>
      <c r="D12" s="458"/>
      <c r="E12" s="215"/>
      <c r="F12" s="215"/>
    </row>
    <row r="13" spans="1:6" ht="30">
      <c r="A13" s="194">
        <v>44547</v>
      </c>
      <c r="B13" s="18" t="s">
        <v>1170</v>
      </c>
      <c r="C13" s="23" t="s">
        <v>1171</v>
      </c>
      <c r="D13" s="23"/>
      <c r="E13" s="215"/>
      <c r="F13" s="215"/>
    </row>
    <row r="14" spans="1:6" s="672" customFormat="1" ht="30">
      <c r="A14" s="673">
        <v>44564</v>
      </c>
      <c r="B14" s="441" t="s">
        <v>1172</v>
      </c>
      <c r="C14" s="442" t="s">
        <v>1173</v>
      </c>
      <c r="D14" s="442"/>
      <c r="E14" s="443"/>
      <c r="F14" s="443"/>
    </row>
    <row r="15" spans="1:6" ht="30">
      <c r="A15" s="660">
        <v>44655</v>
      </c>
      <c r="B15" s="192" t="s">
        <v>1174</v>
      </c>
      <c r="C15" s="203" t="s">
        <v>1173</v>
      </c>
      <c r="D15" s="203"/>
      <c r="E15" s="215"/>
      <c r="F15" s="215"/>
    </row>
    <row r="16" spans="1:6" s="672" customFormat="1" ht="91.5" customHeight="1">
      <c r="A16" s="747">
        <v>44712</v>
      </c>
      <c r="B16" s="866" t="s">
        <v>1175</v>
      </c>
      <c r="C16" s="868" t="s">
        <v>1176</v>
      </c>
      <c r="D16" s="868"/>
      <c r="E16" s="443"/>
      <c r="F16" s="443"/>
    </row>
    <row r="17" spans="1:6" ht="40.5" customHeight="1">
      <c r="A17" s="1349" t="s">
        <v>1177</v>
      </c>
      <c r="B17" s="867" t="s">
        <v>1178</v>
      </c>
      <c r="C17" s="869" t="s">
        <v>1173</v>
      </c>
      <c r="D17" s="1347">
        <v>1</v>
      </c>
      <c r="E17" s="1749"/>
      <c r="F17" s="1750"/>
    </row>
    <row r="18" spans="1:6" ht="34.5" customHeight="1">
      <c r="A18" s="1350"/>
      <c r="B18" s="865" t="s">
        <v>1179</v>
      </c>
      <c r="C18" s="870" t="s">
        <v>1180</v>
      </c>
      <c r="D18" s="1348"/>
      <c r="E18" s="1751"/>
      <c r="F18" s="1752"/>
    </row>
    <row r="19" spans="1:6" ht="27" customHeight="1">
      <c r="A19" s="660">
        <v>44834</v>
      </c>
      <c r="B19" s="192" t="s">
        <v>1181</v>
      </c>
      <c r="C19" s="203" t="s">
        <v>120</v>
      </c>
      <c r="F19" s="111"/>
    </row>
    <row r="20" spans="1:6" s="1051" customFormat="1" ht="33.75" customHeight="1">
      <c r="A20" s="1052">
        <v>44886</v>
      </c>
      <c r="B20" s="800" t="s">
        <v>1028</v>
      </c>
      <c r="C20" s="800"/>
      <c r="D20" s="800"/>
      <c r="E20" s="800"/>
      <c r="F20" s="800"/>
    </row>
    <row r="21" spans="1:6" ht="33.75" customHeight="1">
      <c r="A21" s="452">
        <v>44886</v>
      </c>
      <c r="B21" s="1058" t="s">
        <v>1182</v>
      </c>
      <c r="C21" s="406"/>
      <c r="D21" s="406"/>
      <c r="E21" s="1054">
        <v>0.7</v>
      </c>
      <c r="F21" s="406"/>
    </row>
    <row r="22" spans="1:6" s="15" customFormat="1" ht="63" customHeight="1">
      <c r="A22" s="1096">
        <v>44907</v>
      </c>
      <c r="B22" s="1090" t="s">
        <v>1183</v>
      </c>
      <c r="C22" s="1090" t="s">
        <v>1184</v>
      </c>
      <c r="D22" s="1090"/>
      <c r="E22" s="1090"/>
      <c r="F22" s="1097"/>
    </row>
    <row r="23" spans="1:6" s="1051" customFormat="1" ht="33.75" customHeight="1">
      <c r="A23" s="1052">
        <v>44930</v>
      </c>
      <c r="B23" s="1108" t="s">
        <v>1185</v>
      </c>
      <c r="C23" s="800"/>
      <c r="D23" s="800"/>
      <c r="E23" s="800"/>
      <c r="F23" s="800"/>
    </row>
    <row r="24" spans="1:6" ht="15.75" customHeight="1">
      <c r="F24" s="111"/>
    </row>
    <row r="25" spans="1:6" ht="15.75" customHeight="1">
      <c r="F25" s="111"/>
    </row>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0:F10"/>
    <mergeCell ref="A17:A18"/>
    <mergeCell ref="D17:D18"/>
    <mergeCell ref="E17:E18"/>
    <mergeCell ref="F17:F18"/>
  </mergeCells>
  <pageMargins left="0.7" right="0.7" top="0.75" bottom="0.75" header="0.3" footer="0.3"/>
  <drawing r:id="rId1"/>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1001"/>
  <sheetViews>
    <sheetView showGridLines="0" topLeftCell="A5" zoomScale="70" zoomScaleNormal="70" zoomScalePageLayoutView="70" workbookViewId="0">
      <selection activeCell="B3" sqref="B3"/>
    </sheetView>
  </sheetViews>
  <sheetFormatPr defaultColWidth="14.42578125" defaultRowHeight="15"/>
  <cols>
    <col min="1" max="1" width="47.28515625" customWidth="1"/>
    <col min="2" max="2" width="117.7109375" customWidth="1"/>
    <col min="3" max="3" width="59.7109375" customWidth="1"/>
    <col min="4" max="4" width="34.28515625" customWidth="1"/>
    <col min="5" max="5" width="27" customWidth="1"/>
    <col min="6" max="6" width="10" customWidth="1"/>
  </cols>
  <sheetData>
    <row r="1" spans="1:26" ht="19.5" customHeight="1">
      <c r="A1" s="182" t="s">
        <v>1011</v>
      </c>
      <c r="B1" s="184" t="s">
        <v>1118</v>
      </c>
    </row>
    <row r="2" spans="1:26" ht="21" customHeight="1">
      <c r="A2" s="182" t="s">
        <v>11</v>
      </c>
      <c r="B2" s="186">
        <v>4</v>
      </c>
    </row>
    <row r="3" spans="1:26" ht="131.25" customHeight="1">
      <c r="A3" s="419" t="s">
        <v>12</v>
      </c>
      <c r="B3" s="459" t="s">
        <v>1186</v>
      </c>
    </row>
    <row r="4" spans="1:26" ht="51" customHeight="1">
      <c r="A4" s="640" t="s">
        <v>15</v>
      </c>
      <c r="B4" s="757" t="s">
        <v>972</v>
      </c>
    </row>
    <row r="5" spans="1:26" ht="46.5" customHeight="1">
      <c r="A5" s="188" t="s">
        <v>17</v>
      </c>
      <c r="B5" s="754" t="s">
        <v>832</v>
      </c>
    </row>
    <row r="6" spans="1:26" ht="30" customHeight="1">
      <c r="A6" s="188" t="s">
        <v>32</v>
      </c>
      <c r="B6" s="755">
        <v>44470</v>
      </c>
    </row>
    <row r="7" spans="1:26" ht="30" customHeight="1">
      <c r="A7" s="641" t="s">
        <v>33</v>
      </c>
      <c r="B7" s="754">
        <v>45291</v>
      </c>
    </row>
    <row r="8" spans="1:26" ht="26.25" customHeight="1">
      <c r="A8" s="641" t="s">
        <v>1014</v>
      </c>
      <c r="B8" s="756" t="s">
        <v>732</v>
      </c>
    </row>
    <row r="9" spans="1:26" ht="33.6" customHeight="1">
      <c r="A9" s="641" t="s">
        <v>1092</v>
      </c>
      <c r="B9" s="756" t="s">
        <v>732</v>
      </c>
    </row>
    <row r="10" spans="1:26" ht="24.75" customHeight="1">
      <c r="A10" s="1746" t="s">
        <v>1016</v>
      </c>
      <c r="B10" s="1559"/>
      <c r="C10" s="1559"/>
      <c r="D10" s="1559"/>
      <c r="E10" s="1552"/>
    </row>
    <row r="11" spans="1:26" ht="16.5" customHeight="1">
      <c r="A11" s="16" t="s">
        <v>1017</v>
      </c>
      <c r="B11" s="16" t="s">
        <v>1018</v>
      </c>
      <c r="C11" s="16" t="s">
        <v>1019</v>
      </c>
      <c r="D11" s="16" t="s">
        <v>1021</v>
      </c>
      <c r="E11" s="16" t="s">
        <v>1022</v>
      </c>
    </row>
    <row r="12" spans="1:26" s="681" customFormat="1" ht="178.5">
      <c r="A12" s="748">
        <v>44574</v>
      </c>
      <c r="B12" s="749" t="s">
        <v>1187</v>
      </c>
      <c r="C12" s="749" t="s">
        <v>1188</v>
      </c>
      <c r="D12" s="750"/>
      <c r="E12" s="1768"/>
      <c r="F12" s="1769"/>
      <c r="G12" s="1769"/>
      <c r="H12" s="1769"/>
      <c r="I12" s="1769"/>
      <c r="J12" s="1769"/>
      <c r="K12" s="1769"/>
      <c r="L12" s="1769"/>
      <c r="M12" s="1769"/>
      <c r="N12" s="1769"/>
      <c r="O12" s="1769"/>
      <c r="P12" s="1769"/>
      <c r="Q12" s="1769"/>
      <c r="R12" s="1769"/>
      <c r="S12" s="1769"/>
      <c r="T12" s="1769"/>
      <c r="U12" s="1769"/>
      <c r="V12" s="1769"/>
      <c r="W12" s="1769"/>
      <c r="X12" s="1769"/>
      <c r="Y12" s="1769"/>
      <c r="Z12" s="1769"/>
    </row>
    <row r="13" spans="1:26" s="672" customFormat="1" ht="43.5" customHeight="1">
      <c r="A13" s="751">
        <v>44574</v>
      </c>
      <c r="B13" s="752" t="s">
        <v>1189</v>
      </c>
      <c r="C13" s="753"/>
      <c r="D13" s="753"/>
      <c r="E13" s="443"/>
    </row>
    <row r="14" spans="1:26">
      <c r="A14" s="202"/>
      <c r="B14" s="192"/>
      <c r="C14" s="18"/>
      <c r="D14" s="215"/>
      <c r="E14" s="215"/>
    </row>
    <row r="15" spans="1:26">
      <c r="A15" s="351"/>
      <c r="B15" s="192"/>
      <c r="C15" s="202"/>
      <c r="D15" s="215"/>
      <c r="E15" s="215"/>
    </row>
    <row r="16" spans="1:26" ht="14.25" customHeight="1">
      <c r="A16" s="194"/>
      <c r="B16" s="431"/>
      <c r="C16" s="215"/>
      <c r="D16" s="215"/>
      <c r="E16" s="215"/>
      <c r="F16" s="978"/>
      <c r="G16" s="978"/>
      <c r="H16" s="978"/>
      <c r="I16" s="978"/>
      <c r="J16" s="978"/>
      <c r="K16" s="978"/>
      <c r="L16" s="978"/>
      <c r="M16" s="978"/>
      <c r="N16" s="978"/>
      <c r="O16" s="978"/>
      <c r="P16" s="978"/>
      <c r="Q16" s="978"/>
      <c r="R16" s="978"/>
      <c r="S16" s="978"/>
      <c r="T16" s="978"/>
      <c r="U16" s="978"/>
      <c r="V16" s="978"/>
      <c r="W16" s="978"/>
      <c r="X16" s="978"/>
      <c r="Y16" s="978"/>
      <c r="Z16" s="978"/>
    </row>
    <row r="17" spans="1:5" ht="15.75" customHeight="1">
      <c r="A17" s="875"/>
      <c r="B17" s="979"/>
      <c r="C17" s="429"/>
      <c r="D17" s="215"/>
      <c r="E17" s="215"/>
    </row>
    <row r="18" spans="1:5">
      <c r="A18" s="194"/>
      <c r="B18" s="192"/>
      <c r="C18" s="18"/>
      <c r="D18" s="111"/>
      <c r="E18" s="111"/>
    </row>
    <row r="19" spans="1:5">
      <c r="A19" s="194"/>
      <c r="B19" s="428"/>
      <c r="C19" s="430"/>
      <c r="D19" s="111"/>
      <c r="E19" s="111"/>
    </row>
    <row r="20" spans="1:5">
      <c r="A20" s="194"/>
      <c r="B20" s="192"/>
      <c r="C20" s="18"/>
      <c r="D20" s="111"/>
      <c r="E20" s="111"/>
    </row>
    <row r="21" spans="1:5">
      <c r="A21" s="452"/>
      <c r="B21" s="453"/>
      <c r="C21" s="404"/>
      <c r="D21" s="111"/>
      <c r="E21" s="111"/>
    </row>
    <row r="22" spans="1:5" ht="15.75" customHeight="1">
      <c r="A22" s="111"/>
      <c r="B22" s="111"/>
      <c r="C22" s="111"/>
      <c r="D22" s="111"/>
      <c r="E22" s="111"/>
    </row>
    <row r="23" spans="1:5" ht="15.75" customHeight="1">
      <c r="A23" s="111"/>
      <c r="B23" s="111"/>
      <c r="C23" s="111"/>
      <c r="D23" s="111"/>
      <c r="E23" s="111"/>
    </row>
    <row r="24" spans="1:5" ht="15.75" customHeight="1">
      <c r="A24" s="111"/>
      <c r="B24" s="111"/>
      <c r="C24" s="111"/>
      <c r="D24" s="111"/>
      <c r="E24" s="111"/>
    </row>
    <row r="25" spans="1:5" ht="15.75" customHeight="1">
      <c r="A25" s="111"/>
      <c r="B25" s="111"/>
      <c r="C25" s="111"/>
      <c r="D25" s="111"/>
      <c r="E25" s="111"/>
    </row>
    <row r="26" spans="1:5" ht="15.75" customHeight="1">
      <c r="A26" s="111"/>
      <c r="B26" s="111"/>
      <c r="C26" s="111"/>
      <c r="D26" s="111"/>
      <c r="E26" s="111"/>
    </row>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pageSetup paperSize="9" orientation="portrait" horizontalDpi="1200" verticalDpi="1200"/>
  <drawing r:id="rId1"/>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59999389629810485"/>
  </sheetPr>
  <dimension ref="A1:AB1003"/>
  <sheetViews>
    <sheetView topLeftCell="A16" workbookViewId="0">
      <selection activeCell="C27" sqref="C27"/>
    </sheetView>
  </sheetViews>
  <sheetFormatPr defaultColWidth="14.42578125" defaultRowHeight="15"/>
  <cols>
    <col min="1" max="1" width="47.28515625" customWidth="1"/>
    <col min="2" max="2" width="117.7109375" customWidth="1"/>
    <col min="3" max="5" width="59.7109375" customWidth="1"/>
    <col min="6" max="6" width="34.28515625" customWidth="1"/>
    <col min="7" max="7" width="27" customWidth="1"/>
    <col min="8" max="8" width="10" customWidth="1"/>
  </cols>
  <sheetData>
    <row r="1" spans="1:28" ht="19.5" customHeight="1">
      <c r="A1" s="182" t="s">
        <v>1011</v>
      </c>
      <c r="B1" s="184" t="s">
        <v>1118</v>
      </c>
    </row>
    <row r="2" spans="1:28" ht="21" customHeight="1">
      <c r="A2" s="182" t="s">
        <v>11</v>
      </c>
      <c r="B2" s="186">
        <v>4</v>
      </c>
    </row>
    <row r="3" spans="1:28" ht="76.5" customHeight="1">
      <c r="A3" s="419" t="s">
        <v>12</v>
      </c>
      <c r="B3" s="645" t="s">
        <v>971</v>
      </c>
    </row>
    <row r="4" spans="1:28" ht="51" customHeight="1">
      <c r="A4" s="640" t="s">
        <v>15</v>
      </c>
      <c r="B4" s="645" t="s">
        <v>831</v>
      </c>
    </row>
    <row r="5" spans="1:28" ht="34.5" customHeight="1">
      <c r="A5" s="188" t="s">
        <v>17</v>
      </c>
      <c r="B5" s="648" t="s">
        <v>832</v>
      </c>
    </row>
    <row r="6" spans="1:28" ht="30" customHeight="1">
      <c r="A6" s="188" t="s">
        <v>32</v>
      </c>
      <c r="B6" s="646">
        <v>44470</v>
      </c>
    </row>
    <row r="7" spans="1:28" ht="30" customHeight="1">
      <c r="A7" s="641" t="s">
        <v>33</v>
      </c>
      <c r="B7" s="648">
        <v>45291</v>
      </c>
    </row>
    <row r="8" spans="1:28" ht="26.25" customHeight="1">
      <c r="A8" s="641" t="s">
        <v>1014</v>
      </c>
      <c r="B8" s="647" t="s">
        <v>732</v>
      </c>
    </row>
    <row r="9" spans="1:28" ht="33.6" customHeight="1">
      <c r="A9" s="641" t="s">
        <v>1092</v>
      </c>
      <c r="B9" s="647" t="s">
        <v>732</v>
      </c>
    </row>
    <row r="10" spans="1:28" ht="24.75" customHeight="1">
      <c r="A10" s="1415" t="s">
        <v>1016</v>
      </c>
      <c r="B10" s="1549"/>
      <c r="C10" s="1549"/>
      <c r="D10" s="1549"/>
      <c r="E10" s="1549"/>
      <c r="F10" s="1549"/>
      <c r="G10" s="1552"/>
    </row>
    <row r="11" spans="1:28" ht="16.5" customHeight="1">
      <c r="A11" s="794" t="s">
        <v>1017</v>
      </c>
      <c r="B11" s="794" t="s">
        <v>1018</v>
      </c>
      <c r="C11" s="794" t="s">
        <v>1019</v>
      </c>
      <c r="D11" s="794" t="s">
        <v>1020</v>
      </c>
      <c r="E11" s="794" t="s">
        <v>1190</v>
      </c>
      <c r="F11" s="794" t="s">
        <v>1021</v>
      </c>
      <c r="G11" s="790" t="s">
        <v>1022</v>
      </c>
    </row>
    <row r="12" spans="1:28" ht="240">
      <c r="A12" s="1770">
        <v>44574</v>
      </c>
      <c r="B12" s="1771" t="s">
        <v>1187</v>
      </c>
      <c r="C12" s="1771" t="s">
        <v>1188</v>
      </c>
      <c r="D12" s="1771"/>
      <c r="E12" s="1771"/>
      <c r="F12" s="1772"/>
      <c r="G12" s="1772"/>
      <c r="H12" s="1773"/>
      <c r="I12" s="1773"/>
      <c r="J12" s="1773"/>
      <c r="K12" s="1773"/>
      <c r="L12" s="1773"/>
      <c r="M12" s="1773"/>
      <c r="N12" s="1773"/>
      <c r="O12" s="1773"/>
      <c r="P12" s="1773"/>
      <c r="Q12" s="1773"/>
      <c r="R12" s="1773"/>
      <c r="S12" s="1773"/>
      <c r="T12" s="1773"/>
      <c r="U12" s="1773"/>
      <c r="V12" s="1773"/>
      <c r="W12" s="1773"/>
      <c r="X12" s="1773"/>
      <c r="Y12" s="1773"/>
      <c r="Z12" s="1773"/>
      <c r="AA12" s="1773"/>
      <c r="AB12" s="1773"/>
    </row>
    <row r="13" spans="1:28" ht="30">
      <c r="A13" s="796">
        <v>44574</v>
      </c>
      <c r="B13" s="797" t="s">
        <v>1189</v>
      </c>
      <c r="C13" s="798"/>
      <c r="D13" s="798"/>
      <c r="E13" s="798"/>
      <c r="F13" s="798"/>
      <c r="G13" s="798"/>
      <c r="H13" s="799"/>
      <c r="I13" s="799"/>
      <c r="J13" s="799"/>
      <c r="K13" s="799"/>
      <c r="L13" s="799"/>
      <c r="M13" s="799"/>
      <c r="N13" s="799"/>
      <c r="O13" s="799"/>
      <c r="P13" s="799"/>
      <c r="Q13" s="799"/>
      <c r="R13" s="799"/>
      <c r="S13" s="799"/>
      <c r="T13" s="799"/>
      <c r="U13" s="799"/>
      <c r="V13" s="799"/>
      <c r="W13" s="799"/>
      <c r="X13" s="799"/>
      <c r="Y13" s="799"/>
      <c r="Z13" s="799"/>
      <c r="AA13" s="799"/>
      <c r="AB13" s="799"/>
    </row>
    <row r="14" spans="1:28" ht="159.75" customHeight="1">
      <c r="A14" s="787">
        <v>44561</v>
      </c>
      <c r="B14" s="791" t="s">
        <v>1191</v>
      </c>
      <c r="C14" s="792" t="s">
        <v>1192</v>
      </c>
      <c r="D14" s="861"/>
      <c r="E14" s="861"/>
      <c r="F14" s="793"/>
      <c r="G14" s="215"/>
    </row>
    <row r="15" spans="1:28" ht="306">
      <c r="A15" s="787">
        <v>44713</v>
      </c>
      <c r="B15" s="788" t="s">
        <v>1193</v>
      </c>
      <c r="C15" s="789" t="s">
        <v>1194</v>
      </c>
      <c r="D15" s="789"/>
      <c r="E15" s="789"/>
      <c r="F15" s="215"/>
      <c r="G15" s="215"/>
    </row>
    <row r="16" spans="1:28" s="672" customFormat="1" ht="75">
      <c r="A16" s="673">
        <v>44713</v>
      </c>
      <c r="B16" s="795" t="s">
        <v>1195</v>
      </c>
      <c r="C16" s="763" t="s">
        <v>1196</v>
      </c>
      <c r="D16" s="763"/>
      <c r="E16" s="763"/>
      <c r="F16" s="443"/>
      <c r="G16" s="443"/>
    </row>
    <row r="17" spans="1:28" ht="45">
      <c r="A17" s="988">
        <v>44855</v>
      </c>
      <c r="B17" s="984" t="s">
        <v>1197</v>
      </c>
      <c r="C17" s="986" t="s">
        <v>1198</v>
      </c>
      <c r="D17" s="985"/>
      <c r="E17" s="985"/>
      <c r="F17" s="987"/>
      <c r="G17" s="987"/>
      <c r="H17" s="983"/>
      <c r="I17" s="983"/>
      <c r="J17" s="983"/>
      <c r="K17" s="983"/>
      <c r="L17" s="983"/>
      <c r="M17" s="983"/>
      <c r="N17" s="983"/>
      <c r="O17" s="983"/>
      <c r="P17" s="983"/>
      <c r="Q17" s="983"/>
      <c r="R17" s="983"/>
      <c r="S17" s="983"/>
      <c r="T17" s="983"/>
      <c r="U17" s="983"/>
      <c r="V17" s="983"/>
      <c r="W17" s="983"/>
      <c r="X17" s="983"/>
      <c r="Y17" s="983"/>
      <c r="Z17" s="983"/>
      <c r="AA17" s="983"/>
      <c r="AB17" s="983"/>
    </row>
    <row r="18" spans="1:28" s="1051" customFormat="1" ht="33.75" customHeight="1">
      <c r="A18" s="1052">
        <v>44886</v>
      </c>
      <c r="B18" s="800" t="s">
        <v>1028</v>
      </c>
      <c r="C18" s="800"/>
      <c r="D18" s="800"/>
      <c r="E18" s="800"/>
      <c r="F18" s="800"/>
    </row>
    <row r="19" spans="1:28" ht="45">
      <c r="A19" s="452">
        <v>44886</v>
      </c>
      <c r="B19" s="1058" t="s">
        <v>1199</v>
      </c>
      <c r="C19" s="406"/>
      <c r="D19" s="406"/>
      <c r="E19" s="1054">
        <v>0.7</v>
      </c>
      <c r="F19" s="406"/>
    </row>
    <row r="20" spans="1:28" ht="45">
      <c r="A20" s="1095">
        <v>44911</v>
      </c>
      <c r="B20" s="984" t="s">
        <v>1200</v>
      </c>
      <c r="C20" s="986" t="s">
        <v>1198</v>
      </c>
      <c r="D20" s="1093"/>
      <c r="E20" s="1093"/>
      <c r="F20" s="1094"/>
      <c r="G20" s="1094"/>
      <c r="H20" s="1092"/>
      <c r="I20" s="1092"/>
      <c r="J20" s="1092"/>
      <c r="K20" s="1092"/>
      <c r="L20" s="1092"/>
      <c r="M20" s="1092"/>
      <c r="N20" s="1092"/>
      <c r="O20" s="1092"/>
      <c r="P20" s="1092"/>
      <c r="Q20" s="1092"/>
      <c r="R20" s="1092"/>
      <c r="S20" s="1092"/>
      <c r="T20" s="1092"/>
      <c r="U20" s="1092"/>
      <c r="V20" s="1092"/>
      <c r="W20" s="1092"/>
      <c r="X20" s="1092"/>
      <c r="Y20" s="1092"/>
      <c r="Z20" s="1092"/>
      <c r="AA20" s="1092"/>
      <c r="AB20" s="1092"/>
    </row>
    <row r="21" spans="1:28" s="672" customFormat="1" ht="75">
      <c r="A21" s="673">
        <v>45017</v>
      </c>
      <c r="B21" s="795" t="s">
        <v>1195</v>
      </c>
      <c r="C21" s="763" t="s">
        <v>1196</v>
      </c>
      <c r="D21" s="763"/>
      <c r="E21" s="763"/>
      <c r="F21" s="443"/>
      <c r="G21" s="443"/>
    </row>
    <row r="22" spans="1:28">
      <c r="A22" s="194"/>
      <c r="B22" s="192"/>
      <c r="C22" s="18"/>
      <c r="D22" s="18"/>
      <c r="E22" s="18"/>
      <c r="F22" s="111"/>
      <c r="G22" s="111"/>
    </row>
    <row r="23" spans="1:28">
      <c r="A23" s="452"/>
      <c r="B23" s="453"/>
      <c r="C23" s="404"/>
      <c r="D23" s="862"/>
      <c r="E23" s="862"/>
      <c r="F23" s="111"/>
      <c r="G23" s="111"/>
    </row>
    <row r="24" spans="1:28" ht="15.75" customHeight="1">
      <c r="A24" s="111"/>
      <c r="B24" s="111"/>
      <c r="C24" s="111"/>
      <c r="D24" s="111"/>
      <c r="E24" s="111"/>
      <c r="F24" s="111"/>
      <c r="G24" s="111"/>
    </row>
    <row r="25" spans="1:28" ht="15.75" customHeight="1">
      <c r="A25" s="111"/>
      <c r="B25" s="111"/>
      <c r="C25" s="111"/>
      <c r="D25" s="111"/>
      <c r="E25" s="111"/>
      <c r="F25" s="111"/>
      <c r="G25" s="111"/>
    </row>
    <row r="26" spans="1:28" ht="15.75" customHeight="1">
      <c r="A26" s="111"/>
      <c r="B26" s="111"/>
      <c r="C26" s="111"/>
      <c r="D26" s="111"/>
      <c r="E26" s="111"/>
      <c r="F26" s="111"/>
      <c r="G26" s="111"/>
    </row>
    <row r="27" spans="1:28" ht="15.75" customHeight="1">
      <c r="A27" s="111"/>
      <c r="B27" s="111"/>
      <c r="C27" s="111"/>
      <c r="D27" s="111"/>
      <c r="E27" s="111"/>
      <c r="F27" s="111"/>
      <c r="G27" s="111"/>
    </row>
    <row r="28" spans="1:28" ht="15.75" customHeight="1">
      <c r="A28" s="111"/>
      <c r="B28" s="111"/>
      <c r="C28" s="111"/>
      <c r="D28" s="111"/>
      <c r="E28" s="111"/>
      <c r="F28" s="111"/>
      <c r="G28" s="111"/>
    </row>
    <row r="29" spans="1:28" ht="15.75" customHeight="1"/>
    <row r="30" spans="1:28" ht="15.75" customHeight="1"/>
    <row r="31" spans="1:28" ht="15.75" customHeight="1"/>
    <row r="32" spans="1:2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1">
    <mergeCell ref="A10:G10"/>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59999389629810485"/>
  </sheetPr>
  <dimension ref="A1:AA1001"/>
  <sheetViews>
    <sheetView showGridLines="0" topLeftCell="A16" workbookViewId="0">
      <selection activeCell="C29" sqref="C29"/>
    </sheetView>
  </sheetViews>
  <sheetFormatPr defaultColWidth="14.42578125" defaultRowHeight="15"/>
  <cols>
    <col min="1" max="1" width="47.28515625" customWidth="1"/>
    <col min="2" max="2" width="117.7109375" customWidth="1"/>
    <col min="3" max="4" width="59.7109375" customWidth="1"/>
    <col min="5" max="5" width="34.28515625" customWidth="1"/>
    <col min="6" max="6" width="27" customWidth="1"/>
    <col min="7" max="7" width="10" customWidth="1"/>
  </cols>
  <sheetData>
    <row r="1" spans="1:27" ht="19.5" customHeight="1">
      <c r="A1" s="182" t="s">
        <v>1011</v>
      </c>
      <c r="B1" s="184" t="s">
        <v>1118</v>
      </c>
    </row>
    <row r="2" spans="1:27" ht="21" customHeight="1">
      <c r="A2" s="182" t="s">
        <v>11</v>
      </c>
      <c r="B2" s="686" t="s">
        <v>1201</v>
      </c>
    </row>
    <row r="3" spans="1:27" ht="30">
      <c r="A3" s="419" t="s">
        <v>12</v>
      </c>
      <c r="B3" s="685" t="s">
        <v>1202</v>
      </c>
    </row>
    <row r="4" spans="1:27" ht="90">
      <c r="A4" s="641" t="s">
        <v>15</v>
      </c>
      <c r="B4" s="649" t="s">
        <v>1203</v>
      </c>
    </row>
    <row r="5" spans="1:27">
      <c r="A5" s="188" t="s">
        <v>17</v>
      </c>
      <c r="B5" s="674" t="s">
        <v>838</v>
      </c>
    </row>
    <row r="6" spans="1:27" ht="30" customHeight="1">
      <c r="A6" s="188" t="s">
        <v>32</v>
      </c>
      <c r="B6" s="646">
        <v>44485</v>
      </c>
    </row>
    <row r="7" spans="1:27" ht="30" customHeight="1">
      <c r="A7" s="641" t="s">
        <v>33</v>
      </c>
      <c r="B7" s="648" t="s">
        <v>1204</v>
      </c>
    </row>
    <row r="8" spans="1:27" ht="26.25" customHeight="1">
      <c r="A8" s="641" t="s">
        <v>1014</v>
      </c>
      <c r="B8" s="647" t="s">
        <v>1205</v>
      </c>
    </row>
    <row r="9" spans="1:27" ht="33.6" customHeight="1">
      <c r="A9" s="641" t="s">
        <v>1092</v>
      </c>
      <c r="B9" s="647" t="s">
        <v>155</v>
      </c>
    </row>
    <row r="10" spans="1:27" ht="24.75" customHeight="1">
      <c r="A10" s="1746" t="s">
        <v>1016</v>
      </c>
      <c r="B10" s="1559"/>
      <c r="C10" s="1559"/>
      <c r="D10" s="1559"/>
      <c r="E10" s="1559"/>
      <c r="F10" s="1552"/>
    </row>
    <row r="11" spans="1:27" ht="16.5" customHeight="1">
      <c r="A11" s="16" t="s">
        <v>1017</v>
      </c>
      <c r="B11" s="16" t="s">
        <v>1018</v>
      </c>
      <c r="C11" s="16" t="s">
        <v>1019</v>
      </c>
      <c r="D11" s="794" t="s">
        <v>1020</v>
      </c>
      <c r="E11" s="16" t="s">
        <v>1021</v>
      </c>
      <c r="F11" s="16" t="s">
        <v>1022</v>
      </c>
    </row>
    <row r="12" spans="1:27" ht="154.5" customHeight="1">
      <c r="A12" s="457">
        <v>44575</v>
      </c>
      <c r="B12" s="687" t="s">
        <v>1206</v>
      </c>
      <c r="C12" s="458"/>
      <c r="D12" s="458"/>
      <c r="E12" s="215"/>
      <c r="F12" s="215"/>
    </row>
    <row r="13" spans="1:27" s="672" customFormat="1">
      <c r="A13" s="439">
        <v>44575</v>
      </c>
      <c r="B13" s="688" t="s">
        <v>1207</v>
      </c>
      <c r="C13" s="688" t="s">
        <v>1208</v>
      </c>
      <c r="D13" s="688"/>
      <c r="E13" s="443"/>
      <c r="F13" s="443"/>
    </row>
    <row r="14" spans="1:27" ht="150">
      <c r="A14" s="689">
        <v>44657</v>
      </c>
      <c r="B14" s="691" t="s">
        <v>1209</v>
      </c>
      <c r="C14" s="691" t="s">
        <v>1210</v>
      </c>
      <c r="D14" s="691"/>
      <c r="E14" s="690"/>
      <c r="F14" s="690"/>
      <c r="G14" s="692"/>
      <c r="H14" s="692"/>
      <c r="I14" s="692"/>
      <c r="J14" s="692"/>
      <c r="K14" s="692"/>
      <c r="L14" s="692"/>
      <c r="M14" s="692"/>
      <c r="N14" s="692"/>
      <c r="O14" s="692"/>
      <c r="P14" s="692"/>
      <c r="Q14" s="692"/>
      <c r="R14" s="692"/>
      <c r="S14" s="692"/>
      <c r="T14" s="692"/>
      <c r="U14" s="692"/>
      <c r="V14" s="692"/>
      <c r="W14" s="692"/>
      <c r="X14" s="692"/>
      <c r="Y14" s="692"/>
      <c r="Z14" s="692"/>
      <c r="AA14" s="692"/>
    </row>
    <row r="15" spans="1:27" s="672" customFormat="1">
      <c r="A15" s="747">
        <v>43982</v>
      </c>
      <c r="B15" s="441" t="s">
        <v>1211</v>
      </c>
      <c r="C15" s="746"/>
      <c r="D15" s="746"/>
      <c r="E15" s="443"/>
      <c r="F15" s="443"/>
    </row>
    <row r="16" spans="1:27" ht="133.9" customHeight="1">
      <c r="A16" s="977">
        <v>44715</v>
      </c>
      <c r="B16" s="430" t="s">
        <v>1212</v>
      </c>
      <c r="C16" s="203" t="s">
        <v>1213</v>
      </c>
      <c r="D16" s="215"/>
      <c r="E16" s="215"/>
      <c r="F16" s="215"/>
      <c r="G16" s="978"/>
      <c r="H16" s="978"/>
      <c r="I16" s="978"/>
      <c r="J16" s="978"/>
      <c r="K16" s="978"/>
      <c r="L16" s="978"/>
      <c r="M16" s="978"/>
      <c r="N16" s="978"/>
      <c r="O16" s="978"/>
      <c r="P16" s="978"/>
      <c r="Q16" s="978"/>
      <c r="R16" s="978"/>
      <c r="S16" s="978"/>
      <c r="T16" s="978"/>
      <c r="U16" s="978"/>
      <c r="V16" s="978"/>
      <c r="W16" s="978"/>
      <c r="X16" s="978"/>
      <c r="Y16" s="978"/>
      <c r="Z16" s="978"/>
      <c r="AA16" s="978"/>
    </row>
    <row r="17" spans="1:6" ht="120.6" customHeight="1">
      <c r="A17" s="875">
        <v>44845</v>
      </c>
      <c r="B17" s="979" t="s">
        <v>1214</v>
      </c>
      <c r="C17" s="429" t="s">
        <v>1215</v>
      </c>
      <c r="D17" s="429"/>
      <c r="E17" s="215"/>
      <c r="F17" s="215"/>
    </row>
    <row r="18" spans="1:6" s="1051" customFormat="1" ht="33.75" customHeight="1">
      <c r="A18" s="1052">
        <v>44886</v>
      </c>
      <c r="B18" s="800" t="s">
        <v>1028</v>
      </c>
      <c r="C18" s="800"/>
      <c r="D18" s="800"/>
      <c r="E18" s="800"/>
      <c r="F18" s="800"/>
    </row>
    <row r="19" spans="1:6" ht="48" customHeight="1">
      <c r="A19" s="1420">
        <v>44886</v>
      </c>
      <c r="B19" s="1024" t="s">
        <v>1216</v>
      </c>
      <c r="C19" s="406"/>
      <c r="D19" s="406"/>
      <c r="E19" s="1054">
        <v>0.7</v>
      </c>
      <c r="F19" s="406"/>
    </row>
    <row r="20" spans="1:6" ht="24.75" customHeight="1">
      <c r="A20" s="1421"/>
      <c r="B20" s="1416" t="s">
        <v>1217</v>
      </c>
      <c r="C20" s="18"/>
      <c r="D20" s="18"/>
      <c r="E20" s="111"/>
      <c r="F20" s="111"/>
    </row>
    <row r="21" spans="1:6" ht="36.75" customHeight="1">
      <c r="A21" s="1421"/>
      <c r="B21" s="1416"/>
      <c r="C21" s="404"/>
      <c r="D21" s="862"/>
      <c r="E21" s="111"/>
      <c r="F21" s="111"/>
    </row>
    <row r="22" spans="1:6" ht="15.75" customHeight="1">
      <c r="A22" s="1421"/>
      <c r="B22" s="1417" t="s">
        <v>1218</v>
      </c>
      <c r="C22" s="111"/>
      <c r="D22" s="111"/>
      <c r="E22" s="111"/>
      <c r="F22" s="111"/>
    </row>
    <row r="23" spans="1:6" ht="15.75" customHeight="1">
      <c r="A23" s="1421"/>
      <c r="B23" s="1418"/>
      <c r="C23" s="111"/>
      <c r="D23" s="111"/>
      <c r="E23" s="111"/>
      <c r="F23" s="111"/>
    </row>
    <row r="24" spans="1:6" ht="33" customHeight="1">
      <c r="A24" s="1422"/>
      <c r="B24" s="1419"/>
      <c r="C24" s="111"/>
      <c r="D24" s="111"/>
      <c r="E24" s="111"/>
      <c r="F24" s="111"/>
    </row>
    <row r="25" spans="1:6" s="672" customFormat="1" ht="67.5" customHeight="1">
      <c r="A25" s="747">
        <v>44929</v>
      </c>
      <c r="B25" s="677" t="s">
        <v>1219</v>
      </c>
      <c r="C25" s="746"/>
      <c r="D25" s="746"/>
      <c r="E25" s="443"/>
      <c r="F25" s="443"/>
    </row>
    <row r="26" spans="1:6" ht="15.75" customHeight="1">
      <c r="A26" s="111"/>
      <c r="B26" s="111"/>
      <c r="C26" s="111"/>
      <c r="D26" s="111"/>
      <c r="E26" s="111"/>
      <c r="F26" s="111"/>
    </row>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A10:F10"/>
    <mergeCell ref="B20:B21"/>
    <mergeCell ref="B22:B24"/>
    <mergeCell ref="A19:A24"/>
  </mergeCells>
  <pageMargins left="0.7" right="0.7" top="0.75" bottom="0.75" header="0.3" footer="0.3"/>
  <drawing r:id="rId1"/>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59999389629810485"/>
  </sheetPr>
  <dimension ref="A1:AA1001"/>
  <sheetViews>
    <sheetView showGridLines="0" topLeftCell="A16" zoomScale="80" zoomScaleNormal="80" workbookViewId="0">
      <selection activeCell="A20" sqref="A20:XFD20"/>
    </sheetView>
  </sheetViews>
  <sheetFormatPr defaultColWidth="14.42578125" defaultRowHeight="15"/>
  <cols>
    <col min="1" max="1" width="47.28515625" customWidth="1"/>
    <col min="2" max="2" width="117.7109375" customWidth="1"/>
    <col min="3" max="4" width="59.7109375" customWidth="1"/>
    <col min="5" max="5" width="34.28515625" customWidth="1"/>
    <col min="6" max="6" width="27" customWidth="1"/>
    <col min="7" max="7" width="10" customWidth="1"/>
  </cols>
  <sheetData>
    <row r="1" spans="1:27" ht="19.5" customHeight="1">
      <c r="A1" s="182" t="s">
        <v>1011</v>
      </c>
      <c r="B1" s="184" t="s">
        <v>1118</v>
      </c>
    </row>
    <row r="2" spans="1:27" ht="21" customHeight="1">
      <c r="A2" s="182" t="s">
        <v>11</v>
      </c>
      <c r="B2" s="686" t="s">
        <v>1220</v>
      </c>
    </row>
    <row r="3" spans="1:27" ht="45">
      <c r="A3" s="419" t="s">
        <v>12</v>
      </c>
      <c r="B3" s="685" t="s">
        <v>1221</v>
      </c>
    </row>
    <row r="4" spans="1:27" ht="106.5" customHeight="1">
      <c r="A4" s="641" t="s">
        <v>15</v>
      </c>
      <c r="B4" s="1075" t="s">
        <v>1222</v>
      </c>
    </row>
    <row r="5" spans="1:27">
      <c r="A5" s="188" t="s">
        <v>17</v>
      </c>
      <c r="B5" s="674" t="s">
        <v>838</v>
      </c>
    </row>
    <row r="6" spans="1:27" ht="30" customHeight="1">
      <c r="A6" s="188" t="s">
        <v>32</v>
      </c>
      <c r="B6" s="646">
        <v>44485</v>
      </c>
    </row>
    <row r="7" spans="1:27" ht="30" customHeight="1">
      <c r="A7" s="641" t="s">
        <v>33</v>
      </c>
      <c r="B7" s="648">
        <v>44742</v>
      </c>
    </row>
    <row r="8" spans="1:27" ht="26.25" customHeight="1">
      <c r="A8" s="641" t="s">
        <v>1014</v>
      </c>
      <c r="B8" s="647" t="s">
        <v>1223</v>
      </c>
    </row>
    <row r="9" spans="1:27" ht="33.6" customHeight="1">
      <c r="A9" s="641" t="s">
        <v>1092</v>
      </c>
      <c r="B9" s="647" t="s">
        <v>155</v>
      </c>
    </row>
    <row r="10" spans="1:27" ht="24.75" customHeight="1">
      <c r="A10" s="1746" t="s">
        <v>1016</v>
      </c>
      <c r="B10" s="1559"/>
      <c r="C10" s="1559"/>
      <c r="D10" s="1559"/>
      <c r="E10" s="1559"/>
      <c r="F10" s="1552"/>
    </row>
    <row r="11" spans="1:27" ht="16.5" customHeight="1">
      <c r="A11" s="16" t="s">
        <v>1017</v>
      </c>
      <c r="B11" s="16" t="s">
        <v>1018</v>
      </c>
      <c r="C11" s="16" t="s">
        <v>1019</v>
      </c>
      <c r="D11" s="794" t="s">
        <v>1020</v>
      </c>
      <c r="E11" s="16" t="s">
        <v>1021</v>
      </c>
      <c r="F11" s="16" t="s">
        <v>1022</v>
      </c>
    </row>
    <row r="12" spans="1:27" ht="102" customHeight="1">
      <c r="A12" s="457">
        <v>44575</v>
      </c>
      <c r="B12" s="687" t="s">
        <v>1224</v>
      </c>
      <c r="C12" s="458"/>
      <c r="D12" s="458"/>
      <c r="E12" s="215"/>
      <c r="F12" s="215"/>
    </row>
    <row r="13" spans="1:27" s="672" customFormat="1" ht="26.25" customHeight="1">
      <c r="A13" s="439">
        <v>44575</v>
      </c>
      <c r="B13" s="688" t="s">
        <v>1225</v>
      </c>
      <c r="C13" s="688" t="s">
        <v>1226</v>
      </c>
      <c r="D13" s="688"/>
      <c r="E13" s="443"/>
      <c r="F13" s="443"/>
    </row>
    <row r="14" spans="1:27" ht="120">
      <c r="A14" s="695">
        <v>44657</v>
      </c>
      <c r="B14" s="838" t="s">
        <v>1227</v>
      </c>
      <c r="C14" s="696" t="s">
        <v>1228</v>
      </c>
      <c r="D14" s="696"/>
      <c r="E14" s="694"/>
      <c r="F14" s="694"/>
      <c r="G14" s="693"/>
      <c r="H14" s="693"/>
      <c r="I14" s="693"/>
      <c r="J14" s="693"/>
      <c r="K14" s="693"/>
      <c r="L14" s="693"/>
      <c r="M14" s="693"/>
      <c r="N14" s="693"/>
      <c r="O14" s="693"/>
      <c r="P14" s="693"/>
      <c r="Q14" s="693"/>
      <c r="R14" s="693"/>
      <c r="S14" s="693"/>
      <c r="T14" s="693"/>
      <c r="U14" s="693"/>
      <c r="V14" s="693"/>
      <c r="W14" s="693"/>
      <c r="X14" s="693"/>
      <c r="Y14" s="693"/>
      <c r="Z14" s="693"/>
      <c r="AA14" s="693"/>
    </row>
    <row r="15" spans="1:27" s="672" customFormat="1">
      <c r="A15" s="747">
        <v>43982</v>
      </c>
      <c r="B15" s="441" t="s">
        <v>1211</v>
      </c>
      <c r="C15" s="746"/>
      <c r="D15" s="746"/>
      <c r="E15" s="443"/>
      <c r="F15" s="443"/>
    </row>
    <row r="16" spans="1:27" ht="65.25" customHeight="1">
      <c r="A16" s="980">
        <v>44715</v>
      </c>
      <c r="B16" s="429" t="s">
        <v>1229</v>
      </c>
      <c r="C16" s="203" t="s">
        <v>1230</v>
      </c>
      <c r="D16" s="215"/>
      <c r="E16" s="215"/>
      <c r="F16" s="215"/>
      <c r="G16" s="978"/>
      <c r="H16" s="978"/>
      <c r="I16" s="978"/>
      <c r="J16" s="978"/>
      <c r="K16" s="978"/>
      <c r="L16" s="978"/>
      <c r="M16" s="978"/>
      <c r="N16" s="978"/>
      <c r="O16" s="978"/>
      <c r="P16" s="978"/>
      <c r="Q16" s="978"/>
      <c r="R16" s="978"/>
      <c r="S16" s="978"/>
      <c r="T16" s="978"/>
      <c r="U16" s="978"/>
      <c r="V16" s="978"/>
      <c r="W16" s="978"/>
      <c r="X16" s="978"/>
      <c r="Y16" s="978"/>
      <c r="Z16" s="978"/>
      <c r="AA16" s="978"/>
    </row>
    <row r="17" spans="1:6" ht="90" customHeight="1">
      <c r="A17" s="875">
        <v>44845</v>
      </c>
      <c r="B17" s="981" t="s">
        <v>1231</v>
      </c>
      <c r="C17" s="429" t="s">
        <v>1215</v>
      </c>
      <c r="D17" s="429"/>
      <c r="E17" s="215"/>
      <c r="F17" s="215"/>
    </row>
    <row r="18" spans="1:6" s="1051" customFormat="1" ht="74.25" customHeight="1">
      <c r="A18" s="1052">
        <v>44886</v>
      </c>
      <c r="B18" s="800" t="s">
        <v>1028</v>
      </c>
      <c r="C18" s="800"/>
      <c r="D18" s="800"/>
      <c r="E18" s="800"/>
      <c r="F18" s="800"/>
    </row>
    <row r="19" spans="1:6" ht="99" customHeight="1">
      <c r="A19" s="194">
        <v>44886</v>
      </c>
      <c r="B19" s="1024" t="s">
        <v>1232</v>
      </c>
      <c r="C19" s="406"/>
      <c r="D19" s="406"/>
      <c r="E19" s="1054">
        <v>0.7</v>
      </c>
      <c r="F19" s="406"/>
    </row>
    <row r="20" spans="1:6" s="1051" customFormat="1" ht="74.25" customHeight="1">
      <c r="A20" s="1052">
        <v>44929</v>
      </c>
      <c r="B20" s="1109" t="s">
        <v>1233</v>
      </c>
      <c r="C20" s="800"/>
      <c r="D20" s="800"/>
      <c r="E20" s="800"/>
      <c r="F20" s="800"/>
    </row>
    <row r="21" spans="1:6">
      <c r="A21" s="452"/>
      <c r="B21" s="453"/>
      <c r="C21" s="404"/>
      <c r="D21" s="862"/>
      <c r="E21" s="111"/>
      <c r="F21" s="111"/>
    </row>
    <row r="22" spans="1:6" ht="15.75" customHeight="1">
      <c r="A22" s="111"/>
      <c r="B22" s="111"/>
      <c r="C22" s="111"/>
      <c r="D22" s="111"/>
      <c r="E22" s="111"/>
      <c r="F22" s="111"/>
    </row>
    <row r="23" spans="1:6" ht="15.75" customHeight="1">
      <c r="A23" s="111"/>
      <c r="B23" s="111"/>
      <c r="C23" s="111"/>
      <c r="D23" s="111"/>
      <c r="E23" s="111"/>
      <c r="F23" s="111"/>
    </row>
    <row r="24" spans="1:6" ht="15.75" customHeight="1">
      <c r="A24" s="111"/>
      <c r="B24" s="111"/>
      <c r="C24" s="111"/>
      <c r="D24" s="111"/>
      <c r="E24" s="111"/>
      <c r="F24" s="111"/>
    </row>
    <row r="25" spans="1:6" ht="15.75" customHeight="1">
      <c r="A25" s="111"/>
      <c r="B25" s="111"/>
      <c r="C25" s="111"/>
      <c r="D25" s="111"/>
      <c r="E25" s="111"/>
      <c r="F25" s="111"/>
    </row>
    <row r="26" spans="1:6" ht="15.75" customHeight="1">
      <c r="A26" s="111"/>
      <c r="B26" s="111"/>
      <c r="C26" s="111"/>
      <c r="D26" s="111"/>
      <c r="E26" s="111"/>
      <c r="F26" s="111"/>
    </row>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F10"/>
  </mergeCells>
  <pageMargins left="0.7" right="0.7" top="0.75" bottom="0.75" header="0.3" footer="0.3"/>
  <drawing r:id="rId1"/>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8" tint="0.59999389629810485"/>
  </sheetPr>
  <dimension ref="A1:AA1001"/>
  <sheetViews>
    <sheetView showGridLines="0" topLeftCell="A18" zoomScale="80" zoomScaleNormal="80" workbookViewId="0">
      <selection activeCell="B24" sqref="B24"/>
    </sheetView>
  </sheetViews>
  <sheetFormatPr defaultColWidth="14.42578125" defaultRowHeight="15"/>
  <cols>
    <col min="1" max="1" width="47.28515625" customWidth="1"/>
    <col min="2" max="2" width="117.7109375" customWidth="1"/>
    <col min="3" max="4" width="59.7109375" customWidth="1"/>
    <col min="5" max="5" width="34.28515625" customWidth="1"/>
    <col min="6" max="6" width="27" customWidth="1"/>
    <col min="7" max="7" width="10" customWidth="1"/>
  </cols>
  <sheetData>
    <row r="1" spans="1:27" ht="19.5" customHeight="1">
      <c r="A1" s="182" t="s">
        <v>1011</v>
      </c>
      <c r="B1" s="184" t="s">
        <v>1118</v>
      </c>
    </row>
    <row r="2" spans="1:27" ht="21" customHeight="1">
      <c r="A2" s="182" t="s">
        <v>11</v>
      </c>
      <c r="B2" s="686" t="s">
        <v>1234</v>
      </c>
    </row>
    <row r="3" spans="1:27">
      <c r="A3" s="419" t="s">
        <v>12</v>
      </c>
      <c r="B3" s="685" t="s">
        <v>1159</v>
      </c>
    </row>
    <row r="4" spans="1:27" ht="214.5" customHeight="1">
      <c r="A4" s="641" t="s">
        <v>15</v>
      </c>
      <c r="B4" s="1075" t="s">
        <v>1235</v>
      </c>
    </row>
    <row r="5" spans="1:27">
      <c r="A5" s="188" t="s">
        <v>17</v>
      </c>
      <c r="B5" s="674" t="s">
        <v>838</v>
      </c>
    </row>
    <row r="6" spans="1:27" ht="30" customHeight="1">
      <c r="A6" s="188" t="s">
        <v>32</v>
      </c>
      <c r="B6" s="646">
        <v>44485</v>
      </c>
    </row>
    <row r="7" spans="1:27" ht="30" customHeight="1">
      <c r="A7" s="641" t="s">
        <v>33</v>
      </c>
      <c r="B7" s="648" t="s">
        <v>1236</v>
      </c>
    </row>
    <row r="8" spans="1:27" ht="26.25" customHeight="1">
      <c r="A8" s="641" t="s">
        <v>1014</v>
      </c>
      <c r="B8" s="647" t="s">
        <v>1223</v>
      </c>
    </row>
    <row r="9" spans="1:27" ht="33.6" customHeight="1">
      <c r="A9" s="641" t="s">
        <v>1092</v>
      </c>
      <c r="B9" s="647" t="s">
        <v>155</v>
      </c>
    </row>
    <row r="10" spans="1:27" ht="24.75" customHeight="1">
      <c r="A10" s="1746" t="s">
        <v>1016</v>
      </c>
      <c r="B10" s="1559"/>
      <c r="C10" s="1559"/>
      <c r="D10" s="1559"/>
      <c r="E10" s="1559"/>
      <c r="F10" s="1552"/>
    </row>
    <row r="11" spans="1:27" ht="16.5" customHeight="1">
      <c r="A11" s="16" t="s">
        <v>1017</v>
      </c>
      <c r="B11" s="16" t="s">
        <v>1018</v>
      </c>
      <c r="C11" s="16" t="s">
        <v>1019</v>
      </c>
      <c r="D11" s="794" t="s">
        <v>1020</v>
      </c>
      <c r="E11" s="16" t="s">
        <v>1021</v>
      </c>
      <c r="F11" s="16" t="s">
        <v>1022</v>
      </c>
    </row>
    <row r="12" spans="1:27" ht="43.5" customHeight="1">
      <c r="A12" s="457">
        <v>44575</v>
      </c>
      <c r="B12" s="687" t="s">
        <v>1237</v>
      </c>
      <c r="C12" s="458"/>
      <c r="D12" s="458"/>
      <c r="E12" s="215"/>
      <c r="F12" s="215"/>
    </row>
    <row r="13" spans="1:27" s="672" customFormat="1" ht="26.25" customHeight="1">
      <c r="A13" s="439">
        <v>44575</v>
      </c>
      <c r="B13" s="688" t="s">
        <v>1225</v>
      </c>
      <c r="C13" s="688" t="s">
        <v>1226</v>
      </c>
      <c r="D13" s="688"/>
      <c r="E13" s="443"/>
      <c r="F13" s="443"/>
    </row>
    <row r="14" spans="1:27" ht="75">
      <c r="A14" s="699">
        <v>44657</v>
      </c>
      <c r="B14" s="839" t="s">
        <v>1238</v>
      </c>
      <c r="C14" s="700" t="s">
        <v>1239</v>
      </c>
      <c r="D14" s="700"/>
      <c r="E14" s="698"/>
      <c r="F14" s="698"/>
      <c r="G14" s="697"/>
      <c r="H14" s="697"/>
      <c r="I14" s="697"/>
      <c r="J14" s="697"/>
      <c r="K14" s="697"/>
      <c r="L14" s="697"/>
      <c r="M14" s="697"/>
      <c r="N14" s="697"/>
      <c r="O14" s="697"/>
      <c r="P14" s="697"/>
      <c r="Q14" s="697"/>
      <c r="R14" s="697"/>
      <c r="S14" s="697"/>
      <c r="T14" s="697"/>
      <c r="U14" s="697"/>
      <c r="V14" s="697"/>
      <c r="W14" s="697"/>
      <c r="X14" s="697"/>
      <c r="Y14" s="697"/>
      <c r="Z14" s="697"/>
      <c r="AA14" s="697"/>
    </row>
    <row r="15" spans="1:27" s="672" customFormat="1" ht="24" customHeight="1">
      <c r="A15" s="747">
        <v>43982</v>
      </c>
      <c r="B15" s="441" t="s">
        <v>1211</v>
      </c>
      <c r="C15" s="746"/>
      <c r="D15" s="746"/>
      <c r="E15" s="443"/>
      <c r="F15" s="443"/>
    </row>
    <row r="16" spans="1:27" ht="36.6" customHeight="1">
      <c r="A16" s="980">
        <v>44715</v>
      </c>
      <c r="B16" s="429" t="s">
        <v>1240</v>
      </c>
      <c r="C16" s="202" t="s">
        <v>1241</v>
      </c>
      <c r="D16" s="215"/>
      <c r="E16" s="215"/>
      <c r="F16" s="215"/>
      <c r="G16" s="978"/>
      <c r="H16" s="978"/>
      <c r="I16" s="978"/>
      <c r="J16" s="978"/>
      <c r="K16" s="978"/>
      <c r="L16" s="978"/>
      <c r="M16" s="978"/>
      <c r="N16" s="978"/>
      <c r="O16" s="978"/>
      <c r="P16" s="978"/>
      <c r="Q16" s="978"/>
      <c r="R16" s="978"/>
      <c r="S16" s="978"/>
      <c r="T16" s="978"/>
      <c r="U16" s="978"/>
      <c r="V16" s="978"/>
      <c r="W16" s="978"/>
      <c r="X16" s="978"/>
      <c r="Y16" s="978"/>
      <c r="Z16" s="978"/>
      <c r="AA16" s="978"/>
    </row>
    <row r="17" spans="1:6" ht="305.25" customHeight="1">
      <c r="A17" s="875">
        <v>44845</v>
      </c>
      <c r="B17" s="979" t="s">
        <v>1242</v>
      </c>
      <c r="C17" s="429" t="s">
        <v>1243</v>
      </c>
      <c r="D17" s="429"/>
      <c r="E17" s="215"/>
      <c r="F17" s="215"/>
    </row>
    <row r="18" spans="1:6" s="1051" customFormat="1" ht="74.25" customHeight="1">
      <c r="A18" s="1052">
        <v>44886</v>
      </c>
      <c r="B18" s="800" t="s">
        <v>1028</v>
      </c>
      <c r="C18" s="800"/>
      <c r="D18" s="800"/>
      <c r="E18" s="800"/>
      <c r="F18" s="800"/>
    </row>
    <row r="19" spans="1:6" ht="135" customHeight="1">
      <c r="A19" s="194">
        <v>44886</v>
      </c>
      <c r="B19" s="1024" t="s">
        <v>1244</v>
      </c>
      <c r="C19" s="406"/>
      <c r="D19" s="406"/>
      <c r="E19" s="1054">
        <v>0.7</v>
      </c>
      <c r="F19" s="406"/>
    </row>
    <row r="20" spans="1:6" s="1051" customFormat="1" ht="74.25" customHeight="1">
      <c r="A20" s="1052">
        <v>44929</v>
      </c>
      <c r="B20" s="1109" t="s">
        <v>1233</v>
      </c>
      <c r="C20" s="800"/>
      <c r="D20" s="800"/>
      <c r="E20" s="800"/>
      <c r="F20" s="800"/>
    </row>
    <row r="21" spans="1:6">
      <c r="A21" s="452"/>
      <c r="B21" s="932"/>
      <c r="C21" s="404"/>
      <c r="D21" s="862"/>
      <c r="E21" s="111"/>
      <c r="F21" s="111"/>
    </row>
    <row r="22" spans="1:6" ht="15.75" customHeight="1">
      <c r="A22" s="111"/>
      <c r="B22" s="932"/>
      <c r="C22" s="111"/>
      <c r="D22" s="111"/>
      <c r="E22" s="111"/>
      <c r="F22" s="111"/>
    </row>
    <row r="23" spans="1:6" ht="15.75" customHeight="1">
      <c r="A23" s="111"/>
      <c r="B23" s="932"/>
      <c r="C23" s="111"/>
      <c r="D23" s="111"/>
      <c r="E23" s="111"/>
      <c r="F23" s="111"/>
    </row>
    <row r="24" spans="1:6" ht="15.75" customHeight="1">
      <c r="A24" s="111"/>
      <c r="B24" s="111"/>
      <c r="C24" s="111"/>
      <c r="D24" s="111"/>
      <c r="E24" s="111"/>
      <c r="F24" s="111"/>
    </row>
    <row r="25" spans="1:6" ht="15.75" customHeight="1">
      <c r="A25" s="111"/>
      <c r="B25" s="111"/>
      <c r="C25" s="111"/>
      <c r="D25" s="111"/>
      <c r="E25" s="111"/>
      <c r="F25" s="111"/>
    </row>
    <row r="26" spans="1:6" ht="15.75" customHeight="1">
      <c r="A26" s="111"/>
      <c r="B26" s="111"/>
      <c r="C26" s="111"/>
      <c r="D26" s="111"/>
      <c r="E26" s="111"/>
      <c r="F26" s="111"/>
    </row>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F10"/>
  </mergeCells>
  <pageMargins left="0.7" right="0.7" top="0.75" bottom="0.75" header="0.3" footer="0.3"/>
  <drawing r:id="rId1"/>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50"/>
  </sheetPr>
  <dimension ref="A1:Y1000"/>
  <sheetViews>
    <sheetView showGridLines="0" workbookViewId="0">
      <pane ySplit="10" topLeftCell="A11" activePane="bottomLeft" state="frozen"/>
      <selection pane="bottomLeft" activeCell="B12" sqref="B12"/>
    </sheetView>
  </sheetViews>
  <sheetFormatPr defaultColWidth="14.42578125" defaultRowHeight="15" customHeight="1"/>
  <cols>
    <col min="1" max="1" width="27.28515625" customWidth="1"/>
    <col min="2" max="2" width="85.7109375" customWidth="1"/>
    <col min="3" max="3" width="33" customWidth="1"/>
    <col min="4" max="4" width="28.42578125" customWidth="1"/>
    <col min="5" max="5" width="24.140625" customWidth="1"/>
    <col min="6" max="6" width="10.85546875" customWidth="1"/>
    <col min="7" max="25" width="10" customWidth="1"/>
  </cols>
  <sheetData>
    <row r="1" spans="1:25" ht="19.5" customHeight="1">
      <c r="A1" s="1" t="s">
        <v>1245</v>
      </c>
      <c r="B1" s="2" t="e">
        <f>+PMUCG!#REF!</f>
        <v>#REF!</v>
      </c>
      <c r="C1" s="3"/>
      <c r="D1" s="3"/>
      <c r="E1" s="3"/>
      <c r="F1" s="3"/>
      <c r="G1" s="3"/>
      <c r="H1" s="3"/>
      <c r="I1" s="3"/>
      <c r="J1" s="3"/>
      <c r="K1" s="3"/>
      <c r="L1" s="3"/>
      <c r="M1" s="3"/>
      <c r="N1" s="3"/>
      <c r="O1" s="3"/>
      <c r="P1" s="3"/>
      <c r="Q1" s="3"/>
      <c r="R1" s="3"/>
      <c r="S1" s="3"/>
      <c r="T1" s="3"/>
      <c r="U1" s="3"/>
      <c r="V1" s="3"/>
      <c r="W1" s="3"/>
      <c r="X1" s="3"/>
      <c r="Y1" s="3"/>
    </row>
    <row r="2" spans="1:25" ht="21" customHeight="1">
      <c r="A2" s="1" t="s">
        <v>11</v>
      </c>
      <c r="B2" s="4" t="e">
        <f>+PMUCG!#REF!</f>
        <v>#REF!</v>
      </c>
      <c r="C2" s="3"/>
      <c r="D2" s="3"/>
      <c r="E2" s="3"/>
      <c r="F2" s="3"/>
      <c r="G2" s="3"/>
      <c r="H2" s="3"/>
      <c r="I2" s="3"/>
      <c r="J2" s="3"/>
      <c r="K2" s="3"/>
      <c r="L2" s="3"/>
      <c r="M2" s="3"/>
      <c r="N2" s="3"/>
      <c r="O2" s="3"/>
      <c r="P2" s="3"/>
      <c r="Q2" s="3"/>
      <c r="R2" s="3"/>
      <c r="S2" s="3"/>
      <c r="T2" s="3"/>
      <c r="U2" s="3"/>
      <c r="V2" s="3"/>
      <c r="W2" s="3"/>
      <c r="X2" s="3"/>
      <c r="Y2" s="3"/>
    </row>
    <row r="3" spans="1:25" ht="51" customHeight="1">
      <c r="A3" s="1" t="s">
        <v>15</v>
      </c>
      <c r="B3" s="7" t="e">
        <f>+PMUCG!#REF!</f>
        <v>#REF!</v>
      </c>
      <c r="C3" s="3"/>
      <c r="D3" s="3"/>
      <c r="E3" s="3"/>
      <c r="F3" s="3"/>
      <c r="G3" s="3"/>
      <c r="H3" s="3"/>
      <c r="I3" s="3"/>
      <c r="J3" s="3"/>
      <c r="K3" s="3"/>
      <c r="L3" s="3"/>
      <c r="M3" s="3"/>
      <c r="N3" s="3"/>
      <c r="O3" s="3"/>
      <c r="P3" s="3"/>
      <c r="Q3" s="3"/>
      <c r="R3" s="3"/>
      <c r="S3" s="3"/>
      <c r="T3" s="3"/>
      <c r="U3" s="3"/>
      <c r="V3" s="3"/>
      <c r="W3" s="3"/>
      <c r="X3" s="3"/>
      <c r="Y3" s="3"/>
    </row>
    <row r="4" spans="1:25" ht="33" customHeight="1">
      <c r="A4" s="1" t="s">
        <v>17</v>
      </c>
      <c r="B4" s="7" t="e">
        <f>+PMUCG!#REF!</f>
        <v>#REF!</v>
      </c>
      <c r="C4" s="3"/>
      <c r="D4" s="3"/>
      <c r="E4" s="3"/>
      <c r="F4" s="3"/>
      <c r="G4" s="3"/>
      <c r="H4" s="3"/>
      <c r="I4" s="3"/>
      <c r="J4" s="3"/>
      <c r="K4" s="3"/>
      <c r="L4" s="3"/>
      <c r="M4" s="3"/>
      <c r="N4" s="3"/>
      <c r="O4" s="3"/>
      <c r="P4" s="3"/>
      <c r="Q4" s="3"/>
      <c r="R4" s="3"/>
      <c r="S4" s="3"/>
      <c r="T4" s="3"/>
      <c r="U4" s="3"/>
      <c r="V4" s="3"/>
      <c r="W4" s="3"/>
      <c r="X4" s="3"/>
      <c r="Y4" s="3"/>
    </row>
    <row r="5" spans="1:25" ht="30" customHeight="1">
      <c r="A5" s="1" t="s">
        <v>32</v>
      </c>
      <c r="B5" s="10" t="e">
        <f>+PMUCG!#REF!</f>
        <v>#REF!</v>
      </c>
      <c r="C5" s="3"/>
      <c r="D5" s="3"/>
      <c r="E5" s="3"/>
      <c r="F5" s="3"/>
      <c r="G5" s="3"/>
      <c r="H5" s="3"/>
      <c r="I5" s="3"/>
      <c r="J5" s="3"/>
      <c r="K5" s="3"/>
      <c r="L5" s="3"/>
      <c r="M5" s="3"/>
      <c r="N5" s="3"/>
      <c r="O5" s="3"/>
      <c r="P5" s="3"/>
      <c r="Q5" s="3"/>
      <c r="R5" s="3"/>
      <c r="S5" s="3"/>
      <c r="T5" s="3"/>
      <c r="U5" s="3"/>
      <c r="V5" s="3"/>
      <c r="W5" s="3"/>
      <c r="X5" s="3"/>
      <c r="Y5" s="3"/>
    </row>
    <row r="6" spans="1:25" ht="30" customHeight="1">
      <c r="A6" s="640" t="s">
        <v>33</v>
      </c>
      <c r="B6" s="12" t="e">
        <f>+PMUCG!#REF!</f>
        <v>#REF!</v>
      </c>
      <c r="C6" s="3"/>
      <c r="D6" s="3"/>
      <c r="E6" s="3"/>
      <c r="F6" s="3"/>
      <c r="G6" s="3"/>
      <c r="H6" s="3"/>
      <c r="I6" s="3"/>
      <c r="J6" s="3"/>
      <c r="K6" s="3"/>
      <c r="L6" s="3"/>
      <c r="M6" s="3"/>
      <c r="N6" s="3"/>
      <c r="O6" s="3"/>
      <c r="P6" s="3"/>
      <c r="Q6" s="3"/>
      <c r="R6" s="3"/>
      <c r="S6" s="3"/>
      <c r="T6" s="3"/>
      <c r="U6" s="3"/>
      <c r="V6" s="3"/>
      <c r="W6" s="3"/>
      <c r="X6" s="3"/>
      <c r="Y6" s="3"/>
    </row>
    <row r="7" spans="1:25" ht="31.5" customHeight="1">
      <c r="A7" s="640" t="s">
        <v>1014</v>
      </c>
      <c r="B7" s="12" t="s">
        <v>262</v>
      </c>
      <c r="C7" s="3"/>
      <c r="D7" s="3"/>
      <c r="E7" s="3"/>
      <c r="F7" s="3"/>
      <c r="G7" s="3"/>
      <c r="H7" s="3"/>
      <c r="I7" s="3"/>
      <c r="J7" s="3"/>
      <c r="K7" s="3"/>
      <c r="L7" s="3"/>
      <c r="M7" s="3"/>
      <c r="N7" s="3"/>
      <c r="O7" s="3"/>
      <c r="P7" s="3"/>
      <c r="Q7" s="3"/>
      <c r="R7" s="3"/>
      <c r="S7" s="3"/>
      <c r="T7" s="3"/>
      <c r="U7" s="3"/>
      <c r="V7" s="3"/>
      <c r="W7" s="3"/>
      <c r="X7" s="3"/>
      <c r="Y7" s="3"/>
    </row>
    <row r="8" spans="1:25" ht="22.5" customHeight="1">
      <c r="A8" s="640" t="s">
        <v>1092</v>
      </c>
      <c r="B8" s="12" t="s">
        <v>1246</v>
      </c>
      <c r="C8" s="3"/>
      <c r="D8" s="3"/>
      <c r="E8" s="3"/>
      <c r="F8" s="3"/>
      <c r="G8" s="3"/>
      <c r="H8" s="3"/>
      <c r="I8" s="3"/>
      <c r="J8" s="3"/>
      <c r="K8" s="3"/>
      <c r="L8" s="3"/>
      <c r="M8" s="3"/>
      <c r="N8" s="3"/>
      <c r="O8" s="3"/>
      <c r="P8" s="3"/>
      <c r="Q8" s="3"/>
      <c r="R8" s="3"/>
      <c r="S8" s="3"/>
      <c r="T8" s="3"/>
      <c r="U8" s="3"/>
      <c r="V8" s="3"/>
      <c r="W8" s="3"/>
      <c r="X8" s="3"/>
      <c r="Y8" s="3"/>
    </row>
    <row r="9" spans="1:25" ht="31.5" customHeight="1">
      <c r="A9" s="1774" t="s">
        <v>1016</v>
      </c>
      <c r="B9" s="1559"/>
      <c r="C9" s="1559"/>
      <c r="D9" s="1559"/>
      <c r="E9" s="1552"/>
      <c r="F9" s="3"/>
      <c r="G9" s="3"/>
      <c r="H9" s="3"/>
      <c r="I9" s="3"/>
      <c r="J9" s="3"/>
      <c r="K9" s="3"/>
      <c r="L9" s="3"/>
      <c r="M9" s="3"/>
      <c r="N9" s="3"/>
      <c r="O9" s="3"/>
      <c r="P9" s="3"/>
      <c r="Q9" s="3"/>
      <c r="R9" s="3"/>
      <c r="S9" s="3"/>
      <c r="T9" s="3"/>
      <c r="U9" s="3"/>
      <c r="V9" s="3"/>
      <c r="W9" s="3"/>
      <c r="X9" s="3"/>
      <c r="Y9" s="3"/>
    </row>
    <row r="10" spans="1:25" ht="16.5" customHeight="1">
      <c r="A10" s="1" t="s">
        <v>1017</v>
      </c>
      <c r="B10" s="16" t="s">
        <v>1018</v>
      </c>
      <c r="C10" s="16" t="s">
        <v>1019</v>
      </c>
      <c r="D10" s="16" t="s">
        <v>1021</v>
      </c>
      <c r="E10" s="16" t="s">
        <v>1022</v>
      </c>
      <c r="F10" s="3"/>
      <c r="G10" s="3"/>
      <c r="H10" s="3"/>
      <c r="I10" s="3"/>
      <c r="J10" s="3"/>
      <c r="K10" s="3"/>
      <c r="L10" s="3"/>
      <c r="M10" s="3"/>
      <c r="N10" s="3"/>
      <c r="O10" s="3"/>
      <c r="P10" s="3"/>
      <c r="Q10" s="3"/>
      <c r="R10" s="3"/>
      <c r="S10" s="3"/>
      <c r="T10" s="3"/>
      <c r="U10" s="3"/>
      <c r="V10" s="3"/>
      <c r="W10" s="3"/>
      <c r="X10" s="3"/>
      <c r="Y10" s="3"/>
    </row>
    <row r="11" spans="1:25" ht="165" customHeight="1">
      <c r="A11" s="18">
        <v>2017</v>
      </c>
      <c r="B11" s="7" t="s">
        <v>1247</v>
      </c>
      <c r="C11" s="23" t="s">
        <v>127</v>
      </c>
      <c r="D11" s="27">
        <v>0.68</v>
      </c>
      <c r="E11" s="23"/>
      <c r="F11" s="3"/>
      <c r="G11" s="3"/>
      <c r="H11" s="3"/>
      <c r="I11" s="3"/>
      <c r="J11" s="3"/>
      <c r="K11" s="3"/>
      <c r="L11" s="3"/>
      <c r="M11" s="3"/>
      <c r="N11" s="3"/>
      <c r="O11" s="3"/>
      <c r="P11" s="3"/>
      <c r="Q11" s="3"/>
      <c r="R11" s="3"/>
      <c r="S11" s="3"/>
      <c r="T11" s="3"/>
      <c r="U11" s="3"/>
      <c r="V11" s="3"/>
      <c r="W11" s="3"/>
      <c r="X11" s="3"/>
      <c r="Y11" s="3"/>
    </row>
    <row r="12" spans="1:25" ht="75" customHeight="1">
      <c r="A12" s="30">
        <v>43159</v>
      </c>
      <c r="B12" s="7" t="s">
        <v>1248</v>
      </c>
      <c r="C12" s="18" t="s">
        <v>1249</v>
      </c>
      <c r="D12" s="1423">
        <v>0</v>
      </c>
      <c r="E12" s="1424" t="s">
        <v>1250</v>
      </c>
      <c r="F12" s="3"/>
      <c r="G12" s="3"/>
      <c r="H12" s="3"/>
      <c r="I12" s="3"/>
      <c r="J12" s="3"/>
      <c r="K12" s="3"/>
      <c r="L12" s="3"/>
      <c r="M12" s="3"/>
      <c r="N12" s="3"/>
      <c r="O12" s="3"/>
      <c r="P12" s="3"/>
      <c r="Q12" s="3"/>
      <c r="R12" s="3"/>
      <c r="S12" s="3"/>
      <c r="T12" s="3"/>
      <c r="U12" s="3"/>
      <c r="V12" s="3"/>
      <c r="W12" s="3"/>
      <c r="X12" s="3"/>
      <c r="Y12" s="3"/>
    </row>
    <row r="13" spans="1:25" ht="30" customHeight="1">
      <c r="A13" s="30">
        <v>43210</v>
      </c>
      <c r="B13" s="7" t="s">
        <v>1251</v>
      </c>
      <c r="C13" s="18" t="s">
        <v>1252</v>
      </c>
      <c r="D13" s="1609"/>
      <c r="E13" s="1609"/>
      <c r="F13" s="3"/>
      <c r="G13" s="3"/>
      <c r="H13" s="3"/>
      <c r="I13" s="3"/>
      <c r="J13" s="3"/>
      <c r="K13" s="3"/>
      <c r="L13" s="3"/>
      <c r="M13" s="3"/>
      <c r="N13" s="3"/>
      <c r="O13" s="3"/>
      <c r="P13" s="3"/>
      <c r="Q13" s="3"/>
      <c r="R13" s="3"/>
      <c r="S13" s="3"/>
      <c r="T13" s="3"/>
      <c r="U13" s="3"/>
      <c r="V13" s="3"/>
      <c r="W13" s="3"/>
      <c r="X13" s="3"/>
      <c r="Y13" s="3"/>
    </row>
    <row r="14" spans="1:25" ht="30" customHeight="1">
      <c r="A14" s="30">
        <v>43250</v>
      </c>
      <c r="B14" s="7" t="s">
        <v>1253</v>
      </c>
      <c r="C14" s="23"/>
      <c r="D14" s="1576"/>
      <c r="E14" s="1576"/>
      <c r="F14" s="3"/>
      <c r="G14" s="3"/>
      <c r="H14" s="3"/>
      <c r="I14" s="3"/>
      <c r="J14" s="3"/>
      <c r="K14" s="3"/>
      <c r="L14" s="3"/>
      <c r="M14" s="3"/>
      <c r="N14" s="3"/>
      <c r="O14" s="3"/>
      <c r="P14" s="3"/>
      <c r="Q14" s="3"/>
      <c r="R14" s="3"/>
      <c r="S14" s="3"/>
      <c r="T14" s="3"/>
      <c r="U14" s="3"/>
      <c r="V14" s="3"/>
      <c r="W14" s="3"/>
      <c r="X14" s="3"/>
      <c r="Y14" s="3"/>
    </row>
    <row r="15" spans="1:25" ht="90" customHeight="1">
      <c r="A15" s="34">
        <v>43469</v>
      </c>
      <c r="B15" s="35" t="s">
        <v>1254</v>
      </c>
      <c r="C15" s="37" t="s">
        <v>1255</v>
      </c>
      <c r="D15" s="39"/>
      <c r="E15" s="39"/>
      <c r="F15" s="3"/>
      <c r="G15" s="3"/>
      <c r="H15" s="3"/>
      <c r="I15" s="3"/>
      <c r="J15" s="3"/>
      <c r="K15" s="3"/>
      <c r="L15" s="3"/>
      <c r="M15" s="3"/>
      <c r="N15" s="3"/>
      <c r="O15" s="3"/>
      <c r="P15" s="3"/>
      <c r="Q15" s="3"/>
      <c r="R15" s="3"/>
      <c r="S15" s="3"/>
      <c r="T15" s="3"/>
      <c r="U15" s="3"/>
      <c r="V15" s="3"/>
      <c r="W15" s="3"/>
      <c r="X15" s="3"/>
      <c r="Y15" s="3"/>
    </row>
    <row r="16" spans="1:25" ht="60" customHeight="1">
      <c r="A16" s="30">
        <v>43489</v>
      </c>
      <c r="B16" s="7" t="s">
        <v>56</v>
      </c>
      <c r="C16" s="18" t="s">
        <v>1256</v>
      </c>
      <c r="D16" s="27"/>
      <c r="E16" s="23"/>
      <c r="F16" s="3"/>
      <c r="G16" s="3"/>
      <c r="H16" s="3"/>
      <c r="I16" s="3"/>
      <c r="J16" s="3"/>
      <c r="K16" s="3"/>
      <c r="L16" s="3"/>
      <c r="M16" s="3"/>
      <c r="N16" s="3"/>
      <c r="O16" s="3"/>
      <c r="P16" s="3"/>
      <c r="Q16" s="3"/>
      <c r="R16" s="3"/>
      <c r="S16" s="3"/>
      <c r="T16" s="3"/>
      <c r="U16" s="3"/>
      <c r="V16" s="3"/>
      <c r="W16" s="3"/>
      <c r="X16" s="3"/>
      <c r="Y16" s="3"/>
    </row>
    <row r="17" spans="1:25" ht="60" customHeight="1">
      <c r="A17" s="30">
        <v>43558</v>
      </c>
      <c r="B17" s="7" t="s">
        <v>1257</v>
      </c>
      <c r="C17" s="23"/>
      <c r="D17" s="27"/>
      <c r="E17" s="23"/>
      <c r="F17" s="3"/>
      <c r="G17" s="3"/>
      <c r="H17" s="3"/>
      <c r="I17" s="3"/>
      <c r="J17" s="3"/>
      <c r="K17" s="3"/>
      <c r="L17" s="3"/>
      <c r="M17" s="3"/>
      <c r="N17" s="3"/>
      <c r="O17" s="3"/>
      <c r="P17" s="3"/>
      <c r="Q17" s="3"/>
      <c r="R17" s="3"/>
      <c r="S17" s="3"/>
      <c r="T17" s="3"/>
      <c r="U17" s="3"/>
      <c r="V17" s="3"/>
      <c r="W17" s="3"/>
      <c r="X17" s="3"/>
      <c r="Y17" s="3"/>
    </row>
    <row r="18" spans="1:25" ht="75" customHeight="1">
      <c r="A18" s="30">
        <v>43646</v>
      </c>
      <c r="B18" s="7" t="s">
        <v>1258</v>
      </c>
      <c r="C18" s="23"/>
      <c r="D18" s="23"/>
      <c r="E18" s="23"/>
      <c r="F18" s="3"/>
      <c r="G18" s="3"/>
      <c r="H18" s="3"/>
      <c r="I18" s="3"/>
      <c r="J18" s="3"/>
      <c r="K18" s="3"/>
      <c r="L18" s="3"/>
      <c r="M18" s="3"/>
      <c r="N18" s="3"/>
      <c r="O18" s="3"/>
      <c r="P18" s="3"/>
      <c r="Q18" s="3"/>
      <c r="R18" s="3"/>
      <c r="S18" s="3"/>
      <c r="T18" s="3"/>
      <c r="U18" s="3"/>
      <c r="V18" s="3"/>
      <c r="W18" s="3"/>
      <c r="X18" s="3"/>
      <c r="Y18" s="3"/>
    </row>
    <row r="19" spans="1:25" ht="66" customHeight="1">
      <c r="A19" s="47">
        <v>43672</v>
      </c>
      <c r="B19" s="35" t="s">
        <v>1259</v>
      </c>
      <c r="C19" s="39"/>
      <c r="D19" s="39"/>
      <c r="E19" s="39"/>
      <c r="F19" s="3"/>
      <c r="G19" s="3"/>
      <c r="H19" s="3"/>
      <c r="I19" s="3"/>
      <c r="J19" s="3"/>
      <c r="K19" s="3"/>
      <c r="L19" s="3"/>
      <c r="M19" s="3"/>
      <c r="N19" s="3"/>
      <c r="O19" s="3"/>
      <c r="P19" s="3"/>
      <c r="Q19" s="3"/>
      <c r="R19" s="3"/>
      <c r="S19" s="3"/>
      <c r="T19" s="3"/>
      <c r="U19" s="3"/>
      <c r="V19" s="3"/>
      <c r="W19" s="3"/>
      <c r="X19" s="3"/>
      <c r="Y19" s="3"/>
    </row>
    <row r="20" spans="1:25" ht="30">
      <c r="A20" s="49">
        <v>43728</v>
      </c>
      <c r="B20" s="50" t="s">
        <v>1260</v>
      </c>
      <c r="C20" s="52" t="s">
        <v>1261</v>
      </c>
      <c r="D20" s="53">
        <v>1</v>
      </c>
      <c r="E20" s="52" t="s">
        <v>1261</v>
      </c>
      <c r="F20" s="3"/>
      <c r="G20" s="3"/>
      <c r="H20" s="3"/>
      <c r="I20" s="3"/>
      <c r="J20" s="3"/>
      <c r="K20" s="3"/>
      <c r="L20" s="3"/>
      <c r="M20" s="3"/>
      <c r="N20" s="3"/>
      <c r="O20" s="3"/>
      <c r="P20" s="3"/>
      <c r="Q20" s="3"/>
      <c r="R20" s="3"/>
      <c r="S20" s="3"/>
      <c r="T20" s="3"/>
      <c r="U20" s="3"/>
      <c r="V20" s="3"/>
      <c r="W20" s="3"/>
      <c r="X20" s="3"/>
      <c r="Y20" s="3"/>
    </row>
    <row r="21" spans="1:25" ht="15.75" customHeight="1">
      <c r="A21" s="18"/>
      <c r="B21" s="54"/>
      <c r="C21" s="23"/>
      <c r="D21" s="23"/>
      <c r="E21" s="23"/>
      <c r="F21" s="3"/>
      <c r="G21" s="3"/>
      <c r="H21" s="3"/>
      <c r="I21" s="3"/>
      <c r="J21" s="3"/>
      <c r="K21" s="3"/>
      <c r="L21" s="3"/>
      <c r="M21" s="3"/>
      <c r="N21" s="3"/>
      <c r="O21" s="3"/>
      <c r="P21" s="3"/>
      <c r="Q21" s="3"/>
      <c r="R21" s="3"/>
      <c r="S21" s="3"/>
      <c r="T21" s="3"/>
      <c r="U21" s="3"/>
      <c r="V21" s="3"/>
      <c r="W21" s="3"/>
      <c r="X21" s="3"/>
      <c r="Y21" s="3"/>
    </row>
    <row r="22" spans="1:25" ht="15.75" customHeight="1">
      <c r="A22" s="18"/>
      <c r="B22" s="56"/>
      <c r="C22" s="23"/>
      <c r="D22" s="23"/>
      <c r="E22" s="23"/>
      <c r="F22" s="3"/>
      <c r="G22" s="3"/>
      <c r="H22" s="3"/>
      <c r="I22" s="3"/>
      <c r="J22" s="3"/>
      <c r="K22" s="3"/>
      <c r="L22" s="3"/>
      <c r="M22" s="3"/>
      <c r="N22" s="3"/>
      <c r="O22" s="3"/>
      <c r="P22" s="3"/>
      <c r="Q22" s="3"/>
      <c r="R22" s="3"/>
      <c r="S22" s="3"/>
      <c r="T22" s="3"/>
      <c r="U22" s="3"/>
      <c r="V22" s="3"/>
      <c r="W22" s="3"/>
      <c r="X22" s="3"/>
      <c r="Y22" s="3"/>
    </row>
    <row r="23" spans="1:25" ht="15.75" customHeight="1">
      <c r="A23" s="11"/>
      <c r="B23" s="57"/>
      <c r="C23" s="3"/>
      <c r="D23" s="3"/>
      <c r="E23" s="3"/>
      <c r="F23" s="3"/>
      <c r="G23" s="3"/>
      <c r="H23" s="3"/>
      <c r="I23" s="3"/>
      <c r="J23" s="3"/>
      <c r="K23" s="3"/>
      <c r="L23" s="3"/>
      <c r="M23" s="3"/>
      <c r="N23" s="3"/>
      <c r="O23" s="3"/>
      <c r="P23" s="3"/>
      <c r="Q23" s="3"/>
      <c r="R23" s="3"/>
      <c r="S23" s="3"/>
      <c r="T23" s="3"/>
      <c r="U23" s="3"/>
      <c r="V23" s="3"/>
      <c r="W23" s="3"/>
      <c r="X23" s="3"/>
      <c r="Y23" s="3"/>
    </row>
    <row r="24" spans="1:25" ht="15.75" customHeight="1">
      <c r="A24" s="11"/>
      <c r="B24" s="57"/>
      <c r="C24" s="3"/>
      <c r="D24" s="3"/>
      <c r="E24" s="3"/>
      <c r="F24" s="3"/>
      <c r="G24" s="3"/>
      <c r="H24" s="3"/>
      <c r="I24" s="3"/>
      <c r="J24" s="3"/>
      <c r="K24" s="3"/>
      <c r="L24" s="3"/>
      <c r="M24" s="3"/>
      <c r="N24" s="3"/>
      <c r="O24" s="3"/>
      <c r="P24" s="3"/>
      <c r="Q24" s="3"/>
      <c r="R24" s="3"/>
      <c r="S24" s="3"/>
      <c r="T24" s="3"/>
      <c r="U24" s="3"/>
      <c r="V24" s="3"/>
      <c r="W24" s="3"/>
      <c r="X24" s="3"/>
      <c r="Y24" s="3"/>
    </row>
    <row r="25" spans="1:25" ht="15.75" customHeight="1">
      <c r="A25" s="11"/>
      <c r="B25" s="57"/>
      <c r="C25" s="3"/>
      <c r="D25" s="3"/>
      <c r="E25" s="3"/>
      <c r="F25" s="3"/>
      <c r="G25" s="3"/>
      <c r="H25" s="3"/>
      <c r="I25" s="3"/>
      <c r="J25" s="3"/>
      <c r="K25" s="3"/>
      <c r="L25" s="3"/>
      <c r="M25" s="3"/>
      <c r="N25" s="3"/>
      <c r="O25" s="3"/>
      <c r="P25" s="3"/>
      <c r="Q25" s="3"/>
      <c r="R25" s="3"/>
      <c r="S25" s="3"/>
      <c r="T25" s="3"/>
      <c r="U25" s="3"/>
      <c r="V25" s="3"/>
      <c r="W25" s="3"/>
      <c r="X25" s="3"/>
      <c r="Y25" s="3"/>
    </row>
    <row r="26" spans="1:25" ht="15.75" customHeight="1">
      <c r="A26" s="11"/>
      <c r="B26" s="57"/>
      <c r="C26" s="3"/>
      <c r="D26" s="3"/>
      <c r="E26" s="3"/>
      <c r="F26" s="3"/>
      <c r="G26" s="3"/>
      <c r="H26" s="3"/>
      <c r="I26" s="3"/>
      <c r="J26" s="3"/>
      <c r="K26" s="3"/>
      <c r="L26" s="3"/>
      <c r="M26" s="3"/>
      <c r="N26" s="3"/>
      <c r="O26" s="3"/>
      <c r="P26" s="3"/>
      <c r="Q26" s="3"/>
      <c r="R26" s="3"/>
      <c r="S26" s="3"/>
      <c r="T26" s="3"/>
      <c r="U26" s="3"/>
      <c r="V26" s="3"/>
      <c r="W26" s="3"/>
      <c r="X26" s="3"/>
      <c r="Y26" s="3"/>
    </row>
    <row r="27" spans="1:25" ht="15.75" customHeight="1">
      <c r="A27" s="11"/>
      <c r="B27" s="57"/>
      <c r="C27" s="3"/>
      <c r="D27" s="3"/>
      <c r="E27" s="3"/>
      <c r="F27" s="3"/>
      <c r="G27" s="3"/>
      <c r="H27" s="3"/>
      <c r="I27" s="3"/>
      <c r="J27" s="3"/>
      <c r="K27" s="3"/>
      <c r="L27" s="3"/>
      <c r="M27" s="3"/>
      <c r="N27" s="3"/>
      <c r="O27" s="3"/>
      <c r="P27" s="3"/>
      <c r="Q27" s="3"/>
      <c r="R27" s="3"/>
      <c r="S27" s="3"/>
      <c r="T27" s="3"/>
      <c r="U27" s="3"/>
      <c r="V27" s="3"/>
      <c r="W27" s="3"/>
      <c r="X27" s="3"/>
      <c r="Y27" s="3"/>
    </row>
    <row r="28" spans="1:25" ht="15.75" customHeight="1">
      <c r="A28" s="11"/>
      <c r="B28" s="57"/>
      <c r="C28" s="3"/>
      <c r="D28" s="3"/>
      <c r="E28" s="3"/>
      <c r="F28" s="3"/>
      <c r="G28" s="3"/>
      <c r="H28" s="3"/>
      <c r="I28" s="3"/>
      <c r="J28" s="3"/>
      <c r="K28" s="3"/>
      <c r="L28" s="3"/>
      <c r="M28" s="3"/>
      <c r="N28" s="3"/>
      <c r="O28" s="3"/>
      <c r="P28" s="3"/>
      <c r="Q28" s="3"/>
      <c r="R28" s="3"/>
      <c r="S28" s="3"/>
      <c r="T28" s="3"/>
      <c r="U28" s="3"/>
      <c r="V28" s="3"/>
      <c r="W28" s="3"/>
      <c r="X28" s="3"/>
      <c r="Y28" s="3"/>
    </row>
    <row r="29" spans="1:25" ht="15.75" customHeight="1">
      <c r="A29" s="11"/>
      <c r="B29" s="57"/>
      <c r="C29" s="3"/>
      <c r="D29" s="3"/>
      <c r="E29" s="3"/>
      <c r="F29" s="3"/>
      <c r="G29" s="3"/>
      <c r="H29" s="3"/>
      <c r="I29" s="3"/>
      <c r="J29" s="3"/>
      <c r="K29" s="3"/>
      <c r="L29" s="3"/>
      <c r="M29" s="3"/>
      <c r="N29" s="3"/>
      <c r="O29" s="3"/>
      <c r="P29" s="3"/>
      <c r="Q29" s="3"/>
      <c r="R29" s="3"/>
      <c r="S29" s="3"/>
      <c r="T29" s="3"/>
      <c r="U29" s="3"/>
      <c r="V29" s="3"/>
      <c r="W29" s="3"/>
      <c r="X29" s="3"/>
      <c r="Y29" s="3"/>
    </row>
    <row r="30" spans="1:25" ht="15.75" customHeight="1">
      <c r="A30" s="11"/>
      <c r="B30" s="57"/>
      <c r="C30" s="3"/>
      <c r="D30" s="3"/>
      <c r="E30" s="3"/>
      <c r="F30" s="3"/>
      <c r="G30" s="3"/>
      <c r="H30" s="3"/>
      <c r="I30" s="3"/>
      <c r="J30" s="3"/>
      <c r="K30" s="3"/>
      <c r="L30" s="3"/>
      <c r="M30" s="3"/>
      <c r="N30" s="3"/>
      <c r="O30" s="3"/>
      <c r="P30" s="3"/>
      <c r="Q30" s="3"/>
      <c r="R30" s="3"/>
      <c r="S30" s="3"/>
      <c r="T30" s="3"/>
      <c r="U30" s="3"/>
      <c r="V30" s="3"/>
      <c r="W30" s="3"/>
      <c r="X30" s="3"/>
      <c r="Y30" s="3"/>
    </row>
    <row r="31" spans="1:25" ht="15.75" customHeight="1">
      <c r="A31" s="11"/>
      <c r="B31" s="57"/>
      <c r="C31" s="3"/>
      <c r="D31" s="3"/>
      <c r="E31" s="3"/>
      <c r="F31" s="3"/>
      <c r="G31" s="3"/>
      <c r="H31" s="3"/>
      <c r="I31" s="3"/>
      <c r="J31" s="3"/>
      <c r="K31" s="3"/>
      <c r="L31" s="3"/>
      <c r="M31" s="3"/>
      <c r="N31" s="3"/>
      <c r="O31" s="3"/>
      <c r="P31" s="3"/>
      <c r="Q31" s="3"/>
      <c r="R31" s="3"/>
      <c r="S31" s="3"/>
      <c r="T31" s="3"/>
      <c r="U31" s="3"/>
      <c r="V31" s="3"/>
      <c r="W31" s="3"/>
      <c r="X31" s="3"/>
      <c r="Y31" s="3"/>
    </row>
    <row r="32" spans="1:25" ht="15.75" customHeight="1">
      <c r="A32" s="11"/>
      <c r="B32" s="57"/>
      <c r="C32" s="3"/>
      <c r="D32" s="3"/>
      <c r="E32" s="3"/>
      <c r="F32" s="3"/>
      <c r="G32" s="3"/>
      <c r="H32" s="3"/>
      <c r="I32" s="3"/>
      <c r="J32" s="3"/>
      <c r="K32" s="3"/>
      <c r="L32" s="3"/>
      <c r="M32" s="3"/>
      <c r="N32" s="3"/>
      <c r="O32" s="3"/>
      <c r="P32" s="3"/>
      <c r="Q32" s="3"/>
      <c r="R32" s="3"/>
      <c r="S32" s="3"/>
      <c r="T32" s="3"/>
      <c r="U32" s="3"/>
      <c r="V32" s="3"/>
      <c r="W32" s="3"/>
      <c r="X32" s="3"/>
      <c r="Y32" s="3"/>
    </row>
    <row r="33" spans="1:25" ht="15.75" customHeight="1">
      <c r="A33" s="11"/>
      <c r="B33" s="57"/>
      <c r="C33" s="3"/>
      <c r="D33" s="3"/>
      <c r="E33" s="3"/>
      <c r="F33" s="3"/>
      <c r="G33" s="3"/>
      <c r="H33" s="3"/>
      <c r="I33" s="3"/>
      <c r="J33" s="3"/>
      <c r="K33" s="3"/>
      <c r="L33" s="3"/>
      <c r="M33" s="3"/>
      <c r="N33" s="3"/>
      <c r="O33" s="3"/>
      <c r="P33" s="3"/>
      <c r="Q33" s="3"/>
      <c r="R33" s="3"/>
      <c r="S33" s="3"/>
      <c r="T33" s="3"/>
      <c r="U33" s="3"/>
      <c r="V33" s="3"/>
      <c r="W33" s="3"/>
      <c r="X33" s="3"/>
      <c r="Y33" s="3"/>
    </row>
    <row r="34" spans="1:25" ht="15.75" customHeight="1">
      <c r="A34" s="11"/>
      <c r="B34" s="57"/>
      <c r="C34" s="3"/>
      <c r="D34" s="3"/>
      <c r="E34" s="3"/>
      <c r="F34" s="3"/>
      <c r="G34" s="3"/>
      <c r="H34" s="3"/>
      <c r="I34" s="3"/>
      <c r="J34" s="3"/>
      <c r="K34" s="3"/>
      <c r="L34" s="3"/>
      <c r="M34" s="3"/>
      <c r="N34" s="3"/>
      <c r="O34" s="3"/>
      <c r="P34" s="3"/>
      <c r="Q34" s="3"/>
      <c r="R34" s="3"/>
      <c r="S34" s="3"/>
      <c r="T34" s="3"/>
      <c r="U34" s="3"/>
      <c r="V34" s="3"/>
      <c r="W34" s="3"/>
      <c r="X34" s="3"/>
      <c r="Y34" s="3"/>
    </row>
    <row r="35" spans="1:25" ht="15.75" customHeight="1">
      <c r="A35" s="11"/>
      <c r="B35" s="57"/>
      <c r="C35" s="3"/>
      <c r="D35" s="3"/>
      <c r="E35" s="3"/>
      <c r="F35" s="3"/>
      <c r="G35" s="3"/>
      <c r="H35" s="3"/>
      <c r="I35" s="3"/>
      <c r="J35" s="3"/>
      <c r="K35" s="3"/>
      <c r="L35" s="3"/>
      <c r="M35" s="3"/>
      <c r="N35" s="3"/>
      <c r="O35" s="3"/>
      <c r="P35" s="3"/>
      <c r="Q35" s="3"/>
      <c r="R35" s="3"/>
      <c r="S35" s="3"/>
      <c r="T35" s="3"/>
      <c r="U35" s="3"/>
      <c r="V35" s="3"/>
      <c r="W35" s="3"/>
      <c r="X35" s="3"/>
      <c r="Y35" s="3"/>
    </row>
    <row r="36" spans="1:25" ht="15.75" customHeight="1">
      <c r="A36" s="11"/>
      <c r="B36" s="57"/>
      <c r="C36" s="3"/>
      <c r="D36" s="3"/>
      <c r="E36" s="3"/>
      <c r="F36" s="3"/>
      <c r="G36" s="3"/>
      <c r="H36" s="3"/>
      <c r="I36" s="3"/>
      <c r="J36" s="3"/>
      <c r="K36" s="3"/>
      <c r="L36" s="3"/>
      <c r="M36" s="3"/>
      <c r="N36" s="3"/>
      <c r="O36" s="3"/>
      <c r="P36" s="3"/>
      <c r="Q36" s="3"/>
      <c r="R36" s="3"/>
      <c r="S36" s="3"/>
      <c r="T36" s="3"/>
      <c r="U36" s="3"/>
      <c r="V36" s="3"/>
      <c r="W36" s="3"/>
      <c r="X36" s="3"/>
      <c r="Y36" s="3"/>
    </row>
    <row r="37" spans="1:25" ht="15.75" customHeight="1">
      <c r="A37" s="11"/>
      <c r="B37" s="57"/>
      <c r="C37" s="3"/>
      <c r="D37" s="3"/>
      <c r="E37" s="3"/>
      <c r="F37" s="3"/>
      <c r="G37" s="3"/>
      <c r="H37" s="3"/>
      <c r="I37" s="3"/>
      <c r="J37" s="3"/>
      <c r="K37" s="3"/>
      <c r="L37" s="3"/>
      <c r="M37" s="3"/>
      <c r="N37" s="3"/>
      <c r="O37" s="3"/>
      <c r="P37" s="3"/>
      <c r="Q37" s="3"/>
      <c r="R37" s="3"/>
      <c r="S37" s="3"/>
      <c r="T37" s="3"/>
      <c r="U37" s="3"/>
      <c r="V37" s="3"/>
      <c r="W37" s="3"/>
      <c r="X37" s="3"/>
      <c r="Y37" s="3"/>
    </row>
    <row r="38" spans="1:25" ht="15.75" customHeight="1">
      <c r="A38" s="11"/>
      <c r="B38" s="57"/>
      <c r="C38" s="3"/>
      <c r="D38" s="3"/>
      <c r="E38" s="3"/>
      <c r="F38" s="3"/>
      <c r="G38" s="3"/>
      <c r="H38" s="3"/>
      <c r="I38" s="3"/>
      <c r="J38" s="3"/>
      <c r="K38" s="3"/>
      <c r="L38" s="3"/>
      <c r="M38" s="3"/>
      <c r="N38" s="3"/>
      <c r="O38" s="3"/>
      <c r="P38" s="3"/>
      <c r="Q38" s="3"/>
      <c r="R38" s="3"/>
      <c r="S38" s="3"/>
      <c r="T38" s="3"/>
      <c r="U38" s="3"/>
      <c r="V38" s="3"/>
      <c r="W38" s="3"/>
      <c r="X38" s="3"/>
      <c r="Y38" s="3"/>
    </row>
    <row r="39" spans="1:25" ht="15.75" customHeight="1">
      <c r="A39" s="11"/>
      <c r="B39" s="57"/>
      <c r="C39" s="3"/>
      <c r="D39" s="3"/>
      <c r="E39" s="3"/>
      <c r="F39" s="3"/>
      <c r="G39" s="3"/>
      <c r="H39" s="3"/>
      <c r="I39" s="3"/>
      <c r="J39" s="3"/>
      <c r="K39" s="3"/>
      <c r="L39" s="3"/>
      <c r="M39" s="3"/>
      <c r="N39" s="3"/>
      <c r="O39" s="3"/>
      <c r="P39" s="3"/>
      <c r="Q39" s="3"/>
      <c r="R39" s="3"/>
      <c r="S39" s="3"/>
      <c r="T39" s="3"/>
      <c r="U39" s="3"/>
      <c r="V39" s="3"/>
      <c r="W39" s="3"/>
      <c r="X39" s="3"/>
      <c r="Y39" s="3"/>
    </row>
    <row r="40" spans="1:25" ht="15.75" customHeight="1">
      <c r="A40" s="11"/>
      <c r="B40" s="57"/>
      <c r="C40" s="3"/>
      <c r="D40" s="3"/>
      <c r="E40" s="3"/>
      <c r="F40" s="3"/>
      <c r="G40" s="3"/>
      <c r="H40" s="3"/>
      <c r="I40" s="3"/>
      <c r="J40" s="3"/>
      <c r="K40" s="3"/>
      <c r="L40" s="3"/>
      <c r="M40" s="3"/>
      <c r="N40" s="3"/>
      <c r="O40" s="3"/>
      <c r="P40" s="3"/>
      <c r="Q40" s="3"/>
      <c r="R40" s="3"/>
      <c r="S40" s="3"/>
      <c r="T40" s="3"/>
      <c r="U40" s="3"/>
      <c r="V40" s="3"/>
      <c r="W40" s="3"/>
      <c r="X40" s="3"/>
      <c r="Y40" s="3"/>
    </row>
    <row r="41" spans="1:25" ht="15.75" customHeight="1">
      <c r="A41" s="11"/>
      <c r="B41" s="57"/>
      <c r="C41" s="3"/>
      <c r="D41" s="3"/>
      <c r="E41" s="3"/>
      <c r="F41" s="3"/>
      <c r="G41" s="3"/>
      <c r="H41" s="3"/>
      <c r="I41" s="3"/>
      <c r="J41" s="3"/>
      <c r="K41" s="3"/>
      <c r="L41" s="3"/>
      <c r="M41" s="3"/>
      <c r="N41" s="3"/>
      <c r="O41" s="3"/>
      <c r="P41" s="3"/>
      <c r="Q41" s="3"/>
      <c r="R41" s="3"/>
      <c r="S41" s="3"/>
      <c r="T41" s="3"/>
      <c r="U41" s="3"/>
      <c r="V41" s="3"/>
      <c r="W41" s="3"/>
      <c r="X41" s="3"/>
      <c r="Y41" s="3"/>
    </row>
    <row r="42" spans="1:25" ht="15.75" customHeight="1">
      <c r="A42" s="11"/>
      <c r="B42" s="57"/>
      <c r="C42" s="3"/>
      <c r="D42" s="3"/>
      <c r="E42" s="3"/>
      <c r="F42" s="3"/>
      <c r="G42" s="3"/>
      <c r="H42" s="3"/>
      <c r="I42" s="3"/>
      <c r="J42" s="3"/>
      <c r="K42" s="3"/>
      <c r="L42" s="3"/>
      <c r="M42" s="3"/>
      <c r="N42" s="3"/>
      <c r="O42" s="3"/>
      <c r="P42" s="3"/>
      <c r="Q42" s="3"/>
      <c r="R42" s="3"/>
      <c r="S42" s="3"/>
      <c r="T42" s="3"/>
      <c r="U42" s="3"/>
      <c r="V42" s="3"/>
      <c r="W42" s="3"/>
      <c r="X42" s="3"/>
      <c r="Y42" s="3"/>
    </row>
    <row r="43" spans="1:25" ht="15.75" customHeight="1">
      <c r="A43" s="11"/>
      <c r="B43" s="57"/>
      <c r="C43" s="3"/>
      <c r="D43" s="3"/>
      <c r="E43" s="3"/>
      <c r="F43" s="3"/>
      <c r="G43" s="3"/>
      <c r="H43" s="3"/>
      <c r="I43" s="3"/>
      <c r="J43" s="3"/>
      <c r="K43" s="3"/>
      <c r="L43" s="3"/>
      <c r="M43" s="3"/>
      <c r="N43" s="3"/>
      <c r="O43" s="3"/>
      <c r="P43" s="3"/>
      <c r="Q43" s="3"/>
      <c r="R43" s="3"/>
      <c r="S43" s="3"/>
      <c r="T43" s="3"/>
      <c r="U43" s="3"/>
      <c r="V43" s="3"/>
      <c r="W43" s="3"/>
      <c r="X43" s="3"/>
      <c r="Y43" s="3"/>
    </row>
    <row r="44" spans="1:25" ht="15.75" customHeight="1">
      <c r="A44" s="11"/>
      <c r="B44" s="57"/>
      <c r="C44" s="3"/>
      <c r="D44" s="3"/>
      <c r="E44" s="3"/>
      <c r="F44" s="3"/>
      <c r="G44" s="3"/>
      <c r="H44" s="3"/>
      <c r="I44" s="3"/>
      <c r="J44" s="3"/>
      <c r="K44" s="3"/>
      <c r="L44" s="3"/>
      <c r="M44" s="3"/>
      <c r="N44" s="3"/>
      <c r="O44" s="3"/>
      <c r="P44" s="3"/>
      <c r="Q44" s="3"/>
      <c r="R44" s="3"/>
      <c r="S44" s="3"/>
      <c r="T44" s="3"/>
      <c r="U44" s="3"/>
      <c r="V44" s="3"/>
      <c r="W44" s="3"/>
      <c r="X44" s="3"/>
      <c r="Y44" s="3"/>
    </row>
    <row r="45" spans="1:25" ht="15.75" customHeight="1">
      <c r="A45" s="11"/>
      <c r="B45" s="57"/>
      <c r="C45" s="3"/>
      <c r="D45" s="3"/>
      <c r="E45" s="3"/>
      <c r="F45" s="3"/>
      <c r="G45" s="3"/>
      <c r="H45" s="3"/>
      <c r="I45" s="3"/>
      <c r="J45" s="3"/>
      <c r="K45" s="3"/>
      <c r="L45" s="3"/>
      <c r="M45" s="3"/>
      <c r="N45" s="3"/>
      <c r="O45" s="3"/>
      <c r="P45" s="3"/>
      <c r="Q45" s="3"/>
      <c r="R45" s="3"/>
      <c r="S45" s="3"/>
      <c r="T45" s="3"/>
      <c r="U45" s="3"/>
      <c r="V45" s="3"/>
      <c r="W45" s="3"/>
      <c r="X45" s="3"/>
      <c r="Y45" s="3"/>
    </row>
    <row r="46" spans="1:25" ht="15.75" customHeight="1">
      <c r="A46" s="11"/>
      <c r="B46" s="57"/>
      <c r="C46" s="3"/>
      <c r="D46" s="3"/>
      <c r="E46" s="3"/>
      <c r="F46" s="3"/>
      <c r="G46" s="3"/>
      <c r="H46" s="3"/>
      <c r="I46" s="3"/>
      <c r="J46" s="3"/>
      <c r="K46" s="3"/>
      <c r="L46" s="3"/>
      <c r="M46" s="3"/>
      <c r="N46" s="3"/>
      <c r="O46" s="3"/>
      <c r="P46" s="3"/>
      <c r="Q46" s="3"/>
      <c r="R46" s="3"/>
      <c r="S46" s="3"/>
      <c r="T46" s="3"/>
      <c r="U46" s="3"/>
      <c r="V46" s="3"/>
      <c r="W46" s="3"/>
      <c r="X46" s="3"/>
      <c r="Y46" s="3"/>
    </row>
    <row r="47" spans="1:25" ht="15.75" customHeight="1">
      <c r="A47" s="11"/>
      <c r="B47" s="57"/>
      <c r="C47" s="3"/>
      <c r="D47" s="3"/>
      <c r="E47" s="3"/>
      <c r="F47" s="3"/>
      <c r="G47" s="3"/>
      <c r="H47" s="3"/>
      <c r="I47" s="3"/>
      <c r="J47" s="3"/>
      <c r="K47" s="3"/>
      <c r="L47" s="3"/>
      <c r="M47" s="3"/>
      <c r="N47" s="3"/>
      <c r="O47" s="3"/>
      <c r="P47" s="3"/>
      <c r="Q47" s="3"/>
      <c r="R47" s="3"/>
      <c r="S47" s="3"/>
      <c r="T47" s="3"/>
      <c r="U47" s="3"/>
      <c r="V47" s="3"/>
      <c r="W47" s="3"/>
      <c r="X47" s="3"/>
      <c r="Y47" s="3"/>
    </row>
    <row r="48" spans="1:25" ht="15.75" customHeight="1">
      <c r="A48" s="11"/>
      <c r="B48" s="57"/>
      <c r="C48" s="3"/>
      <c r="D48" s="3"/>
      <c r="E48" s="3"/>
      <c r="F48" s="3"/>
      <c r="G48" s="3"/>
      <c r="H48" s="3"/>
      <c r="I48" s="3"/>
      <c r="J48" s="3"/>
      <c r="K48" s="3"/>
      <c r="L48" s="3"/>
      <c r="M48" s="3"/>
      <c r="N48" s="3"/>
      <c r="O48" s="3"/>
      <c r="P48" s="3"/>
      <c r="Q48" s="3"/>
      <c r="R48" s="3"/>
      <c r="S48" s="3"/>
      <c r="T48" s="3"/>
      <c r="U48" s="3"/>
      <c r="V48" s="3"/>
      <c r="W48" s="3"/>
      <c r="X48" s="3"/>
      <c r="Y48" s="3"/>
    </row>
    <row r="49" spans="1:25" ht="15.75" customHeight="1">
      <c r="A49" s="11"/>
      <c r="B49" s="57"/>
      <c r="C49" s="3"/>
      <c r="D49" s="3"/>
      <c r="E49" s="3"/>
      <c r="F49" s="3"/>
      <c r="G49" s="3"/>
      <c r="H49" s="3"/>
      <c r="I49" s="3"/>
      <c r="J49" s="3"/>
      <c r="K49" s="3"/>
      <c r="L49" s="3"/>
      <c r="M49" s="3"/>
      <c r="N49" s="3"/>
      <c r="O49" s="3"/>
      <c r="P49" s="3"/>
      <c r="Q49" s="3"/>
      <c r="R49" s="3"/>
      <c r="S49" s="3"/>
      <c r="T49" s="3"/>
      <c r="U49" s="3"/>
      <c r="V49" s="3"/>
      <c r="W49" s="3"/>
      <c r="X49" s="3"/>
      <c r="Y49" s="3"/>
    </row>
    <row r="50" spans="1:25" ht="15.75" customHeight="1">
      <c r="A50" s="11"/>
      <c r="B50" s="57"/>
      <c r="C50" s="3"/>
      <c r="D50" s="3"/>
      <c r="E50" s="3"/>
      <c r="F50" s="3"/>
      <c r="G50" s="3"/>
      <c r="H50" s="3"/>
      <c r="I50" s="3"/>
      <c r="J50" s="3"/>
      <c r="K50" s="3"/>
      <c r="L50" s="3"/>
      <c r="M50" s="3"/>
      <c r="N50" s="3"/>
      <c r="O50" s="3"/>
      <c r="P50" s="3"/>
      <c r="Q50" s="3"/>
      <c r="R50" s="3"/>
      <c r="S50" s="3"/>
      <c r="T50" s="3"/>
      <c r="U50" s="3"/>
      <c r="V50" s="3"/>
      <c r="W50" s="3"/>
      <c r="X50" s="3"/>
      <c r="Y50" s="3"/>
    </row>
    <row r="51" spans="1:25" ht="15.75" customHeight="1">
      <c r="A51" s="11"/>
      <c r="B51" s="57"/>
      <c r="C51" s="3"/>
      <c r="D51" s="3"/>
      <c r="E51" s="3"/>
      <c r="F51" s="3"/>
      <c r="G51" s="3"/>
      <c r="H51" s="3"/>
      <c r="I51" s="3"/>
      <c r="J51" s="3"/>
      <c r="K51" s="3"/>
      <c r="L51" s="3"/>
      <c r="M51" s="3"/>
      <c r="N51" s="3"/>
      <c r="O51" s="3"/>
      <c r="P51" s="3"/>
      <c r="Q51" s="3"/>
      <c r="R51" s="3"/>
      <c r="S51" s="3"/>
      <c r="T51" s="3"/>
      <c r="U51" s="3"/>
      <c r="V51" s="3"/>
      <c r="W51" s="3"/>
      <c r="X51" s="3"/>
      <c r="Y51" s="3"/>
    </row>
    <row r="52" spans="1:25" ht="15.75" customHeight="1">
      <c r="A52" s="11"/>
      <c r="B52" s="57"/>
      <c r="C52" s="3"/>
      <c r="D52" s="3"/>
      <c r="E52" s="3"/>
      <c r="F52" s="3"/>
      <c r="G52" s="3"/>
      <c r="H52" s="3"/>
      <c r="I52" s="3"/>
      <c r="J52" s="3"/>
      <c r="K52" s="3"/>
      <c r="L52" s="3"/>
      <c r="M52" s="3"/>
      <c r="N52" s="3"/>
      <c r="O52" s="3"/>
      <c r="P52" s="3"/>
      <c r="Q52" s="3"/>
      <c r="R52" s="3"/>
      <c r="S52" s="3"/>
      <c r="T52" s="3"/>
      <c r="U52" s="3"/>
      <c r="V52" s="3"/>
      <c r="W52" s="3"/>
      <c r="X52" s="3"/>
      <c r="Y52" s="3"/>
    </row>
    <row r="53" spans="1:25" ht="15.75" customHeight="1">
      <c r="A53" s="11"/>
      <c r="B53" s="57"/>
      <c r="C53" s="3"/>
      <c r="D53" s="3"/>
      <c r="E53" s="3"/>
      <c r="F53" s="3"/>
      <c r="G53" s="3"/>
      <c r="H53" s="3"/>
      <c r="I53" s="3"/>
      <c r="J53" s="3"/>
      <c r="K53" s="3"/>
      <c r="L53" s="3"/>
      <c r="M53" s="3"/>
      <c r="N53" s="3"/>
      <c r="O53" s="3"/>
      <c r="P53" s="3"/>
      <c r="Q53" s="3"/>
      <c r="R53" s="3"/>
      <c r="S53" s="3"/>
      <c r="T53" s="3"/>
      <c r="U53" s="3"/>
      <c r="V53" s="3"/>
      <c r="W53" s="3"/>
      <c r="X53" s="3"/>
      <c r="Y53" s="3"/>
    </row>
    <row r="54" spans="1:25" ht="15.75" customHeight="1">
      <c r="A54" s="11"/>
      <c r="B54" s="57"/>
      <c r="C54" s="3"/>
      <c r="D54" s="3"/>
      <c r="E54" s="3"/>
      <c r="F54" s="3"/>
      <c r="G54" s="3"/>
      <c r="H54" s="3"/>
      <c r="I54" s="3"/>
      <c r="J54" s="3"/>
      <c r="K54" s="3"/>
      <c r="L54" s="3"/>
      <c r="M54" s="3"/>
      <c r="N54" s="3"/>
      <c r="O54" s="3"/>
      <c r="P54" s="3"/>
      <c r="Q54" s="3"/>
      <c r="R54" s="3"/>
      <c r="S54" s="3"/>
      <c r="T54" s="3"/>
      <c r="U54" s="3"/>
      <c r="V54" s="3"/>
      <c r="W54" s="3"/>
      <c r="X54" s="3"/>
      <c r="Y54" s="3"/>
    </row>
    <row r="55" spans="1:25" ht="15.75" customHeight="1">
      <c r="A55" s="11"/>
      <c r="B55" s="57"/>
      <c r="C55" s="3"/>
      <c r="D55" s="3"/>
      <c r="E55" s="3"/>
      <c r="F55" s="3"/>
      <c r="G55" s="3"/>
      <c r="H55" s="3"/>
      <c r="I55" s="3"/>
      <c r="J55" s="3"/>
      <c r="K55" s="3"/>
      <c r="L55" s="3"/>
      <c r="M55" s="3"/>
      <c r="N55" s="3"/>
      <c r="O55" s="3"/>
      <c r="P55" s="3"/>
      <c r="Q55" s="3"/>
      <c r="R55" s="3"/>
      <c r="S55" s="3"/>
      <c r="T55" s="3"/>
      <c r="U55" s="3"/>
      <c r="V55" s="3"/>
      <c r="W55" s="3"/>
      <c r="X55" s="3"/>
      <c r="Y55" s="3"/>
    </row>
    <row r="56" spans="1:25" ht="15.75" customHeight="1">
      <c r="A56" s="11"/>
      <c r="B56" s="57"/>
      <c r="C56" s="3"/>
      <c r="D56" s="3"/>
      <c r="E56" s="3"/>
      <c r="F56" s="3"/>
      <c r="G56" s="3"/>
      <c r="H56" s="3"/>
      <c r="I56" s="3"/>
      <c r="J56" s="3"/>
      <c r="K56" s="3"/>
      <c r="L56" s="3"/>
      <c r="M56" s="3"/>
      <c r="N56" s="3"/>
      <c r="O56" s="3"/>
      <c r="P56" s="3"/>
      <c r="Q56" s="3"/>
      <c r="R56" s="3"/>
      <c r="S56" s="3"/>
      <c r="T56" s="3"/>
      <c r="U56" s="3"/>
      <c r="V56" s="3"/>
      <c r="W56" s="3"/>
      <c r="X56" s="3"/>
      <c r="Y56" s="3"/>
    </row>
    <row r="57" spans="1:25" ht="15.75" customHeight="1">
      <c r="A57" s="11"/>
      <c r="B57" s="57"/>
      <c r="C57" s="3"/>
      <c r="D57" s="3"/>
      <c r="E57" s="3"/>
      <c r="F57" s="3"/>
      <c r="G57" s="3"/>
      <c r="H57" s="3"/>
      <c r="I57" s="3"/>
      <c r="J57" s="3"/>
      <c r="K57" s="3"/>
      <c r="L57" s="3"/>
      <c r="M57" s="3"/>
      <c r="N57" s="3"/>
      <c r="O57" s="3"/>
      <c r="P57" s="3"/>
      <c r="Q57" s="3"/>
      <c r="R57" s="3"/>
      <c r="S57" s="3"/>
      <c r="T57" s="3"/>
      <c r="U57" s="3"/>
      <c r="V57" s="3"/>
      <c r="W57" s="3"/>
      <c r="X57" s="3"/>
      <c r="Y57" s="3"/>
    </row>
    <row r="58" spans="1:25" ht="15.75" customHeight="1">
      <c r="A58" s="11"/>
      <c r="B58" s="57"/>
      <c r="C58" s="3"/>
      <c r="D58" s="3"/>
      <c r="E58" s="3"/>
      <c r="F58" s="3"/>
      <c r="G58" s="3"/>
      <c r="H58" s="3"/>
      <c r="I58" s="3"/>
      <c r="J58" s="3"/>
      <c r="K58" s="3"/>
      <c r="L58" s="3"/>
      <c r="M58" s="3"/>
      <c r="N58" s="3"/>
      <c r="O58" s="3"/>
      <c r="P58" s="3"/>
      <c r="Q58" s="3"/>
      <c r="R58" s="3"/>
      <c r="S58" s="3"/>
      <c r="T58" s="3"/>
      <c r="U58" s="3"/>
      <c r="V58" s="3"/>
      <c r="W58" s="3"/>
      <c r="X58" s="3"/>
      <c r="Y58" s="3"/>
    </row>
    <row r="59" spans="1:25" ht="15.75" customHeight="1">
      <c r="A59" s="11"/>
      <c r="B59" s="57"/>
      <c r="C59" s="3"/>
      <c r="D59" s="3"/>
      <c r="E59" s="3"/>
      <c r="F59" s="3"/>
      <c r="G59" s="3"/>
      <c r="H59" s="3"/>
      <c r="I59" s="3"/>
      <c r="J59" s="3"/>
      <c r="K59" s="3"/>
      <c r="L59" s="3"/>
      <c r="M59" s="3"/>
      <c r="N59" s="3"/>
      <c r="O59" s="3"/>
      <c r="P59" s="3"/>
      <c r="Q59" s="3"/>
      <c r="R59" s="3"/>
      <c r="S59" s="3"/>
      <c r="T59" s="3"/>
      <c r="U59" s="3"/>
      <c r="V59" s="3"/>
      <c r="W59" s="3"/>
      <c r="X59" s="3"/>
      <c r="Y59" s="3"/>
    </row>
    <row r="60" spans="1:25" ht="15.75" customHeight="1">
      <c r="A60" s="11"/>
      <c r="B60" s="57"/>
      <c r="C60" s="3"/>
      <c r="D60" s="3"/>
      <c r="E60" s="3"/>
      <c r="F60" s="3"/>
      <c r="G60" s="3"/>
      <c r="H60" s="3"/>
      <c r="I60" s="3"/>
      <c r="J60" s="3"/>
      <c r="K60" s="3"/>
      <c r="L60" s="3"/>
      <c r="M60" s="3"/>
      <c r="N60" s="3"/>
      <c r="O60" s="3"/>
      <c r="P60" s="3"/>
      <c r="Q60" s="3"/>
      <c r="R60" s="3"/>
      <c r="S60" s="3"/>
      <c r="T60" s="3"/>
      <c r="U60" s="3"/>
      <c r="V60" s="3"/>
      <c r="W60" s="3"/>
      <c r="X60" s="3"/>
      <c r="Y60" s="3"/>
    </row>
    <row r="61" spans="1:25" ht="15.75" customHeight="1">
      <c r="A61" s="11"/>
      <c r="B61" s="57"/>
      <c r="C61" s="3"/>
      <c r="D61" s="3"/>
      <c r="E61" s="3"/>
      <c r="F61" s="3"/>
      <c r="G61" s="3"/>
      <c r="H61" s="3"/>
      <c r="I61" s="3"/>
      <c r="J61" s="3"/>
      <c r="K61" s="3"/>
      <c r="L61" s="3"/>
      <c r="M61" s="3"/>
      <c r="N61" s="3"/>
      <c r="O61" s="3"/>
      <c r="P61" s="3"/>
      <c r="Q61" s="3"/>
      <c r="R61" s="3"/>
      <c r="S61" s="3"/>
      <c r="T61" s="3"/>
      <c r="U61" s="3"/>
      <c r="V61" s="3"/>
      <c r="W61" s="3"/>
      <c r="X61" s="3"/>
      <c r="Y61" s="3"/>
    </row>
    <row r="62" spans="1:25" ht="15.75" customHeight="1">
      <c r="A62" s="11"/>
      <c r="B62" s="57"/>
      <c r="C62" s="3"/>
      <c r="D62" s="3"/>
      <c r="E62" s="3"/>
      <c r="F62" s="3"/>
      <c r="G62" s="3"/>
      <c r="H62" s="3"/>
      <c r="I62" s="3"/>
      <c r="J62" s="3"/>
      <c r="K62" s="3"/>
      <c r="L62" s="3"/>
      <c r="M62" s="3"/>
      <c r="N62" s="3"/>
      <c r="O62" s="3"/>
      <c r="P62" s="3"/>
      <c r="Q62" s="3"/>
      <c r="R62" s="3"/>
      <c r="S62" s="3"/>
      <c r="T62" s="3"/>
      <c r="U62" s="3"/>
      <c r="V62" s="3"/>
      <c r="W62" s="3"/>
      <c r="X62" s="3"/>
      <c r="Y62" s="3"/>
    </row>
    <row r="63" spans="1:25" ht="15.75" customHeight="1">
      <c r="A63" s="11"/>
      <c r="B63" s="57"/>
      <c r="C63" s="3"/>
      <c r="D63" s="3"/>
      <c r="E63" s="3"/>
      <c r="F63" s="3"/>
      <c r="G63" s="3"/>
      <c r="H63" s="3"/>
      <c r="I63" s="3"/>
      <c r="J63" s="3"/>
      <c r="K63" s="3"/>
      <c r="L63" s="3"/>
      <c r="M63" s="3"/>
      <c r="N63" s="3"/>
      <c r="O63" s="3"/>
      <c r="P63" s="3"/>
      <c r="Q63" s="3"/>
      <c r="R63" s="3"/>
      <c r="S63" s="3"/>
      <c r="T63" s="3"/>
      <c r="U63" s="3"/>
      <c r="V63" s="3"/>
      <c r="W63" s="3"/>
      <c r="X63" s="3"/>
      <c r="Y63" s="3"/>
    </row>
    <row r="64" spans="1:25" ht="15.75" customHeight="1">
      <c r="A64" s="11"/>
      <c r="B64" s="57"/>
      <c r="C64" s="3"/>
      <c r="D64" s="3"/>
      <c r="E64" s="3"/>
      <c r="F64" s="3"/>
      <c r="G64" s="3"/>
      <c r="H64" s="3"/>
      <c r="I64" s="3"/>
      <c r="J64" s="3"/>
      <c r="K64" s="3"/>
      <c r="L64" s="3"/>
      <c r="M64" s="3"/>
      <c r="N64" s="3"/>
      <c r="O64" s="3"/>
      <c r="P64" s="3"/>
      <c r="Q64" s="3"/>
      <c r="R64" s="3"/>
      <c r="S64" s="3"/>
      <c r="T64" s="3"/>
      <c r="U64" s="3"/>
      <c r="V64" s="3"/>
      <c r="W64" s="3"/>
      <c r="X64" s="3"/>
      <c r="Y64" s="3"/>
    </row>
    <row r="65" spans="1:25" ht="15.75" customHeight="1">
      <c r="A65" s="11"/>
      <c r="B65" s="57"/>
      <c r="C65" s="3"/>
      <c r="D65" s="3"/>
      <c r="E65" s="3"/>
      <c r="F65" s="3"/>
      <c r="G65" s="3"/>
      <c r="H65" s="3"/>
      <c r="I65" s="3"/>
      <c r="J65" s="3"/>
      <c r="K65" s="3"/>
      <c r="L65" s="3"/>
      <c r="M65" s="3"/>
      <c r="N65" s="3"/>
      <c r="O65" s="3"/>
      <c r="P65" s="3"/>
      <c r="Q65" s="3"/>
      <c r="R65" s="3"/>
      <c r="S65" s="3"/>
      <c r="T65" s="3"/>
      <c r="U65" s="3"/>
      <c r="V65" s="3"/>
      <c r="W65" s="3"/>
      <c r="X65" s="3"/>
      <c r="Y65" s="3"/>
    </row>
    <row r="66" spans="1:25" ht="15.75" customHeight="1">
      <c r="A66" s="11"/>
      <c r="B66" s="57"/>
      <c r="C66" s="3"/>
      <c r="D66" s="3"/>
      <c r="E66" s="3"/>
      <c r="F66" s="3"/>
      <c r="G66" s="3"/>
      <c r="H66" s="3"/>
      <c r="I66" s="3"/>
      <c r="J66" s="3"/>
      <c r="K66" s="3"/>
      <c r="L66" s="3"/>
      <c r="M66" s="3"/>
      <c r="N66" s="3"/>
      <c r="O66" s="3"/>
      <c r="P66" s="3"/>
      <c r="Q66" s="3"/>
      <c r="R66" s="3"/>
      <c r="S66" s="3"/>
      <c r="T66" s="3"/>
      <c r="U66" s="3"/>
      <c r="V66" s="3"/>
      <c r="W66" s="3"/>
      <c r="X66" s="3"/>
      <c r="Y66" s="3"/>
    </row>
    <row r="67" spans="1:25" ht="15.75" customHeight="1">
      <c r="A67" s="11"/>
      <c r="B67" s="57"/>
      <c r="C67" s="3"/>
      <c r="D67" s="3"/>
      <c r="E67" s="3"/>
      <c r="F67" s="3"/>
      <c r="G67" s="3"/>
      <c r="H67" s="3"/>
      <c r="I67" s="3"/>
      <c r="J67" s="3"/>
      <c r="K67" s="3"/>
      <c r="L67" s="3"/>
      <c r="M67" s="3"/>
      <c r="N67" s="3"/>
      <c r="O67" s="3"/>
      <c r="P67" s="3"/>
      <c r="Q67" s="3"/>
      <c r="R67" s="3"/>
      <c r="S67" s="3"/>
      <c r="T67" s="3"/>
      <c r="U67" s="3"/>
      <c r="V67" s="3"/>
      <c r="W67" s="3"/>
      <c r="X67" s="3"/>
      <c r="Y67" s="3"/>
    </row>
    <row r="68" spans="1:25" ht="15.75" customHeight="1">
      <c r="A68" s="11"/>
      <c r="B68" s="57"/>
      <c r="C68" s="3"/>
      <c r="D68" s="3"/>
      <c r="E68" s="3"/>
      <c r="F68" s="3"/>
      <c r="G68" s="3"/>
      <c r="H68" s="3"/>
      <c r="I68" s="3"/>
      <c r="J68" s="3"/>
      <c r="K68" s="3"/>
      <c r="L68" s="3"/>
      <c r="M68" s="3"/>
      <c r="N68" s="3"/>
      <c r="O68" s="3"/>
      <c r="P68" s="3"/>
      <c r="Q68" s="3"/>
      <c r="R68" s="3"/>
      <c r="S68" s="3"/>
      <c r="T68" s="3"/>
      <c r="U68" s="3"/>
      <c r="V68" s="3"/>
      <c r="W68" s="3"/>
      <c r="X68" s="3"/>
      <c r="Y68" s="3"/>
    </row>
    <row r="69" spans="1:25" ht="15.75" customHeight="1">
      <c r="A69" s="11"/>
      <c r="B69" s="57"/>
      <c r="C69" s="3"/>
      <c r="D69" s="3"/>
      <c r="E69" s="3"/>
      <c r="F69" s="3"/>
      <c r="G69" s="3"/>
      <c r="H69" s="3"/>
      <c r="I69" s="3"/>
      <c r="J69" s="3"/>
      <c r="K69" s="3"/>
      <c r="L69" s="3"/>
      <c r="M69" s="3"/>
      <c r="N69" s="3"/>
      <c r="O69" s="3"/>
      <c r="P69" s="3"/>
      <c r="Q69" s="3"/>
      <c r="R69" s="3"/>
      <c r="S69" s="3"/>
      <c r="T69" s="3"/>
      <c r="U69" s="3"/>
      <c r="V69" s="3"/>
      <c r="W69" s="3"/>
      <c r="X69" s="3"/>
      <c r="Y69" s="3"/>
    </row>
    <row r="70" spans="1:25" ht="15.75" customHeight="1">
      <c r="A70" s="11"/>
      <c r="B70" s="57"/>
      <c r="C70" s="3"/>
      <c r="D70" s="3"/>
      <c r="E70" s="3"/>
      <c r="F70" s="3"/>
      <c r="G70" s="3"/>
      <c r="H70" s="3"/>
      <c r="I70" s="3"/>
      <c r="J70" s="3"/>
      <c r="K70" s="3"/>
      <c r="L70" s="3"/>
      <c r="M70" s="3"/>
      <c r="N70" s="3"/>
      <c r="O70" s="3"/>
      <c r="P70" s="3"/>
      <c r="Q70" s="3"/>
      <c r="R70" s="3"/>
      <c r="S70" s="3"/>
      <c r="T70" s="3"/>
      <c r="U70" s="3"/>
      <c r="V70" s="3"/>
      <c r="W70" s="3"/>
      <c r="X70" s="3"/>
      <c r="Y70" s="3"/>
    </row>
    <row r="71" spans="1:25" ht="15.75" customHeight="1">
      <c r="A71" s="11"/>
      <c r="B71" s="57"/>
      <c r="C71" s="3"/>
      <c r="D71" s="3"/>
      <c r="E71" s="3"/>
      <c r="F71" s="3"/>
      <c r="G71" s="3"/>
      <c r="H71" s="3"/>
      <c r="I71" s="3"/>
      <c r="J71" s="3"/>
      <c r="K71" s="3"/>
      <c r="L71" s="3"/>
      <c r="M71" s="3"/>
      <c r="N71" s="3"/>
      <c r="O71" s="3"/>
      <c r="P71" s="3"/>
      <c r="Q71" s="3"/>
      <c r="R71" s="3"/>
      <c r="S71" s="3"/>
      <c r="T71" s="3"/>
      <c r="U71" s="3"/>
      <c r="V71" s="3"/>
      <c r="W71" s="3"/>
      <c r="X71" s="3"/>
      <c r="Y71" s="3"/>
    </row>
    <row r="72" spans="1:25" ht="15.75" customHeight="1">
      <c r="A72" s="11"/>
      <c r="B72" s="57"/>
      <c r="C72" s="3"/>
      <c r="D72" s="3"/>
      <c r="E72" s="3"/>
      <c r="F72" s="3"/>
      <c r="G72" s="3"/>
      <c r="H72" s="3"/>
      <c r="I72" s="3"/>
      <c r="J72" s="3"/>
      <c r="K72" s="3"/>
      <c r="L72" s="3"/>
      <c r="M72" s="3"/>
      <c r="N72" s="3"/>
      <c r="O72" s="3"/>
      <c r="P72" s="3"/>
      <c r="Q72" s="3"/>
      <c r="R72" s="3"/>
      <c r="S72" s="3"/>
      <c r="T72" s="3"/>
      <c r="U72" s="3"/>
      <c r="V72" s="3"/>
      <c r="W72" s="3"/>
      <c r="X72" s="3"/>
      <c r="Y72" s="3"/>
    </row>
    <row r="73" spans="1:25" ht="15.75" customHeight="1">
      <c r="A73" s="11"/>
      <c r="B73" s="57"/>
      <c r="C73" s="3"/>
      <c r="D73" s="3"/>
      <c r="E73" s="3"/>
      <c r="F73" s="3"/>
      <c r="G73" s="3"/>
      <c r="H73" s="3"/>
      <c r="I73" s="3"/>
      <c r="J73" s="3"/>
      <c r="K73" s="3"/>
      <c r="L73" s="3"/>
      <c r="M73" s="3"/>
      <c r="N73" s="3"/>
      <c r="O73" s="3"/>
      <c r="P73" s="3"/>
      <c r="Q73" s="3"/>
      <c r="R73" s="3"/>
      <c r="S73" s="3"/>
      <c r="T73" s="3"/>
      <c r="U73" s="3"/>
      <c r="V73" s="3"/>
      <c r="W73" s="3"/>
      <c r="X73" s="3"/>
      <c r="Y73" s="3"/>
    </row>
    <row r="74" spans="1:25" ht="15.75" customHeight="1">
      <c r="A74" s="11"/>
      <c r="B74" s="57"/>
      <c r="C74" s="3"/>
      <c r="D74" s="3"/>
      <c r="E74" s="3"/>
      <c r="F74" s="3"/>
      <c r="G74" s="3"/>
      <c r="H74" s="3"/>
      <c r="I74" s="3"/>
      <c r="J74" s="3"/>
      <c r="K74" s="3"/>
      <c r="L74" s="3"/>
      <c r="M74" s="3"/>
      <c r="N74" s="3"/>
      <c r="O74" s="3"/>
      <c r="P74" s="3"/>
      <c r="Q74" s="3"/>
      <c r="R74" s="3"/>
      <c r="S74" s="3"/>
      <c r="T74" s="3"/>
      <c r="U74" s="3"/>
      <c r="V74" s="3"/>
      <c r="W74" s="3"/>
      <c r="X74" s="3"/>
      <c r="Y74" s="3"/>
    </row>
    <row r="75" spans="1:25" ht="15.75" customHeight="1">
      <c r="A75" s="11"/>
      <c r="B75" s="57"/>
      <c r="C75" s="3"/>
      <c r="D75" s="3"/>
      <c r="E75" s="3"/>
      <c r="F75" s="3"/>
      <c r="G75" s="3"/>
      <c r="H75" s="3"/>
      <c r="I75" s="3"/>
      <c r="J75" s="3"/>
      <c r="K75" s="3"/>
      <c r="L75" s="3"/>
      <c r="M75" s="3"/>
      <c r="N75" s="3"/>
      <c r="O75" s="3"/>
      <c r="P75" s="3"/>
      <c r="Q75" s="3"/>
      <c r="R75" s="3"/>
      <c r="S75" s="3"/>
      <c r="T75" s="3"/>
      <c r="U75" s="3"/>
      <c r="V75" s="3"/>
      <c r="W75" s="3"/>
      <c r="X75" s="3"/>
      <c r="Y75" s="3"/>
    </row>
    <row r="76" spans="1:25" ht="15.75" customHeight="1">
      <c r="A76" s="11"/>
      <c r="B76" s="57"/>
      <c r="C76" s="3"/>
      <c r="D76" s="3"/>
      <c r="E76" s="3"/>
      <c r="F76" s="3"/>
      <c r="G76" s="3"/>
      <c r="H76" s="3"/>
      <c r="I76" s="3"/>
      <c r="J76" s="3"/>
      <c r="K76" s="3"/>
      <c r="L76" s="3"/>
      <c r="M76" s="3"/>
      <c r="N76" s="3"/>
      <c r="O76" s="3"/>
      <c r="P76" s="3"/>
      <c r="Q76" s="3"/>
      <c r="R76" s="3"/>
      <c r="S76" s="3"/>
      <c r="T76" s="3"/>
      <c r="U76" s="3"/>
      <c r="V76" s="3"/>
      <c r="W76" s="3"/>
      <c r="X76" s="3"/>
      <c r="Y76" s="3"/>
    </row>
    <row r="77" spans="1:25" ht="15.75" customHeight="1">
      <c r="A77" s="11"/>
      <c r="B77" s="57"/>
      <c r="C77" s="3"/>
      <c r="D77" s="3"/>
      <c r="E77" s="3"/>
      <c r="F77" s="3"/>
      <c r="G77" s="3"/>
      <c r="H77" s="3"/>
      <c r="I77" s="3"/>
      <c r="J77" s="3"/>
      <c r="K77" s="3"/>
      <c r="L77" s="3"/>
      <c r="M77" s="3"/>
      <c r="N77" s="3"/>
      <c r="O77" s="3"/>
      <c r="P77" s="3"/>
      <c r="Q77" s="3"/>
      <c r="R77" s="3"/>
      <c r="S77" s="3"/>
      <c r="T77" s="3"/>
      <c r="U77" s="3"/>
      <c r="V77" s="3"/>
      <c r="W77" s="3"/>
      <c r="X77" s="3"/>
      <c r="Y77" s="3"/>
    </row>
    <row r="78" spans="1:25" ht="15.75" customHeight="1">
      <c r="A78" s="11"/>
      <c r="B78" s="57"/>
      <c r="C78" s="3"/>
      <c r="D78" s="3"/>
      <c r="E78" s="3"/>
      <c r="F78" s="3"/>
      <c r="G78" s="3"/>
      <c r="H78" s="3"/>
      <c r="I78" s="3"/>
      <c r="J78" s="3"/>
      <c r="K78" s="3"/>
      <c r="L78" s="3"/>
      <c r="M78" s="3"/>
      <c r="N78" s="3"/>
      <c r="O78" s="3"/>
      <c r="P78" s="3"/>
      <c r="Q78" s="3"/>
      <c r="R78" s="3"/>
      <c r="S78" s="3"/>
      <c r="T78" s="3"/>
      <c r="U78" s="3"/>
      <c r="V78" s="3"/>
      <c r="W78" s="3"/>
      <c r="X78" s="3"/>
      <c r="Y78" s="3"/>
    </row>
    <row r="79" spans="1:25" ht="15.75" customHeight="1">
      <c r="A79" s="11"/>
      <c r="B79" s="57"/>
      <c r="C79" s="3"/>
      <c r="D79" s="3"/>
      <c r="E79" s="3"/>
      <c r="F79" s="3"/>
      <c r="G79" s="3"/>
      <c r="H79" s="3"/>
      <c r="I79" s="3"/>
      <c r="J79" s="3"/>
      <c r="K79" s="3"/>
      <c r="L79" s="3"/>
      <c r="M79" s="3"/>
      <c r="N79" s="3"/>
      <c r="O79" s="3"/>
      <c r="P79" s="3"/>
      <c r="Q79" s="3"/>
      <c r="R79" s="3"/>
      <c r="S79" s="3"/>
      <c r="T79" s="3"/>
      <c r="U79" s="3"/>
      <c r="V79" s="3"/>
      <c r="W79" s="3"/>
      <c r="X79" s="3"/>
      <c r="Y79" s="3"/>
    </row>
    <row r="80" spans="1:25" ht="15.75" customHeight="1">
      <c r="A80" s="11"/>
      <c r="B80" s="57"/>
      <c r="C80" s="3"/>
      <c r="D80" s="3"/>
      <c r="E80" s="3"/>
      <c r="F80" s="3"/>
      <c r="G80" s="3"/>
      <c r="H80" s="3"/>
      <c r="I80" s="3"/>
      <c r="J80" s="3"/>
      <c r="K80" s="3"/>
      <c r="L80" s="3"/>
      <c r="M80" s="3"/>
      <c r="N80" s="3"/>
      <c r="O80" s="3"/>
      <c r="P80" s="3"/>
      <c r="Q80" s="3"/>
      <c r="R80" s="3"/>
      <c r="S80" s="3"/>
      <c r="T80" s="3"/>
      <c r="U80" s="3"/>
      <c r="V80" s="3"/>
      <c r="W80" s="3"/>
      <c r="X80" s="3"/>
      <c r="Y80" s="3"/>
    </row>
    <row r="81" spans="1:25" ht="15.75" customHeight="1">
      <c r="A81" s="11"/>
      <c r="B81" s="57"/>
      <c r="C81" s="3"/>
      <c r="D81" s="3"/>
      <c r="E81" s="3"/>
      <c r="F81" s="3"/>
      <c r="G81" s="3"/>
      <c r="H81" s="3"/>
      <c r="I81" s="3"/>
      <c r="J81" s="3"/>
      <c r="K81" s="3"/>
      <c r="L81" s="3"/>
      <c r="M81" s="3"/>
      <c r="N81" s="3"/>
      <c r="O81" s="3"/>
      <c r="P81" s="3"/>
      <c r="Q81" s="3"/>
      <c r="R81" s="3"/>
      <c r="S81" s="3"/>
      <c r="T81" s="3"/>
      <c r="U81" s="3"/>
      <c r="V81" s="3"/>
      <c r="W81" s="3"/>
      <c r="X81" s="3"/>
      <c r="Y81" s="3"/>
    </row>
    <row r="82" spans="1:25" ht="15.75" customHeight="1">
      <c r="A82" s="11"/>
      <c r="B82" s="57"/>
      <c r="C82" s="3"/>
      <c r="D82" s="3"/>
      <c r="E82" s="3"/>
      <c r="F82" s="3"/>
      <c r="G82" s="3"/>
      <c r="H82" s="3"/>
      <c r="I82" s="3"/>
      <c r="J82" s="3"/>
      <c r="K82" s="3"/>
      <c r="L82" s="3"/>
      <c r="M82" s="3"/>
      <c r="N82" s="3"/>
      <c r="O82" s="3"/>
      <c r="P82" s="3"/>
      <c r="Q82" s="3"/>
      <c r="R82" s="3"/>
      <c r="S82" s="3"/>
      <c r="T82" s="3"/>
      <c r="U82" s="3"/>
      <c r="V82" s="3"/>
      <c r="W82" s="3"/>
      <c r="X82" s="3"/>
      <c r="Y82" s="3"/>
    </row>
    <row r="83" spans="1:25" ht="15.75" customHeight="1">
      <c r="A83" s="11"/>
      <c r="B83" s="57"/>
      <c r="C83" s="3"/>
      <c r="D83" s="3"/>
      <c r="E83" s="3"/>
      <c r="F83" s="3"/>
      <c r="G83" s="3"/>
      <c r="H83" s="3"/>
      <c r="I83" s="3"/>
      <c r="J83" s="3"/>
      <c r="K83" s="3"/>
      <c r="L83" s="3"/>
      <c r="M83" s="3"/>
      <c r="N83" s="3"/>
      <c r="O83" s="3"/>
      <c r="P83" s="3"/>
      <c r="Q83" s="3"/>
      <c r="R83" s="3"/>
      <c r="S83" s="3"/>
      <c r="T83" s="3"/>
      <c r="U83" s="3"/>
      <c r="V83" s="3"/>
      <c r="W83" s="3"/>
      <c r="X83" s="3"/>
      <c r="Y83" s="3"/>
    </row>
    <row r="84" spans="1:25" ht="15.75" customHeight="1">
      <c r="A84" s="11"/>
      <c r="B84" s="57"/>
      <c r="C84" s="3"/>
      <c r="D84" s="3"/>
      <c r="E84" s="3"/>
      <c r="F84" s="3"/>
      <c r="G84" s="3"/>
      <c r="H84" s="3"/>
      <c r="I84" s="3"/>
      <c r="J84" s="3"/>
      <c r="K84" s="3"/>
      <c r="L84" s="3"/>
      <c r="M84" s="3"/>
      <c r="N84" s="3"/>
      <c r="O84" s="3"/>
      <c r="P84" s="3"/>
      <c r="Q84" s="3"/>
      <c r="R84" s="3"/>
      <c r="S84" s="3"/>
      <c r="T84" s="3"/>
      <c r="U84" s="3"/>
      <c r="V84" s="3"/>
      <c r="W84" s="3"/>
      <c r="X84" s="3"/>
      <c r="Y84" s="3"/>
    </row>
    <row r="85" spans="1:25" ht="15.75" customHeight="1">
      <c r="A85" s="11"/>
      <c r="B85" s="57"/>
      <c r="C85" s="3"/>
      <c r="D85" s="3"/>
      <c r="E85" s="3"/>
      <c r="F85" s="3"/>
      <c r="G85" s="3"/>
      <c r="H85" s="3"/>
      <c r="I85" s="3"/>
      <c r="J85" s="3"/>
      <c r="K85" s="3"/>
      <c r="L85" s="3"/>
      <c r="M85" s="3"/>
      <c r="N85" s="3"/>
      <c r="O85" s="3"/>
      <c r="P85" s="3"/>
      <c r="Q85" s="3"/>
      <c r="R85" s="3"/>
      <c r="S85" s="3"/>
      <c r="T85" s="3"/>
      <c r="U85" s="3"/>
      <c r="V85" s="3"/>
      <c r="W85" s="3"/>
      <c r="X85" s="3"/>
      <c r="Y85" s="3"/>
    </row>
    <row r="86" spans="1:25" ht="15.75" customHeight="1">
      <c r="A86" s="11"/>
      <c r="B86" s="57"/>
      <c r="C86" s="3"/>
      <c r="D86" s="3"/>
      <c r="E86" s="3"/>
      <c r="F86" s="3"/>
      <c r="G86" s="3"/>
      <c r="H86" s="3"/>
      <c r="I86" s="3"/>
      <c r="J86" s="3"/>
      <c r="K86" s="3"/>
      <c r="L86" s="3"/>
      <c r="M86" s="3"/>
      <c r="N86" s="3"/>
      <c r="O86" s="3"/>
      <c r="P86" s="3"/>
      <c r="Q86" s="3"/>
      <c r="R86" s="3"/>
      <c r="S86" s="3"/>
      <c r="T86" s="3"/>
      <c r="U86" s="3"/>
      <c r="V86" s="3"/>
      <c r="W86" s="3"/>
      <c r="X86" s="3"/>
      <c r="Y86" s="3"/>
    </row>
    <row r="87" spans="1:25" ht="15.75" customHeight="1">
      <c r="A87" s="11"/>
      <c r="B87" s="57"/>
      <c r="C87" s="3"/>
      <c r="D87" s="3"/>
      <c r="E87" s="3"/>
      <c r="F87" s="3"/>
      <c r="G87" s="3"/>
      <c r="H87" s="3"/>
      <c r="I87" s="3"/>
      <c r="J87" s="3"/>
      <c r="K87" s="3"/>
      <c r="L87" s="3"/>
      <c r="M87" s="3"/>
      <c r="N87" s="3"/>
      <c r="O87" s="3"/>
      <c r="P87" s="3"/>
      <c r="Q87" s="3"/>
      <c r="R87" s="3"/>
      <c r="S87" s="3"/>
      <c r="T87" s="3"/>
      <c r="U87" s="3"/>
      <c r="V87" s="3"/>
      <c r="W87" s="3"/>
      <c r="X87" s="3"/>
      <c r="Y87" s="3"/>
    </row>
    <row r="88" spans="1:25" ht="15.75" customHeight="1">
      <c r="A88" s="11"/>
      <c r="B88" s="57"/>
      <c r="C88" s="3"/>
      <c r="D88" s="3"/>
      <c r="E88" s="3"/>
      <c r="F88" s="3"/>
      <c r="G88" s="3"/>
      <c r="H88" s="3"/>
      <c r="I88" s="3"/>
      <c r="J88" s="3"/>
      <c r="K88" s="3"/>
      <c r="L88" s="3"/>
      <c r="M88" s="3"/>
      <c r="N88" s="3"/>
      <c r="O88" s="3"/>
      <c r="P88" s="3"/>
      <c r="Q88" s="3"/>
      <c r="R88" s="3"/>
      <c r="S88" s="3"/>
      <c r="T88" s="3"/>
      <c r="U88" s="3"/>
      <c r="V88" s="3"/>
      <c r="W88" s="3"/>
      <c r="X88" s="3"/>
      <c r="Y88" s="3"/>
    </row>
    <row r="89" spans="1:25" ht="15.75" customHeight="1">
      <c r="A89" s="11"/>
      <c r="B89" s="57"/>
      <c r="C89" s="3"/>
      <c r="D89" s="3"/>
      <c r="E89" s="3"/>
      <c r="F89" s="3"/>
      <c r="G89" s="3"/>
      <c r="H89" s="3"/>
      <c r="I89" s="3"/>
      <c r="J89" s="3"/>
      <c r="K89" s="3"/>
      <c r="L89" s="3"/>
      <c r="M89" s="3"/>
      <c r="N89" s="3"/>
      <c r="O89" s="3"/>
      <c r="P89" s="3"/>
      <c r="Q89" s="3"/>
      <c r="R89" s="3"/>
      <c r="S89" s="3"/>
      <c r="T89" s="3"/>
      <c r="U89" s="3"/>
      <c r="V89" s="3"/>
      <c r="W89" s="3"/>
      <c r="X89" s="3"/>
      <c r="Y89" s="3"/>
    </row>
    <row r="90" spans="1:25" ht="15.75" customHeight="1">
      <c r="A90" s="11"/>
      <c r="B90" s="57"/>
      <c r="C90" s="3"/>
      <c r="D90" s="3"/>
      <c r="E90" s="3"/>
      <c r="F90" s="3"/>
      <c r="G90" s="3"/>
      <c r="H90" s="3"/>
      <c r="I90" s="3"/>
      <c r="J90" s="3"/>
      <c r="K90" s="3"/>
      <c r="L90" s="3"/>
      <c r="M90" s="3"/>
      <c r="N90" s="3"/>
      <c r="O90" s="3"/>
      <c r="P90" s="3"/>
      <c r="Q90" s="3"/>
      <c r="R90" s="3"/>
      <c r="S90" s="3"/>
      <c r="T90" s="3"/>
      <c r="U90" s="3"/>
      <c r="V90" s="3"/>
      <c r="W90" s="3"/>
      <c r="X90" s="3"/>
      <c r="Y90" s="3"/>
    </row>
    <row r="91" spans="1:25" ht="15.75" customHeight="1">
      <c r="A91" s="11"/>
      <c r="B91" s="57"/>
      <c r="C91" s="3"/>
      <c r="D91" s="3"/>
      <c r="E91" s="3"/>
      <c r="F91" s="3"/>
      <c r="G91" s="3"/>
      <c r="H91" s="3"/>
      <c r="I91" s="3"/>
      <c r="J91" s="3"/>
      <c r="K91" s="3"/>
      <c r="L91" s="3"/>
      <c r="M91" s="3"/>
      <c r="N91" s="3"/>
      <c r="O91" s="3"/>
      <c r="P91" s="3"/>
      <c r="Q91" s="3"/>
      <c r="R91" s="3"/>
      <c r="S91" s="3"/>
      <c r="T91" s="3"/>
      <c r="U91" s="3"/>
      <c r="V91" s="3"/>
      <c r="W91" s="3"/>
      <c r="X91" s="3"/>
      <c r="Y91" s="3"/>
    </row>
    <row r="92" spans="1:25" ht="15.75" customHeight="1">
      <c r="A92" s="11"/>
      <c r="B92" s="57"/>
      <c r="C92" s="3"/>
      <c r="D92" s="3"/>
      <c r="E92" s="3"/>
      <c r="F92" s="3"/>
      <c r="G92" s="3"/>
      <c r="H92" s="3"/>
      <c r="I92" s="3"/>
      <c r="J92" s="3"/>
      <c r="K92" s="3"/>
      <c r="L92" s="3"/>
      <c r="M92" s="3"/>
      <c r="N92" s="3"/>
      <c r="O92" s="3"/>
      <c r="P92" s="3"/>
      <c r="Q92" s="3"/>
      <c r="R92" s="3"/>
      <c r="S92" s="3"/>
      <c r="T92" s="3"/>
      <c r="U92" s="3"/>
      <c r="V92" s="3"/>
      <c r="W92" s="3"/>
      <c r="X92" s="3"/>
      <c r="Y92" s="3"/>
    </row>
    <row r="93" spans="1:25" ht="15.75" customHeight="1">
      <c r="A93" s="11"/>
      <c r="B93" s="57"/>
      <c r="C93" s="3"/>
      <c r="D93" s="3"/>
      <c r="E93" s="3"/>
      <c r="F93" s="3"/>
      <c r="G93" s="3"/>
      <c r="H93" s="3"/>
      <c r="I93" s="3"/>
      <c r="J93" s="3"/>
      <c r="K93" s="3"/>
      <c r="L93" s="3"/>
      <c r="M93" s="3"/>
      <c r="N93" s="3"/>
      <c r="O93" s="3"/>
      <c r="P93" s="3"/>
      <c r="Q93" s="3"/>
      <c r="R93" s="3"/>
      <c r="S93" s="3"/>
      <c r="T93" s="3"/>
      <c r="U93" s="3"/>
      <c r="V93" s="3"/>
      <c r="W93" s="3"/>
      <c r="X93" s="3"/>
      <c r="Y93" s="3"/>
    </row>
    <row r="94" spans="1:25" ht="15.75" customHeight="1">
      <c r="A94" s="11"/>
      <c r="B94" s="57"/>
      <c r="C94" s="3"/>
      <c r="D94" s="3"/>
      <c r="E94" s="3"/>
      <c r="F94" s="3"/>
      <c r="G94" s="3"/>
      <c r="H94" s="3"/>
      <c r="I94" s="3"/>
      <c r="J94" s="3"/>
      <c r="K94" s="3"/>
      <c r="L94" s="3"/>
      <c r="M94" s="3"/>
      <c r="N94" s="3"/>
      <c r="O94" s="3"/>
      <c r="P94" s="3"/>
      <c r="Q94" s="3"/>
      <c r="R94" s="3"/>
      <c r="S94" s="3"/>
      <c r="T94" s="3"/>
      <c r="U94" s="3"/>
      <c r="V94" s="3"/>
      <c r="W94" s="3"/>
      <c r="X94" s="3"/>
      <c r="Y94" s="3"/>
    </row>
    <row r="95" spans="1:25" ht="15.75" customHeight="1">
      <c r="A95" s="11"/>
      <c r="B95" s="57"/>
      <c r="C95" s="3"/>
      <c r="D95" s="3"/>
      <c r="E95" s="3"/>
      <c r="F95" s="3"/>
      <c r="G95" s="3"/>
      <c r="H95" s="3"/>
      <c r="I95" s="3"/>
      <c r="J95" s="3"/>
      <c r="K95" s="3"/>
      <c r="L95" s="3"/>
      <c r="M95" s="3"/>
      <c r="N95" s="3"/>
      <c r="O95" s="3"/>
      <c r="P95" s="3"/>
      <c r="Q95" s="3"/>
      <c r="R95" s="3"/>
      <c r="S95" s="3"/>
      <c r="T95" s="3"/>
      <c r="U95" s="3"/>
      <c r="V95" s="3"/>
      <c r="W95" s="3"/>
      <c r="X95" s="3"/>
      <c r="Y95" s="3"/>
    </row>
    <row r="96" spans="1:25" ht="15.75" customHeight="1">
      <c r="A96" s="11"/>
      <c r="B96" s="57"/>
      <c r="C96" s="3"/>
      <c r="D96" s="3"/>
      <c r="E96" s="3"/>
      <c r="F96" s="3"/>
      <c r="G96" s="3"/>
      <c r="H96" s="3"/>
      <c r="I96" s="3"/>
      <c r="J96" s="3"/>
      <c r="K96" s="3"/>
      <c r="L96" s="3"/>
      <c r="M96" s="3"/>
      <c r="N96" s="3"/>
      <c r="O96" s="3"/>
      <c r="P96" s="3"/>
      <c r="Q96" s="3"/>
      <c r="R96" s="3"/>
      <c r="S96" s="3"/>
      <c r="T96" s="3"/>
      <c r="U96" s="3"/>
      <c r="V96" s="3"/>
      <c r="W96" s="3"/>
      <c r="X96" s="3"/>
      <c r="Y96" s="3"/>
    </row>
    <row r="97" spans="1:25" ht="15.75" customHeight="1">
      <c r="A97" s="11"/>
      <c r="B97" s="57"/>
      <c r="C97" s="3"/>
      <c r="D97" s="3"/>
      <c r="E97" s="3"/>
      <c r="F97" s="3"/>
      <c r="G97" s="3"/>
      <c r="H97" s="3"/>
      <c r="I97" s="3"/>
      <c r="J97" s="3"/>
      <c r="K97" s="3"/>
      <c r="L97" s="3"/>
      <c r="M97" s="3"/>
      <c r="N97" s="3"/>
      <c r="O97" s="3"/>
      <c r="P97" s="3"/>
      <c r="Q97" s="3"/>
      <c r="R97" s="3"/>
      <c r="S97" s="3"/>
      <c r="T97" s="3"/>
      <c r="U97" s="3"/>
      <c r="V97" s="3"/>
      <c r="W97" s="3"/>
      <c r="X97" s="3"/>
      <c r="Y97" s="3"/>
    </row>
    <row r="98" spans="1:25" ht="15.75" customHeight="1">
      <c r="A98" s="11"/>
      <c r="B98" s="57"/>
      <c r="C98" s="3"/>
      <c r="D98" s="3"/>
      <c r="E98" s="3"/>
      <c r="F98" s="3"/>
      <c r="G98" s="3"/>
      <c r="H98" s="3"/>
      <c r="I98" s="3"/>
      <c r="J98" s="3"/>
      <c r="K98" s="3"/>
      <c r="L98" s="3"/>
      <c r="M98" s="3"/>
      <c r="N98" s="3"/>
      <c r="O98" s="3"/>
      <c r="P98" s="3"/>
      <c r="Q98" s="3"/>
      <c r="R98" s="3"/>
      <c r="S98" s="3"/>
      <c r="T98" s="3"/>
      <c r="U98" s="3"/>
      <c r="V98" s="3"/>
      <c r="W98" s="3"/>
      <c r="X98" s="3"/>
      <c r="Y98" s="3"/>
    </row>
    <row r="99" spans="1:25" ht="15.75" customHeight="1">
      <c r="A99" s="11"/>
      <c r="B99" s="57"/>
      <c r="C99" s="3"/>
      <c r="D99" s="3"/>
      <c r="E99" s="3"/>
      <c r="F99" s="3"/>
      <c r="G99" s="3"/>
      <c r="H99" s="3"/>
      <c r="I99" s="3"/>
      <c r="J99" s="3"/>
      <c r="K99" s="3"/>
      <c r="L99" s="3"/>
      <c r="M99" s="3"/>
      <c r="N99" s="3"/>
      <c r="O99" s="3"/>
      <c r="P99" s="3"/>
      <c r="Q99" s="3"/>
      <c r="R99" s="3"/>
      <c r="S99" s="3"/>
      <c r="T99" s="3"/>
      <c r="U99" s="3"/>
      <c r="V99" s="3"/>
      <c r="W99" s="3"/>
      <c r="X99" s="3"/>
      <c r="Y99" s="3"/>
    </row>
    <row r="100" spans="1:25" ht="15.75" customHeight="1">
      <c r="A100" s="11"/>
      <c r="B100" s="57"/>
      <c r="C100" s="3"/>
      <c r="D100" s="3"/>
      <c r="E100" s="3"/>
      <c r="F100" s="3"/>
      <c r="G100" s="3"/>
      <c r="H100" s="3"/>
      <c r="I100" s="3"/>
      <c r="J100" s="3"/>
      <c r="K100" s="3"/>
      <c r="L100" s="3"/>
      <c r="M100" s="3"/>
      <c r="N100" s="3"/>
      <c r="O100" s="3"/>
      <c r="P100" s="3"/>
      <c r="Q100" s="3"/>
      <c r="R100" s="3"/>
      <c r="S100" s="3"/>
      <c r="T100" s="3"/>
      <c r="U100" s="3"/>
      <c r="V100" s="3"/>
      <c r="W100" s="3"/>
      <c r="X100" s="3"/>
      <c r="Y100" s="3"/>
    </row>
    <row r="101" spans="1:25" ht="15.75" customHeight="1">
      <c r="A101" s="11"/>
      <c r="B101" s="57"/>
      <c r="C101" s="3"/>
      <c r="D101" s="3"/>
      <c r="E101" s="3"/>
      <c r="F101" s="3"/>
      <c r="G101" s="3"/>
      <c r="H101" s="3"/>
      <c r="I101" s="3"/>
      <c r="J101" s="3"/>
      <c r="K101" s="3"/>
      <c r="L101" s="3"/>
      <c r="M101" s="3"/>
      <c r="N101" s="3"/>
      <c r="O101" s="3"/>
      <c r="P101" s="3"/>
      <c r="Q101" s="3"/>
      <c r="R101" s="3"/>
      <c r="S101" s="3"/>
      <c r="T101" s="3"/>
      <c r="U101" s="3"/>
      <c r="V101" s="3"/>
      <c r="W101" s="3"/>
      <c r="X101" s="3"/>
      <c r="Y101" s="3"/>
    </row>
    <row r="102" spans="1:25" ht="15.75" customHeight="1">
      <c r="A102" s="11"/>
      <c r="B102" s="57"/>
      <c r="C102" s="3"/>
      <c r="D102" s="3"/>
      <c r="E102" s="3"/>
      <c r="F102" s="3"/>
      <c r="G102" s="3"/>
      <c r="H102" s="3"/>
      <c r="I102" s="3"/>
      <c r="J102" s="3"/>
      <c r="K102" s="3"/>
      <c r="L102" s="3"/>
      <c r="M102" s="3"/>
      <c r="N102" s="3"/>
      <c r="O102" s="3"/>
      <c r="P102" s="3"/>
      <c r="Q102" s="3"/>
      <c r="R102" s="3"/>
      <c r="S102" s="3"/>
      <c r="T102" s="3"/>
      <c r="U102" s="3"/>
      <c r="V102" s="3"/>
      <c r="W102" s="3"/>
      <c r="X102" s="3"/>
      <c r="Y102" s="3"/>
    </row>
    <row r="103" spans="1:25" ht="15.75" customHeight="1">
      <c r="A103" s="11"/>
      <c r="B103" s="57"/>
      <c r="C103" s="3"/>
      <c r="D103" s="3"/>
      <c r="E103" s="3"/>
      <c r="F103" s="3"/>
      <c r="G103" s="3"/>
      <c r="H103" s="3"/>
      <c r="I103" s="3"/>
      <c r="J103" s="3"/>
      <c r="K103" s="3"/>
      <c r="L103" s="3"/>
      <c r="M103" s="3"/>
      <c r="N103" s="3"/>
      <c r="O103" s="3"/>
      <c r="P103" s="3"/>
      <c r="Q103" s="3"/>
      <c r="R103" s="3"/>
      <c r="S103" s="3"/>
      <c r="T103" s="3"/>
      <c r="U103" s="3"/>
      <c r="V103" s="3"/>
      <c r="W103" s="3"/>
      <c r="X103" s="3"/>
      <c r="Y103" s="3"/>
    </row>
    <row r="104" spans="1:25" ht="15.75" customHeight="1">
      <c r="A104" s="11"/>
      <c r="B104" s="57"/>
      <c r="C104" s="3"/>
      <c r="D104" s="3"/>
      <c r="E104" s="3"/>
      <c r="F104" s="3"/>
      <c r="G104" s="3"/>
      <c r="H104" s="3"/>
      <c r="I104" s="3"/>
      <c r="J104" s="3"/>
      <c r="K104" s="3"/>
      <c r="L104" s="3"/>
      <c r="M104" s="3"/>
      <c r="N104" s="3"/>
      <c r="O104" s="3"/>
      <c r="P104" s="3"/>
      <c r="Q104" s="3"/>
      <c r="R104" s="3"/>
      <c r="S104" s="3"/>
      <c r="T104" s="3"/>
      <c r="U104" s="3"/>
      <c r="V104" s="3"/>
      <c r="W104" s="3"/>
      <c r="X104" s="3"/>
      <c r="Y104" s="3"/>
    </row>
    <row r="105" spans="1:25" ht="15.75" customHeight="1">
      <c r="A105" s="11"/>
      <c r="B105" s="57"/>
      <c r="C105" s="3"/>
      <c r="D105" s="3"/>
      <c r="E105" s="3"/>
      <c r="F105" s="3"/>
      <c r="G105" s="3"/>
      <c r="H105" s="3"/>
      <c r="I105" s="3"/>
      <c r="J105" s="3"/>
      <c r="K105" s="3"/>
      <c r="L105" s="3"/>
      <c r="M105" s="3"/>
      <c r="N105" s="3"/>
      <c r="O105" s="3"/>
      <c r="P105" s="3"/>
      <c r="Q105" s="3"/>
      <c r="R105" s="3"/>
      <c r="S105" s="3"/>
      <c r="T105" s="3"/>
      <c r="U105" s="3"/>
      <c r="V105" s="3"/>
      <c r="W105" s="3"/>
      <c r="X105" s="3"/>
      <c r="Y105" s="3"/>
    </row>
    <row r="106" spans="1:25" ht="15.75" customHeight="1">
      <c r="A106" s="11"/>
      <c r="B106" s="57"/>
      <c r="C106" s="3"/>
      <c r="D106" s="3"/>
      <c r="E106" s="3"/>
      <c r="F106" s="3"/>
      <c r="G106" s="3"/>
      <c r="H106" s="3"/>
      <c r="I106" s="3"/>
      <c r="J106" s="3"/>
      <c r="K106" s="3"/>
      <c r="L106" s="3"/>
      <c r="M106" s="3"/>
      <c r="N106" s="3"/>
      <c r="O106" s="3"/>
      <c r="P106" s="3"/>
      <c r="Q106" s="3"/>
      <c r="R106" s="3"/>
      <c r="S106" s="3"/>
      <c r="T106" s="3"/>
      <c r="U106" s="3"/>
      <c r="V106" s="3"/>
      <c r="W106" s="3"/>
      <c r="X106" s="3"/>
      <c r="Y106" s="3"/>
    </row>
    <row r="107" spans="1:25" ht="15.75" customHeight="1">
      <c r="A107" s="11"/>
      <c r="B107" s="57"/>
      <c r="C107" s="3"/>
      <c r="D107" s="3"/>
      <c r="E107" s="3"/>
      <c r="F107" s="3"/>
      <c r="G107" s="3"/>
      <c r="H107" s="3"/>
      <c r="I107" s="3"/>
      <c r="J107" s="3"/>
      <c r="K107" s="3"/>
      <c r="L107" s="3"/>
      <c r="M107" s="3"/>
      <c r="N107" s="3"/>
      <c r="O107" s="3"/>
      <c r="P107" s="3"/>
      <c r="Q107" s="3"/>
      <c r="R107" s="3"/>
      <c r="S107" s="3"/>
      <c r="T107" s="3"/>
      <c r="U107" s="3"/>
      <c r="V107" s="3"/>
      <c r="W107" s="3"/>
      <c r="X107" s="3"/>
      <c r="Y107" s="3"/>
    </row>
    <row r="108" spans="1:25" ht="15.75" customHeight="1">
      <c r="A108" s="11"/>
      <c r="B108" s="57"/>
      <c r="C108" s="3"/>
      <c r="D108" s="3"/>
      <c r="E108" s="3"/>
      <c r="F108" s="3"/>
      <c r="G108" s="3"/>
      <c r="H108" s="3"/>
      <c r="I108" s="3"/>
      <c r="J108" s="3"/>
      <c r="K108" s="3"/>
      <c r="L108" s="3"/>
      <c r="M108" s="3"/>
      <c r="N108" s="3"/>
      <c r="O108" s="3"/>
      <c r="P108" s="3"/>
      <c r="Q108" s="3"/>
      <c r="R108" s="3"/>
      <c r="S108" s="3"/>
      <c r="T108" s="3"/>
      <c r="U108" s="3"/>
      <c r="V108" s="3"/>
      <c r="W108" s="3"/>
      <c r="X108" s="3"/>
      <c r="Y108" s="3"/>
    </row>
    <row r="109" spans="1:25" ht="15.75" customHeight="1">
      <c r="A109" s="11"/>
      <c r="B109" s="57"/>
      <c r="C109" s="3"/>
      <c r="D109" s="3"/>
      <c r="E109" s="3"/>
      <c r="F109" s="3"/>
      <c r="G109" s="3"/>
      <c r="H109" s="3"/>
      <c r="I109" s="3"/>
      <c r="J109" s="3"/>
      <c r="K109" s="3"/>
      <c r="L109" s="3"/>
      <c r="M109" s="3"/>
      <c r="N109" s="3"/>
      <c r="O109" s="3"/>
      <c r="P109" s="3"/>
      <c r="Q109" s="3"/>
      <c r="R109" s="3"/>
      <c r="S109" s="3"/>
      <c r="T109" s="3"/>
      <c r="U109" s="3"/>
      <c r="V109" s="3"/>
      <c r="W109" s="3"/>
      <c r="X109" s="3"/>
      <c r="Y109" s="3"/>
    </row>
    <row r="110" spans="1:25" ht="15.75" customHeight="1">
      <c r="A110" s="11"/>
      <c r="B110" s="57"/>
      <c r="C110" s="3"/>
      <c r="D110" s="3"/>
      <c r="E110" s="3"/>
      <c r="F110" s="3"/>
      <c r="G110" s="3"/>
      <c r="H110" s="3"/>
      <c r="I110" s="3"/>
      <c r="J110" s="3"/>
      <c r="K110" s="3"/>
      <c r="L110" s="3"/>
      <c r="M110" s="3"/>
      <c r="N110" s="3"/>
      <c r="O110" s="3"/>
      <c r="P110" s="3"/>
      <c r="Q110" s="3"/>
      <c r="R110" s="3"/>
      <c r="S110" s="3"/>
      <c r="T110" s="3"/>
      <c r="U110" s="3"/>
      <c r="V110" s="3"/>
      <c r="W110" s="3"/>
      <c r="X110" s="3"/>
      <c r="Y110" s="3"/>
    </row>
    <row r="111" spans="1:25" ht="15.75" customHeight="1">
      <c r="A111" s="11"/>
      <c r="B111" s="57"/>
      <c r="C111" s="3"/>
      <c r="D111" s="3"/>
      <c r="E111" s="3"/>
      <c r="F111" s="3"/>
      <c r="G111" s="3"/>
      <c r="H111" s="3"/>
      <c r="I111" s="3"/>
      <c r="J111" s="3"/>
      <c r="K111" s="3"/>
      <c r="L111" s="3"/>
      <c r="M111" s="3"/>
      <c r="N111" s="3"/>
      <c r="O111" s="3"/>
      <c r="P111" s="3"/>
      <c r="Q111" s="3"/>
      <c r="R111" s="3"/>
      <c r="S111" s="3"/>
      <c r="T111" s="3"/>
      <c r="U111" s="3"/>
      <c r="V111" s="3"/>
      <c r="W111" s="3"/>
      <c r="X111" s="3"/>
      <c r="Y111" s="3"/>
    </row>
    <row r="112" spans="1:25" ht="15.75" customHeight="1">
      <c r="A112" s="11"/>
      <c r="B112" s="57"/>
      <c r="C112" s="3"/>
      <c r="D112" s="3"/>
      <c r="E112" s="3"/>
      <c r="F112" s="3"/>
      <c r="G112" s="3"/>
      <c r="H112" s="3"/>
      <c r="I112" s="3"/>
      <c r="J112" s="3"/>
      <c r="K112" s="3"/>
      <c r="L112" s="3"/>
      <c r="M112" s="3"/>
      <c r="N112" s="3"/>
      <c r="O112" s="3"/>
      <c r="P112" s="3"/>
      <c r="Q112" s="3"/>
      <c r="R112" s="3"/>
      <c r="S112" s="3"/>
      <c r="T112" s="3"/>
      <c r="U112" s="3"/>
      <c r="V112" s="3"/>
      <c r="W112" s="3"/>
      <c r="X112" s="3"/>
      <c r="Y112" s="3"/>
    </row>
    <row r="113" spans="1:25" ht="15.75" customHeight="1">
      <c r="A113" s="11"/>
      <c r="B113" s="57"/>
      <c r="C113" s="3"/>
      <c r="D113" s="3"/>
      <c r="E113" s="3"/>
      <c r="F113" s="3"/>
      <c r="G113" s="3"/>
      <c r="H113" s="3"/>
      <c r="I113" s="3"/>
      <c r="J113" s="3"/>
      <c r="K113" s="3"/>
      <c r="L113" s="3"/>
      <c r="M113" s="3"/>
      <c r="N113" s="3"/>
      <c r="O113" s="3"/>
      <c r="P113" s="3"/>
      <c r="Q113" s="3"/>
      <c r="R113" s="3"/>
      <c r="S113" s="3"/>
      <c r="T113" s="3"/>
      <c r="U113" s="3"/>
      <c r="V113" s="3"/>
      <c r="W113" s="3"/>
      <c r="X113" s="3"/>
      <c r="Y113" s="3"/>
    </row>
    <row r="114" spans="1:25" ht="15.75" customHeight="1">
      <c r="A114" s="11"/>
      <c r="B114" s="57"/>
      <c r="C114" s="3"/>
      <c r="D114" s="3"/>
      <c r="E114" s="3"/>
      <c r="F114" s="3"/>
      <c r="G114" s="3"/>
      <c r="H114" s="3"/>
      <c r="I114" s="3"/>
      <c r="J114" s="3"/>
      <c r="K114" s="3"/>
      <c r="L114" s="3"/>
      <c r="M114" s="3"/>
      <c r="N114" s="3"/>
      <c r="O114" s="3"/>
      <c r="P114" s="3"/>
      <c r="Q114" s="3"/>
      <c r="R114" s="3"/>
      <c r="S114" s="3"/>
      <c r="T114" s="3"/>
      <c r="U114" s="3"/>
      <c r="V114" s="3"/>
      <c r="W114" s="3"/>
      <c r="X114" s="3"/>
      <c r="Y114" s="3"/>
    </row>
    <row r="115" spans="1:25" ht="15.75" customHeight="1">
      <c r="A115" s="11"/>
      <c r="B115" s="57"/>
      <c r="C115" s="3"/>
      <c r="D115" s="3"/>
      <c r="E115" s="3"/>
      <c r="F115" s="3"/>
      <c r="G115" s="3"/>
      <c r="H115" s="3"/>
      <c r="I115" s="3"/>
      <c r="J115" s="3"/>
      <c r="K115" s="3"/>
      <c r="L115" s="3"/>
      <c r="M115" s="3"/>
      <c r="N115" s="3"/>
      <c r="O115" s="3"/>
      <c r="P115" s="3"/>
      <c r="Q115" s="3"/>
      <c r="R115" s="3"/>
      <c r="S115" s="3"/>
      <c r="T115" s="3"/>
      <c r="U115" s="3"/>
      <c r="V115" s="3"/>
      <c r="W115" s="3"/>
      <c r="X115" s="3"/>
      <c r="Y115" s="3"/>
    </row>
    <row r="116" spans="1:25" ht="15.75" customHeight="1">
      <c r="A116" s="11"/>
      <c r="B116" s="57"/>
      <c r="C116" s="3"/>
      <c r="D116" s="3"/>
      <c r="E116" s="3"/>
      <c r="F116" s="3"/>
      <c r="G116" s="3"/>
      <c r="H116" s="3"/>
      <c r="I116" s="3"/>
      <c r="J116" s="3"/>
      <c r="K116" s="3"/>
      <c r="L116" s="3"/>
      <c r="M116" s="3"/>
      <c r="N116" s="3"/>
      <c r="O116" s="3"/>
      <c r="P116" s="3"/>
      <c r="Q116" s="3"/>
      <c r="R116" s="3"/>
      <c r="S116" s="3"/>
      <c r="T116" s="3"/>
      <c r="U116" s="3"/>
      <c r="V116" s="3"/>
      <c r="W116" s="3"/>
      <c r="X116" s="3"/>
      <c r="Y116" s="3"/>
    </row>
    <row r="117" spans="1:25" ht="15.75" customHeight="1">
      <c r="A117" s="11"/>
      <c r="B117" s="57"/>
      <c r="C117" s="3"/>
      <c r="D117" s="3"/>
      <c r="E117" s="3"/>
      <c r="F117" s="3"/>
      <c r="G117" s="3"/>
      <c r="H117" s="3"/>
      <c r="I117" s="3"/>
      <c r="J117" s="3"/>
      <c r="K117" s="3"/>
      <c r="L117" s="3"/>
      <c r="M117" s="3"/>
      <c r="N117" s="3"/>
      <c r="O117" s="3"/>
      <c r="P117" s="3"/>
      <c r="Q117" s="3"/>
      <c r="R117" s="3"/>
      <c r="S117" s="3"/>
      <c r="T117" s="3"/>
      <c r="U117" s="3"/>
      <c r="V117" s="3"/>
      <c r="W117" s="3"/>
      <c r="X117" s="3"/>
      <c r="Y117" s="3"/>
    </row>
    <row r="118" spans="1:25" ht="15.75" customHeight="1">
      <c r="A118" s="11"/>
      <c r="B118" s="57"/>
      <c r="C118" s="3"/>
      <c r="D118" s="3"/>
      <c r="E118" s="3"/>
      <c r="F118" s="3"/>
      <c r="G118" s="3"/>
      <c r="H118" s="3"/>
      <c r="I118" s="3"/>
      <c r="J118" s="3"/>
      <c r="K118" s="3"/>
      <c r="L118" s="3"/>
      <c r="M118" s="3"/>
      <c r="N118" s="3"/>
      <c r="O118" s="3"/>
      <c r="P118" s="3"/>
      <c r="Q118" s="3"/>
      <c r="R118" s="3"/>
      <c r="S118" s="3"/>
      <c r="T118" s="3"/>
      <c r="U118" s="3"/>
      <c r="V118" s="3"/>
      <c r="W118" s="3"/>
      <c r="X118" s="3"/>
      <c r="Y118" s="3"/>
    </row>
    <row r="119" spans="1:25" ht="15.75" customHeight="1">
      <c r="A119" s="11"/>
      <c r="B119" s="57"/>
      <c r="C119" s="3"/>
      <c r="D119" s="3"/>
      <c r="E119" s="3"/>
      <c r="F119" s="3"/>
      <c r="G119" s="3"/>
      <c r="H119" s="3"/>
      <c r="I119" s="3"/>
      <c r="J119" s="3"/>
      <c r="K119" s="3"/>
      <c r="L119" s="3"/>
      <c r="M119" s="3"/>
      <c r="N119" s="3"/>
      <c r="O119" s="3"/>
      <c r="P119" s="3"/>
      <c r="Q119" s="3"/>
      <c r="R119" s="3"/>
      <c r="S119" s="3"/>
      <c r="T119" s="3"/>
      <c r="U119" s="3"/>
      <c r="V119" s="3"/>
      <c r="W119" s="3"/>
      <c r="X119" s="3"/>
      <c r="Y119" s="3"/>
    </row>
    <row r="120" spans="1:25" ht="15.75" customHeight="1">
      <c r="A120" s="11"/>
      <c r="B120" s="57"/>
      <c r="C120" s="3"/>
      <c r="D120" s="3"/>
      <c r="E120" s="3"/>
      <c r="F120" s="3"/>
      <c r="G120" s="3"/>
      <c r="H120" s="3"/>
      <c r="I120" s="3"/>
      <c r="J120" s="3"/>
      <c r="K120" s="3"/>
      <c r="L120" s="3"/>
      <c r="M120" s="3"/>
      <c r="N120" s="3"/>
      <c r="O120" s="3"/>
      <c r="P120" s="3"/>
      <c r="Q120" s="3"/>
      <c r="R120" s="3"/>
      <c r="S120" s="3"/>
      <c r="T120" s="3"/>
      <c r="U120" s="3"/>
      <c r="V120" s="3"/>
      <c r="W120" s="3"/>
      <c r="X120" s="3"/>
      <c r="Y120" s="3"/>
    </row>
    <row r="121" spans="1:25" ht="15.75" customHeight="1">
      <c r="A121" s="11"/>
      <c r="B121" s="57"/>
      <c r="C121" s="3"/>
      <c r="D121" s="3"/>
      <c r="E121" s="3"/>
      <c r="F121" s="3"/>
      <c r="G121" s="3"/>
      <c r="H121" s="3"/>
      <c r="I121" s="3"/>
      <c r="J121" s="3"/>
      <c r="K121" s="3"/>
      <c r="L121" s="3"/>
      <c r="M121" s="3"/>
      <c r="N121" s="3"/>
      <c r="O121" s="3"/>
      <c r="P121" s="3"/>
      <c r="Q121" s="3"/>
      <c r="R121" s="3"/>
      <c r="S121" s="3"/>
      <c r="T121" s="3"/>
      <c r="U121" s="3"/>
      <c r="V121" s="3"/>
      <c r="W121" s="3"/>
      <c r="X121" s="3"/>
      <c r="Y121" s="3"/>
    </row>
    <row r="122" spans="1:25" ht="15.75" customHeight="1">
      <c r="A122" s="11"/>
      <c r="B122" s="57"/>
      <c r="C122" s="3"/>
      <c r="D122" s="3"/>
      <c r="E122" s="3"/>
      <c r="F122" s="3"/>
      <c r="G122" s="3"/>
      <c r="H122" s="3"/>
      <c r="I122" s="3"/>
      <c r="J122" s="3"/>
      <c r="K122" s="3"/>
      <c r="L122" s="3"/>
      <c r="M122" s="3"/>
      <c r="N122" s="3"/>
      <c r="O122" s="3"/>
      <c r="P122" s="3"/>
      <c r="Q122" s="3"/>
      <c r="R122" s="3"/>
      <c r="S122" s="3"/>
      <c r="T122" s="3"/>
      <c r="U122" s="3"/>
      <c r="V122" s="3"/>
      <c r="W122" s="3"/>
      <c r="X122" s="3"/>
      <c r="Y122" s="3"/>
    </row>
    <row r="123" spans="1:25" ht="15.75" customHeight="1">
      <c r="A123" s="11"/>
      <c r="B123" s="57"/>
      <c r="C123" s="3"/>
      <c r="D123" s="3"/>
      <c r="E123" s="3"/>
      <c r="F123" s="3"/>
      <c r="G123" s="3"/>
      <c r="H123" s="3"/>
      <c r="I123" s="3"/>
      <c r="J123" s="3"/>
      <c r="K123" s="3"/>
      <c r="L123" s="3"/>
      <c r="M123" s="3"/>
      <c r="N123" s="3"/>
      <c r="O123" s="3"/>
      <c r="P123" s="3"/>
      <c r="Q123" s="3"/>
      <c r="R123" s="3"/>
      <c r="S123" s="3"/>
      <c r="T123" s="3"/>
      <c r="U123" s="3"/>
      <c r="V123" s="3"/>
      <c r="W123" s="3"/>
      <c r="X123" s="3"/>
      <c r="Y123" s="3"/>
    </row>
    <row r="124" spans="1:25" ht="15.75" customHeight="1">
      <c r="A124" s="11"/>
      <c r="B124" s="57"/>
      <c r="C124" s="3"/>
      <c r="D124" s="3"/>
      <c r="E124" s="3"/>
      <c r="F124" s="3"/>
      <c r="G124" s="3"/>
      <c r="H124" s="3"/>
      <c r="I124" s="3"/>
      <c r="J124" s="3"/>
      <c r="K124" s="3"/>
      <c r="L124" s="3"/>
      <c r="M124" s="3"/>
      <c r="N124" s="3"/>
      <c r="O124" s="3"/>
      <c r="P124" s="3"/>
      <c r="Q124" s="3"/>
      <c r="R124" s="3"/>
      <c r="S124" s="3"/>
      <c r="T124" s="3"/>
      <c r="U124" s="3"/>
      <c r="V124" s="3"/>
      <c r="W124" s="3"/>
      <c r="X124" s="3"/>
      <c r="Y124" s="3"/>
    </row>
    <row r="125" spans="1:25" ht="15.75" customHeight="1">
      <c r="A125" s="11"/>
      <c r="B125" s="57"/>
      <c r="C125" s="3"/>
      <c r="D125" s="3"/>
      <c r="E125" s="3"/>
      <c r="F125" s="3"/>
      <c r="G125" s="3"/>
      <c r="H125" s="3"/>
      <c r="I125" s="3"/>
      <c r="J125" s="3"/>
      <c r="K125" s="3"/>
      <c r="L125" s="3"/>
      <c r="M125" s="3"/>
      <c r="N125" s="3"/>
      <c r="O125" s="3"/>
      <c r="P125" s="3"/>
      <c r="Q125" s="3"/>
      <c r="R125" s="3"/>
      <c r="S125" s="3"/>
      <c r="T125" s="3"/>
      <c r="U125" s="3"/>
      <c r="V125" s="3"/>
      <c r="W125" s="3"/>
      <c r="X125" s="3"/>
      <c r="Y125" s="3"/>
    </row>
    <row r="126" spans="1:25" ht="15.75" customHeight="1">
      <c r="A126" s="11"/>
      <c r="B126" s="57"/>
      <c r="C126" s="3"/>
      <c r="D126" s="3"/>
      <c r="E126" s="3"/>
      <c r="F126" s="3"/>
      <c r="G126" s="3"/>
      <c r="H126" s="3"/>
      <c r="I126" s="3"/>
      <c r="J126" s="3"/>
      <c r="K126" s="3"/>
      <c r="L126" s="3"/>
      <c r="M126" s="3"/>
      <c r="N126" s="3"/>
      <c r="O126" s="3"/>
      <c r="P126" s="3"/>
      <c r="Q126" s="3"/>
      <c r="R126" s="3"/>
      <c r="S126" s="3"/>
      <c r="T126" s="3"/>
      <c r="U126" s="3"/>
      <c r="V126" s="3"/>
      <c r="W126" s="3"/>
      <c r="X126" s="3"/>
      <c r="Y126" s="3"/>
    </row>
    <row r="127" spans="1:25" ht="15.75" customHeight="1">
      <c r="A127" s="11"/>
      <c r="B127" s="57"/>
      <c r="C127" s="3"/>
      <c r="D127" s="3"/>
      <c r="E127" s="3"/>
      <c r="F127" s="3"/>
      <c r="G127" s="3"/>
      <c r="H127" s="3"/>
      <c r="I127" s="3"/>
      <c r="J127" s="3"/>
      <c r="K127" s="3"/>
      <c r="L127" s="3"/>
      <c r="M127" s="3"/>
      <c r="N127" s="3"/>
      <c r="O127" s="3"/>
      <c r="P127" s="3"/>
      <c r="Q127" s="3"/>
      <c r="R127" s="3"/>
      <c r="S127" s="3"/>
      <c r="T127" s="3"/>
      <c r="U127" s="3"/>
      <c r="V127" s="3"/>
      <c r="W127" s="3"/>
      <c r="X127" s="3"/>
      <c r="Y127" s="3"/>
    </row>
    <row r="128" spans="1:25" ht="15.75" customHeight="1">
      <c r="A128" s="11"/>
      <c r="B128" s="57"/>
      <c r="C128" s="3"/>
      <c r="D128" s="3"/>
      <c r="E128" s="3"/>
      <c r="F128" s="3"/>
      <c r="G128" s="3"/>
      <c r="H128" s="3"/>
      <c r="I128" s="3"/>
      <c r="J128" s="3"/>
      <c r="K128" s="3"/>
      <c r="L128" s="3"/>
      <c r="M128" s="3"/>
      <c r="N128" s="3"/>
      <c r="O128" s="3"/>
      <c r="P128" s="3"/>
      <c r="Q128" s="3"/>
      <c r="R128" s="3"/>
      <c r="S128" s="3"/>
      <c r="T128" s="3"/>
      <c r="U128" s="3"/>
      <c r="V128" s="3"/>
      <c r="W128" s="3"/>
      <c r="X128" s="3"/>
      <c r="Y128" s="3"/>
    </row>
    <row r="129" spans="1:25" ht="15.75" customHeight="1">
      <c r="A129" s="11"/>
      <c r="B129" s="57"/>
      <c r="C129" s="3"/>
      <c r="D129" s="3"/>
      <c r="E129" s="3"/>
      <c r="F129" s="3"/>
      <c r="G129" s="3"/>
      <c r="H129" s="3"/>
      <c r="I129" s="3"/>
      <c r="J129" s="3"/>
      <c r="K129" s="3"/>
      <c r="L129" s="3"/>
      <c r="M129" s="3"/>
      <c r="N129" s="3"/>
      <c r="O129" s="3"/>
      <c r="P129" s="3"/>
      <c r="Q129" s="3"/>
      <c r="R129" s="3"/>
      <c r="S129" s="3"/>
      <c r="T129" s="3"/>
      <c r="U129" s="3"/>
      <c r="V129" s="3"/>
      <c r="W129" s="3"/>
      <c r="X129" s="3"/>
      <c r="Y129" s="3"/>
    </row>
    <row r="130" spans="1:25" ht="15.75" customHeight="1">
      <c r="A130" s="11"/>
      <c r="B130" s="57"/>
      <c r="C130" s="3"/>
      <c r="D130" s="3"/>
      <c r="E130" s="3"/>
      <c r="F130" s="3"/>
      <c r="G130" s="3"/>
      <c r="H130" s="3"/>
      <c r="I130" s="3"/>
      <c r="J130" s="3"/>
      <c r="K130" s="3"/>
      <c r="L130" s="3"/>
      <c r="M130" s="3"/>
      <c r="N130" s="3"/>
      <c r="O130" s="3"/>
      <c r="P130" s="3"/>
      <c r="Q130" s="3"/>
      <c r="R130" s="3"/>
      <c r="S130" s="3"/>
      <c r="T130" s="3"/>
      <c r="U130" s="3"/>
      <c r="V130" s="3"/>
      <c r="W130" s="3"/>
      <c r="X130" s="3"/>
      <c r="Y130" s="3"/>
    </row>
    <row r="131" spans="1:25" ht="15.75" customHeight="1">
      <c r="A131" s="11"/>
      <c r="B131" s="57"/>
      <c r="C131" s="3"/>
      <c r="D131" s="3"/>
      <c r="E131" s="3"/>
      <c r="F131" s="3"/>
      <c r="G131" s="3"/>
      <c r="H131" s="3"/>
      <c r="I131" s="3"/>
      <c r="J131" s="3"/>
      <c r="K131" s="3"/>
      <c r="L131" s="3"/>
      <c r="M131" s="3"/>
      <c r="N131" s="3"/>
      <c r="O131" s="3"/>
      <c r="P131" s="3"/>
      <c r="Q131" s="3"/>
      <c r="R131" s="3"/>
      <c r="S131" s="3"/>
      <c r="T131" s="3"/>
      <c r="U131" s="3"/>
      <c r="V131" s="3"/>
      <c r="W131" s="3"/>
      <c r="X131" s="3"/>
      <c r="Y131" s="3"/>
    </row>
    <row r="132" spans="1:25" ht="15.75" customHeight="1">
      <c r="A132" s="11"/>
      <c r="B132" s="57"/>
      <c r="C132" s="3"/>
      <c r="D132" s="3"/>
      <c r="E132" s="3"/>
      <c r="F132" s="3"/>
      <c r="G132" s="3"/>
      <c r="H132" s="3"/>
      <c r="I132" s="3"/>
      <c r="J132" s="3"/>
      <c r="K132" s="3"/>
      <c r="L132" s="3"/>
      <c r="M132" s="3"/>
      <c r="N132" s="3"/>
      <c r="O132" s="3"/>
      <c r="P132" s="3"/>
      <c r="Q132" s="3"/>
      <c r="R132" s="3"/>
      <c r="S132" s="3"/>
      <c r="T132" s="3"/>
      <c r="U132" s="3"/>
      <c r="V132" s="3"/>
      <c r="W132" s="3"/>
      <c r="X132" s="3"/>
      <c r="Y132" s="3"/>
    </row>
    <row r="133" spans="1:25" ht="15.75" customHeight="1">
      <c r="A133" s="11"/>
      <c r="B133" s="57"/>
      <c r="C133" s="3"/>
      <c r="D133" s="3"/>
      <c r="E133" s="3"/>
      <c r="F133" s="3"/>
      <c r="G133" s="3"/>
      <c r="H133" s="3"/>
      <c r="I133" s="3"/>
      <c r="J133" s="3"/>
      <c r="K133" s="3"/>
      <c r="L133" s="3"/>
      <c r="M133" s="3"/>
      <c r="N133" s="3"/>
      <c r="O133" s="3"/>
      <c r="P133" s="3"/>
      <c r="Q133" s="3"/>
      <c r="R133" s="3"/>
      <c r="S133" s="3"/>
      <c r="T133" s="3"/>
      <c r="U133" s="3"/>
      <c r="V133" s="3"/>
      <c r="W133" s="3"/>
      <c r="X133" s="3"/>
      <c r="Y133" s="3"/>
    </row>
    <row r="134" spans="1:25" ht="15.75" customHeight="1">
      <c r="A134" s="11"/>
      <c r="B134" s="57"/>
      <c r="C134" s="3"/>
      <c r="D134" s="3"/>
      <c r="E134" s="3"/>
      <c r="F134" s="3"/>
      <c r="G134" s="3"/>
      <c r="H134" s="3"/>
      <c r="I134" s="3"/>
      <c r="J134" s="3"/>
      <c r="K134" s="3"/>
      <c r="L134" s="3"/>
      <c r="M134" s="3"/>
      <c r="N134" s="3"/>
      <c r="O134" s="3"/>
      <c r="P134" s="3"/>
      <c r="Q134" s="3"/>
      <c r="R134" s="3"/>
      <c r="S134" s="3"/>
      <c r="T134" s="3"/>
      <c r="U134" s="3"/>
      <c r="V134" s="3"/>
      <c r="W134" s="3"/>
      <c r="X134" s="3"/>
      <c r="Y134" s="3"/>
    </row>
    <row r="135" spans="1:25" ht="15.75" customHeight="1">
      <c r="A135" s="11"/>
      <c r="B135" s="57"/>
      <c r="C135" s="3"/>
      <c r="D135" s="3"/>
      <c r="E135" s="3"/>
      <c r="F135" s="3"/>
      <c r="G135" s="3"/>
      <c r="H135" s="3"/>
      <c r="I135" s="3"/>
      <c r="J135" s="3"/>
      <c r="K135" s="3"/>
      <c r="L135" s="3"/>
      <c r="M135" s="3"/>
      <c r="N135" s="3"/>
      <c r="O135" s="3"/>
      <c r="P135" s="3"/>
      <c r="Q135" s="3"/>
      <c r="R135" s="3"/>
      <c r="S135" s="3"/>
      <c r="T135" s="3"/>
      <c r="U135" s="3"/>
      <c r="V135" s="3"/>
      <c r="W135" s="3"/>
      <c r="X135" s="3"/>
      <c r="Y135" s="3"/>
    </row>
    <row r="136" spans="1:25" ht="15.75" customHeight="1">
      <c r="A136" s="11"/>
      <c r="B136" s="57"/>
      <c r="C136" s="3"/>
      <c r="D136" s="3"/>
      <c r="E136" s="3"/>
      <c r="F136" s="3"/>
      <c r="G136" s="3"/>
      <c r="H136" s="3"/>
      <c r="I136" s="3"/>
      <c r="J136" s="3"/>
      <c r="K136" s="3"/>
      <c r="L136" s="3"/>
      <c r="M136" s="3"/>
      <c r="N136" s="3"/>
      <c r="O136" s="3"/>
      <c r="P136" s="3"/>
      <c r="Q136" s="3"/>
      <c r="R136" s="3"/>
      <c r="S136" s="3"/>
      <c r="T136" s="3"/>
      <c r="U136" s="3"/>
      <c r="V136" s="3"/>
      <c r="W136" s="3"/>
      <c r="X136" s="3"/>
      <c r="Y136" s="3"/>
    </row>
    <row r="137" spans="1:25" ht="15.75" customHeight="1">
      <c r="A137" s="11"/>
      <c r="B137" s="57"/>
      <c r="C137" s="3"/>
      <c r="D137" s="3"/>
      <c r="E137" s="3"/>
      <c r="F137" s="3"/>
      <c r="G137" s="3"/>
      <c r="H137" s="3"/>
      <c r="I137" s="3"/>
      <c r="J137" s="3"/>
      <c r="K137" s="3"/>
      <c r="L137" s="3"/>
      <c r="M137" s="3"/>
      <c r="N137" s="3"/>
      <c r="O137" s="3"/>
      <c r="P137" s="3"/>
      <c r="Q137" s="3"/>
      <c r="R137" s="3"/>
      <c r="S137" s="3"/>
      <c r="T137" s="3"/>
      <c r="U137" s="3"/>
      <c r="V137" s="3"/>
      <c r="W137" s="3"/>
      <c r="X137" s="3"/>
      <c r="Y137" s="3"/>
    </row>
    <row r="138" spans="1:25" ht="15.75" customHeight="1">
      <c r="A138" s="11"/>
      <c r="B138" s="57"/>
      <c r="C138" s="3"/>
      <c r="D138" s="3"/>
      <c r="E138" s="3"/>
      <c r="F138" s="3"/>
      <c r="G138" s="3"/>
      <c r="H138" s="3"/>
      <c r="I138" s="3"/>
      <c r="J138" s="3"/>
      <c r="K138" s="3"/>
      <c r="L138" s="3"/>
      <c r="M138" s="3"/>
      <c r="N138" s="3"/>
      <c r="O138" s="3"/>
      <c r="P138" s="3"/>
      <c r="Q138" s="3"/>
      <c r="R138" s="3"/>
      <c r="S138" s="3"/>
      <c r="T138" s="3"/>
      <c r="U138" s="3"/>
      <c r="V138" s="3"/>
      <c r="W138" s="3"/>
      <c r="X138" s="3"/>
      <c r="Y138" s="3"/>
    </row>
    <row r="139" spans="1:25" ht="15.75" customHeight="1">
      <c r="A139" s="11"/>
      <c r="B139" s="57"/>
      <c r="C139" s="3"/>
      <c r="D139" s="3"/>
      <c r="E139" s="3"/>
      <c r="F139" s="3"/>
      <c r="G139" s="3"/>
      <c r="H139" s="3"/>
      <c r="I139" s="3"/>
      <c r="J139" s="3"/>
      <c r="K139" s="3"/>
      <c r="L139" s="3"/>
      <c r="M139" s="3"/>
      <c r="N139" s="3"/>
      <c r="O139" s="3"/>
      <c r="P139" s="3"/>
      <c r="Q139" s="3"/>
      <c r="R139" s="3"/>
      <c r="S139" s="3"/>
      <c r="T139" s="3"/>
      <c r="U139" s="3"/>
      <c r="V139" s="3"/>
      <c r="W139" s="3"/>
      <c r="X139" s="3"/>
      <c r="Y139" s="3"/>
    </row>
    <row r="140" spans="1:25" ht="15.75" customHeight="1">
      <c r="A140" s="11"/>
      <c r="B140" s="57"/>
      <c r="C140" s="3"/>
      <c r="D140" s="3"/>
      <c r="E140" s="3"/>
      <c r="F140" s="3"/>
      <c r="G140" s="3"/>
      <c r="H140" s="3"/>
      <c r="I140" s="3"/>
      <c r="J140" s="3"/>
      <c r="K140" s="3"/>
      <c r="L140" s="3"/>
      <c r="M140" s="3"/>
      <c r="N140" s="3"/>
      <c r="O140" s="3"/>
      <c r="P140" s="3"/>
      <c r="Q140" s="3"/>
      <c r="R140" s="3"/>
      <c r="S140" s="3"/>
      <c r="T140" s="3"/>
      <c r="U140" s="3"/>
      <c r="V140" s="3"/>
      <c r="W140" s="3"/>
      <c r="X140" s="3"/>
      <c r="Y140" s="3"/>
    </row>
    <row r="141" spans="1:25" ht="15.75" customHeight="1">
      <c r="A141" s="11"/>
      <c r="B141" s="57"/>
      <c r="C141" s="3"/>
      <c r="D141" s="3"/>
      <c r="E141" s="3"/>
      <c r="F141" s="3"/>
      <c r="G141" s="3"/>
      <c r="H141" s="3"/>
      <c r="I141" s="3"/>
      <c r="J141" s="3"/>
      <c r="K141" s="3"/>
      <c r="L141" s="3"/>
      <c r="M141" s="3"/>
      <c r="N141" s="3"/>
      <c r="O141" s="3"/>
      <c r="P141" s="3"/>
      <c r="Q141" s="3"/>
      <c r="R141" s="3"/>
      <c r="S141" s="3"/>
      <c r="T141" s="3"/>
      <c r="U141" s="3"/>
      <c r="V141" s="3"/>
      <c r="W141" s="3"/>
      <c r="X141" s="3"/>
      <c r="Y141" s="3"/>
    </row>
    <row r="142" spans="1:25" ht="15.75" customHeight="1">
      <c r="A142" s="11"/>
      <c r="B142" s="57"/>
      <c r="C142" s="3"/>
      <c r="D142" s="3"/>
      <c r="E142" s="3"/>
      <c r="F142" s="3"/>
      <c r="G142" s="3"/>
      <c r="H142" s="3"/>
      <c r="I142" s="3"/>
      <c r="J142" s="3"/>
      <c r="K142" s="3"/>
      <c r="L142" s="3"/>
      <c r="M142" s="3"/>
      <c r="N142" s="3"/>
      <c r="O142" s="3"/>
      <c r="P142" s="3"/>
      <c r="Q142" s="3"/>
      <c r="R142" s="3"/>
      <c r="S142" s="3"/>
      <c r="T142" s="3"/>
      <c r="U142" s="3"/>
      <c r="V142" s="3"/>
      <c r="W142" s="3"/>
      <c r="X142" s="3"/>
      <c r="Y142" s="3"/>
    </row>
    <row r="143" spans="1:25" ht="15.75" customHeight="1">
      <c r="A143" s="11"/>
      <c r="B143" s="57"/>
      <c r="C143" s="3"/>
      <c r="D143" s="3"/>
      <c r="E143" s="3"/>
      <c r="F143" s="3"/>
      <c r="G143" s="3"/>
      <c r="H143" s="3"/>
      <c r="I143" s="3"/>
      <c r="J143" s="3"/>
      <c r="K143" s="3"/>
      <c r="L143" s="3"/>
      <c r="M143" s="3"/>
      <c r="N143" s="3"/>
      <c r="O143" s="3"/>
      <c r="P143" s="3"/>
      <c r="Q143" s="3"/>
      <c r="R143" s="3"/>
      <c r="S143" s="3"/>
      <c r="T143" s="3"/>
      <c r="U143" s="3"/>
      <c r="V143" s="3"/>
      <c r="W143" s="3"/>
      <c r="X143" s="3"/>
      <c r="Y143" s="3"/>
    </row>
    <row r="144" spans="1:25" ht="15.75" customHeight="1">
      <c r="A144" s="11"/>
      <c r="B144" s="57"/>
      <c r="C144" s="3"/>
      <c r="D144" s="3"/>
      <c r="E144" s="3"/>
      <c r="F144" s="3"/>
      <c r="G144" s="3"/>
      <c r="H144" s="3"/>
      <c r="I144" s="3"/>
      <c r="J144" s="3"/>
      <c r="K144" s="3"/>
      <c r="L144" s="3"/>
      <c r="M144" s="3"/>
      <c r="N144" s="3"/>
      <c r="O144" s="3"/>
      <c r="P144" s="3"/>
      <c r="Q144" s="3"/>
      <c r="R144" s="3"/>
      <c r="S144" s="3"/>
      <c r="T144" s="3"/>
      <c r="U144" s="3"/>
      <c r="V144" s="3"/>
      <c r="W144" s="3"/>
      <c r="X144" s="3"/>
      <c r="Y144" s="3"/>
    </row>
    <row r="145" spans="1:25" ht="15.75" customHeight="1">
      <c r="A145" s="11"/>
      <c r="B145" s="57"/>
      <c r="C145" s="3"/>
      <c r="D145" s="3"/>
      <c r="E145" s="3"/>
      <c r="F145" s="3"/>
      <c r="G145" s="3"/>
      <c r="H145" s="3"/>
      <c r="I145" s="3"/>
      <c r="J145" s="3"/>
      <c r="K145" s="3"/>
      <c r="L145" s="3"/>
      <c r="M145" s="3"/>
      <c r="N145" s="3"/>
      <c r="O145" s="3"/>
      <c r="P145" s="3"/>
      <c r="Q145" s="3"/>
      <c r="R145" s="3"/>
      <c r="S145" s="3"/>
      <c r="T145" s="3"/>
      <c r="U145" s="3"/>
      <c r="V145" s="3"/>
      <c r="W145" s="3"/>
      <c r="X145" s="3"/>
      <c r="Y145" s="3"/>
    </row>
    <row r="146" spans="1:25" ht="15.75" customHeight="1">
      <c r="A146" s="11"/>
      <c r="B146" s="57"/>
      <c r="C146" s="3"/>
      <c r="D146" s="3"/>
      <c r="E146" s="3"/>
      <c r="F146" s="3"/>
      <c r="G146" s="3"/>
      <c r="H146" s="3"/>
      <c r="I146" s="3"/>
      <c r="J146" s="3"/>
      <c r="K146" s="3"/>
      <c r="L146" s="3"/>
      <c r="M146" s="3"/>
      <c r="N146" s="3"/>
      <c r="O146" s="3"/>
      <c r="P146" s="3"/>
      <c r="Q146" s="3"/>
      <c r="R146" s="3"/>
      <c r="S146" s="3"/>
      <c r="T146" s="3"/>
      <c r="U146" s="3"/>
      <c r="V146" s="3"/>
      <c r="W146" s="3"/>
      <c r="X146" s="3"/>
      <c r="Y146" s="3"/>
    </row>
    <row r="147" spans="1:25" ht="15.75" customHeight="1">
      <c r="A147" s="11"/>
      <c r="B147" s="57"/>
      <c r="C147" s="3"/>
      <c r="D147" s="3"/>
      <c r="E147" s="3"/>
      <c r="F147" s="3"/>
      <c r="G147" s="3"/>
      <c r="H147" s="3"/>
      <c r="I147" s="3"/>
      <c r="J147" s="3"/>
      <c r="K147" s="3"/>
      <c r="L147" s="3"/>
      <c r="M147" s="3"/>
      <c r="N147" s="3"/>
      <c r="O147" s="3"/>
      <c r="P147" s="3"/>
      <c r="Q147" s="3"/>
      <c r="R147" s="3"/>
      <c r="S147" s="3"/>
      <c r="T147" s="3"/>
      <c r="U147" s="3"/>
      <c r="V147" s="3"/>
      <c r="W147" s="3"/>
      <c r="X147" s="3"/>
      <c r="Y147" s="3"/>
    </row>
    <row r="148" spans="1:25" ht="15.75" customHeight="1">
      <c r="A148" s="11"/>
      <c r="B148" s="57"/>
      <c r="C148" s="3"/>
      <c r="D148" s="3"/>
      <c r="E148" s="3"/>
      <c r="F148" s="3"/>
      <c r="G148" s="3"/>
      <c r="H148" s="3"/>
      <c r="I148" s="3"/>
      <c r="J148" s="3"/>
      <c r="K148" s="3"/>
      <c r="L148" s="3"/>
      <c r="M148" s="3"/>
      <c r="N148" s="3"/>
      <c r="O148" s="3"/>
      <c r="P148" s="3"/>
      <c r="Q148" s="3"/>
      <c r="R148" s="3"/>
      <c r="S148" s="3"/>
      <c r="T148" s="3"/>
      <c r="U148" s="3"/>
      <c r="V148" s="3"/>
      <c r="W148" s="3"/>
      <c r="X148" s="3"/>
      <c r="Y148" s="3"/>
    </row>
    <row r="149" spans="1:25" ht="15.75" customHeight="1">
      <c r="A149" s="11"/>
      <c r="B149" s="57"/>
      <c r="C149" s="3"/>
      <c r="D149" s="3"/>
      <c r="E149" s="3"/>
      <c r="F149" s="3"/>
      <c r="G149" s="3"/>
      <c r="H149" s="3"/>
      <c r="I149" s="3"/>
      <c r="J149" s="3"/>
      <c r="K149" s="3"/>
      <c r="L149" s="3"/>
      <c r="M149" s="3"/>
      <c r="N149" s="3"/>
      <c r="O149" s="3"/>
      <c r="P149" s="3"/>
      <c r="Q149" s="3"/>
      <c r="R149" s="3"/>
      <c r="S149" s="3"/>
      <c r="T149" s="3"/>
      <c r="U149" s="3"/>
      <c r="V149" s="3"/>
      <c r="W149" s="3"/>
      <c r="X149" s="3"/>
      <c r="Y149" s="3"/>
    </row>
    <row r="150" spans="1:25" ht="15.75" customHeight="1">
      <c r="A150" s="11"/>
      <c r="B150" s="57"/>
      <c r="C150" s="3"/>
      <c r="D150" s="3"/>
      <c r="E150" s="3"/>
      <c r="F150" s="3"/>
      <c r="G150" s="3"/>
      <c r="H150" s="3"/>
      <c r="I150" s="3"/>
      <c r="J150" s="3"/>
      <c r="K150" s="3"/>
      <c r="L150" s="3"/>
      <c r="M150" s="3"/>
      <c r="N150" s="3"/>
      <c r="O150" s="3"/>
      <c r="P150" s="3"/>
      <c r="Q150" s="3"/>
      <c r="R150" s="3"/>
      <c r="S150" s="3"/>
      <c r="T150" s="3"/>
      <c r="U150" s="3"/>
      <c r="V150" s="3"/>
      <c r="W150" s="3"/>
      <c r="X150" s="3"/>
      <c r="Y150" s="3"/>
    </row>
    <row r="151" spans="1:25" ht="15.75" customHeight="1">
      <c r="A151" s="11"/>
      <c r="B151" s="57"/>
      <c r="C151" s="3"/>
      <c r="D151" s="3"/>
      <c r="E151" s="3"/>
      <c r="F151" s="3"/>
      <c r="G151" s="3"/>
      <c r="H151" s="3"/>
      <c r="I151" s="3"/>
      <c r="J151" s="3"/>
      <c r="K151" s="3"/>
      <c r="L151" s="3"/>
      <c r="M151" s="3"/>
      <c r="N151" s="3"/>
      <c r="O151" s="3"/>
      <c r="P151" s="3"/>
      <c r="Q151" s="3"/>
      <c r="R151" s="3"/>
      <c r="S151" s="3"/>
      <c r="T151" s="3"/>
      <c r="U151" s="3"/>
      <c r="V151" s="3"/>
      <c r="W151" s="3"/>
      <c r="X151" s="3"/>
      <c r="Y151" s="3"/>
    </row>
    <row r="152" spans="1:25" ht="15.75" customHeight="1">
      <c r="A152" s="11"/>
      <c r="B152" s="57"/>
      <c r="C152" s="3"/>
      <c r="D152" s="3"/>
      <c r="E152" s="3"/>
      <c r="F152" s="3"/>
      <c r="G152" s="3"/>
      <c r="H152" s="3"/>
      <c r="I152" s="3"/>
      <c r="J152" s="3"/>
      <c r="K152" s="3"/>
      <c r="L152" s="3"/>
      <c r="M152" s="3"/>
      <c r="N152" s="3"/>
      <c r="O152" s="3"/>
      <c r="P152" s="3"/>
      <c r="Q152" s="3"/>
      <c r="R152" s="3"/>
      <c r="S152" s="3"/>
      <c r="T152" s="3"/>
      <c r="U152" s="3"/>
      <c r="V152" s="3"/>
      <c r="W152" s="3"/>
      <c r="X152" s="3"/>
      <c r="Y152" s="3"/>
    </row>
    <row r="153" spans="1:25" ht="15.75" customHeight="1">
      <c r="A153" s="11"/>
      <c r="B153" s="57"/>
      <c r="C153" s="3"/>
      <c r="D153" s="3"/>
      <c r="E153" s="3"/>
      <c r="F153" s="3"/>
      <c r="G153" s="3"/>
      <c r="H153" s="3"/>
      <c r="I153" s="3"/>
      <c r="J153" s="3"/>
      <c r="K153" s="3"/>
      <c r="L153" s="3"/>
      <c r="M153" s="3"/>
      <c r="N153" s="3"/>
      <c r="O153" s="3"/>
      <c r="P153" s="3"/>
      <c r="Q153" s="3"/>
      <c r="R153" s="3"/>
      <c r="S153" s="3"/>
      <c r="T153" s="3"/>
      <c r="U153" s="3"/>
      <c r="V153" s="3"/>
      <c r="W153" s="3"/>
      <c r="X153" s="3"/>
      <c r="Y153" s="3"/>
    </row>
    <row r="154" spans="1:25" ht="15.75" customHeight="1">
      <c r="A154" s="11"/>
      <c r="B154" s="57"/>
      <c r="C154" s="3"/>
      <c r="D154" s="3"/>
      <c r="E154" s="3"/>
      <c r="F154" s="3"/>
      <c r="G154" s="3"/>
      <c r="H154" s="3"/>
      <c r="I154" s="3"/>
      <c r="J154" s="3"/>
      <c r="K154" s="3"/>
      <c r="L154" s="3"/>
      <c r="M154" s="3"/>
      <c r="N154" s="3"/>
      <c r="O154" s="3"/>
      <c r="P154" s="3"/>
      <c r="Q154" s="3"/>
      <c r="R154" s="3"/>
      <c r="S154" s="3"/>
      <c r="T154" s="3"/>
      <c r="U154" s="3"/>
      <c r="V154" s="3"/>
      <c r="W154" s="3"/>
      <c r="X154" s="3"/>
      <c r="Y154" s="3"/>
    </row>
    <row r="155" spans="1:25" ht="15.75" customHeight="1">
      <c r="A155" s="11"/>
      <c r="B155" s="57"/>
      <c r="C155" s="3"/>
      <c r="D155" s="3"/>
      <c r="E155" s="3"/>
      <c r="F155" s="3"/>
      <c r="G155" s="3"/>
      <c r="H155" s="3"/>
      <c r="I155" s="3"/>
      <c r="J155" s="3"/>
      <c r="K155" s="3"/>
      <c r="L155" s="3"/>
      <c r="M155" s="3"/>
      <c r="N155" s="3"/>
      <c r="O155" s="3"/>
      <c r="P155" s="3"/>
      <c r="Q155" s="3"/>
      <c r="R155" s="3"/>
      <c r="S155" s="3"/>
      <c r="T155" s="3"/>
      <c r="U155" s="3"/>
      <c r="V155" s="3"/>
      <c r="W155" s="3"/>
      <c r="X155" s="3"/>
      <c r="Y155" s="3"/>
    </row>
    <row r="156" spans="1:25" ht="15.75" customHeight="1">
      <c r="A156" s="11"/>
      <c r="B156" s="57"/>
      <c r="C156" s="3"/>
      <c r="D156" s="3"/>
      <c r="E156" s="3"/>
      <c r="F156" s="3"/>
      <c r="G156" s="3"/>
      <c r="H156" s="3"/>
      <c r="I156" s="3"/>
      <c r="J156" s="3"/>
      <c r="K156" s="3"/>
      <c r="L156" s="3"/>
      <c r="M156" s="3"/>
      <c r="N156" s="3"/>
      <c r="O156" s="3"/>
      <c r="P156" s="3"/>
      <c r="Q156" s="3"/>
      <c r="R156" s="3"/>
      <c r="S156" s="3"/>
      <c r="T156" s="3"/>
      <c r="U156" s="3"/>
      <c r="V156" s="3"/>
      <c r="W156" s="3"/>
      <c r="X156" s="3"/>
      <c r="Y156" s="3"/>
    </row>
    <row r="157" spans="1:25" ht="15.75" customHeight="1">
      <c r="A157" s="11"/>
      <c r="B157" s="57"/>
      <c r="C157" s="3"/>
      <c r="D157" s="3"/>
      <c r="E157" s="3"/>
      <c r="F157" s="3"/>
      <c r="G157" s="3"/>
      <c r="H157" s="3"/>
      <c r="I157" s="3"/>
      <c r="J157" s="3"/>
      <c r="K157" s="3"/>
      <c r="L157" s="3"/>
      <c r="M157" s="3"/>
      <c r="N157" s="3"/>
      <c r="O157" s="3"/>
      <c r="P157" s="3"/>
      <c r="Q157" s="3"/>
      <c r="R157" s="3"/>
      <c r="S157" s="3"/>
      <c r="T157" s="3"/>
      <c r="U157" s="3"/>
      <c r="V157" s="3"/>
      <c r="W157" s="3"/>
      <c r="X157" s="3"/>
      <c r="Y157" s="3"/>
    </row>
    <row r="158" spans="1:25" ht="15.75" customHeight="1">
      <c r="A158" s="11"/>
      <c r="B158" s="57"/>
      <c r="C158" s="3"/>
      <c r="D158" s="3"/>
      <c r="E158" s="3"/>
      <c r="F158" s="3"/>
      <c r="G158" s="3"/>
      <c r="H158" s="3"/>
      <c r="I158" s="3"/>
      <c r="J158" s="3"/>
      <c r="K158" s="3"/>
      <c r="L158" s="3"/>
      <c r="M158" s="3"/>
      <c r="N158" s="3"/>
      <c r="O158" s="3"/>
      <c r="P158" s="3"/>
      <c r="Q158" s="3"/>
      <c r="R158" s="3"/>
      <c r="S158" s="3"/>
      <c r="T158" s="3"/>
      <c r="U158" s="3"/>
      <c r="V158" s="3"/>
      <c r="W158" s="3"/>
      <c r="X158" s="3"/>
      <c r="Y158" s="3"/>
    </row>
    <row r="159" spans="1:25" ht="15.75" customHeight="1">
      <c r="A159" s="11"/>
      <c r="B159" s="57"/>
      <c r="C159" s="3"/>
      <c r="D159" s="3"/>
      <c r="E159" s="3"/>
      <c r="F159" s="3"/>
      <c r="G159" s="3"/>
      <c r="H159" s="3"/>
      <c r="I159" s="3"/>
      <c r="J159" s="3"/>
      <c r="K159" s="3"/>
      <c r="L159" s="3"/>
      <c r="M159" s="3"/>
      <c r="N159" s="3"/>
      <c r="O159" s="3"/>
      <c r="P159" s="3"/>
      <c r="Q159" s="3"/>
      <c r="R159" s="3"/>
      <c r="S159" s="3"/>
      <c r="T159" s="3"/>
      <c r="U159" s="3"/>
      <c r="V159" s="3"/>
      <c r="W159" s="3"/>
      <c r="X159" s="3"/>
      <c r="Y159" s="3"/>
    </row>
    <row r="160" spans="1:25" ht="15.75" customHeight="1">
      <c r="A160" s="11"/>
      <c r="B160" s="57"/>
      <c r="C160" s="3"/>
      <c r="D160" s="3"/>
      <c r="E160" s="3"/>
      <c r="F160" s="3"/>
      <c r="G160" s="3"/>
      <c r="H160" s="3"/>
      <c r="I160" s="3"/>
      <c r="J160" s="3"/>
      <c r="K160" s="3"/>
      <c r="L160" s="3"/>
      <c r="M160" s="3"/>
      <c r="N160" s="3"/>
      <c r="O160" s="3"/>
      <c r="P160" s="3"/>
      <c r="Q160" s="3"/>
      <c r="R160" s="3"/>
      <c r="S160" s="3"/>
      <c r="T160" s="3"/>
      <c r="U160" s="3"/>
      <c r="V160" s="3"/>
      <c r="W160" s="3"/>
      <c r="X160" s="3"/>
      <c r="Y160" s="3"/>
    </row>
    <row r="161" spans="1:25" ht="15.75" customHeight="1">
      <c r="A161" s="11"/>
      <c r="B161" s="57"/>
      <c r="C161" s="3"/>
      <c r="D161" s="3"/>
      <c r="E161" s="3"/>
      <c r="F161" s="3"/>
      <c r="G161" s="3"/>
      <c r="H161" s="3"/>
      <c r="I161" s="3"/>
      <c r="J161" s="3"/>
      <c r="K161" s="3"/>
      <c r="L161" s="3"/>
      <c r="M161" s="3"/>
      <c r="N161" s="3"/>
      <c r="O161" s="3"/>
      <c r="P161" s="3"/>
      <c r="Q161" s="3"/>
      <c r="R161" s="3"/>
      <c r="S161" s="3"/>
      <c r="T161" s="3"/>
      <c r="U161" s="3"/>
      <c r="V161" s="3"/>
      <c r="W161" s="3"/>
      <c r="X161" s="3"/>
      <c r="Y161" s="3"/>
    </row>
    <row r="162" spans="1:25" ht="15.75" customHeight="1">
      <c r="A162" s="11"/>
      <c r="B162" s="57"/>
      <c r="C162" s="3"/>
      <c r="D162" s="3"/>
      <c r="E162" s="3"/>
      <c r="F162" s="3"/>
      <c r="G162" s="3"/>
      <c r="H162" s="3"/>
      <c r="I162" s="3"/>
      <c r="J162" s="3"/>
      <c r="K162" s="3"/>
      <c r="L162" s="3"/>
      <c r="M162" s="3"/>
      <c r="N162" s="3"/>
      <c r="O162" s="3"/>
      <c r="P162" s="3"/>
      <c r="Q162" s="3"/>
      <c r="R162" s="3"/>
      <c r="S162" s="3"/>
      <c r="T162" s="3"/>
      <c r="U162" s="3"/>
      <c r="V162" s="3"/>
      <c r="W162" s="3"/>
      <c r="X162" s="3"/>
      <c r="Y162" s="3"/>
    </row>
    <row r="163" spans="1:25" ht="15.75" customHeight="1">
      <c r="A163" s="11"/>
      <c r="B163" s="57"/>
      <c r="C163" s="3"/>
      <c r="D163" s="3"/>
      <c r="E163" s="3"/>
      <c r="F163" s="3"/>
      <c r="G163" s="3"/>
      <c r="H163" s="3"/>
      <c r="I163" s="3"/>
      <c r="J163" s="3"/>
      <c r="K163" s="3"/>
      <c r="L163" s="3"/>
      <c r="M163" s="3"/>
      <c r="N163" s="3"/>
      <c r="O163" s="3"/>
      <c r="P163" s="3"/>
      <c r="Q163" s="3"/>
      <c r="R163" s="3"/>
      <c r="S163" s="3"/>
      <c r="T163" s="3"/>
      <c r="U163" s="3"/>
      <c r="V163" s="3"/>
      <c r="W163" s="3"/>
      <c r="X163" s="3"/>
      <c r="Y163" s="3"/>
    </row>
    <row r="164" spans="1:25" ht="15.75" customHeight="1">
      <c r="A164" s="11"/>
      <c r="B164" s="57"/>
      <c r="C164" s="3"/>
      <c r="D164" s="3"/>
      <c r="E164" s="3"/>
      <c r="F164" s="3"/>
      <c r="G164" s="3"/>
      <c r="H164" s="3"/>
      <c r="I164" s="3"/>
      <c r="J164" s="3"/>
      <c r="K164" s="3"/>
      <c r="L164" s="3"/>
      <c r="M164" s="3"/>
      <c r="N164" s="3"/>
      <c r="O164" s="3"/>
      <c r="P164" s="3"/>
      <c r="Q164" s="3"/>
      <c r="R164" s="3"/>
      <c r="S164" s="3"/>
      <c r="T164" s="3"/>
      <c r="U164" s="3"/>
      <c r="V164" s="3"/>
      <c r="W164" s="3"/>
      <c r="X164" s="3"/>
      <c r="Y164" s="3"/>
    </row>
    <row r="165" spans="1:25" ht="15.75" customHeight="1">
      <c r="A165" s="11"/>
      <c r="B165" s="57"/>
      <c r="C165" s="3"/>
      <c r="D165" s="3"/>
      <c r="E165" s="3"/>
      <c r="F165" s="3"/>
      <c r="G165" s="3"/>
      <c r="H165" s="3"/>
      <c r="I165" s="3"/>
      <c r="J165" s="3"/>
      <c r="K165" s="3"/>
      <c r="L165" s="3"/>
      <c r="M165" s="3"/>
      <c r="N165" s="3"/>
      <c r="O165" s="3"/>
      <c r="P165" s="3"/>
      <c r="Q165" s="3"/>
      <c r="R165" s="3"/>
      <c r="S165" s="3"/>
      <c r="T165" s="3"/>
      <c r="U165" s="3"/>
      <c r="V165" s="3"/>
      <c r="W165" s="3"/>
      <c r="X165" s="3"/>
      <c r="Y165" s="3"/>
    </row>
    <row r="166" spans="1:25" ht="15.75" customHeight="1">
      <c r="A166" s="11"/>
      <c r="B166" s="57"/>
      <c r="C166" s="3"/>
      <c r="D166" s="3"/>
      <c r="E166" s="3"/>
      <c r="F166" s="3"/>
      <c r="G166" s="3"/>
      <c r="H166" s="3"/>
      <c r="I166" s="3"/>
      <c r="J166" s="3"/>
      <c r="K166" s="3"/>
      <c r="L166" s="3"/>
      <c r="M166" s="3"/>
      <c r="N166" s="3"/>
      <c r="O166" s="3"/>
      <c r="P166" s="3"/>
      <c r="Q166" s="3"/>
      <c r="R166" s="3"/>
      <c r="S166" s="3"/>
      <c r="T166" s="3"/>
      <c r="U166" s="3"/>
      <c r="V166" s="3"/>
      <c r="W166" s="3"/>
      <c r="X166" s="3"/>
      <c r="Y166" s="3"/>
    </row>
    <row r="167" spans="1:25" ht="15.75" customHeight="1">
      <c r="A167" s="11"/>
      <c r="B167" s="57"/>
      <c r="C167" s="3"/>
      <c r="D167" s="3"/>
      <c r="E167" s="3"/>
      <c r="F167" s="3"/>
      <c r="G167" s="3"/>
      <c r="H167" s="3"/>
      <c r="I167" s="3"/>
      <c r="J167" s="3"/>
      <c r="K167" s="3"/>
      <c r="L167" s="3"/>
      <c r="M167" s="3"/>
      <c r="N167" s="3"/>
      <c r="O167" s="3"/>
      <c r="P167" s="3"/>
      <c r="Q167" s="3"/>
      <c r="R167" s="3"/>
      <c r="S167" s="3"/>
      <c r="T167" s="3"/>
      <c r="U167" s="3"/>
      <c r="V167" s="3"/>
      <c r="W167" s="3"/>
      <c r="X167" s="3"/>
      <c r="Y167" s="3"/>
    </row>
    <row r="168" spans="1:25" ht="15.75" customHeight="1">
      <c r="A168" s="11"/>
      <c r="B168" s="57"/>
      <c r="C168" s="3"/>
      <c r="D168" s="3"/>
      <c r="E168" s="3"/>
      <c r="F168" s="3"/>
      <c r="G168" s="3"/>
      <c r="H168" s="3"/>
      <c r="I168" s="3"/>
      <c r="J168" s="3"/>
      <c r="K168" s="3"/>
      <c r="L168" s="3"/>
      <c r="M168" s="3"/>
      <c r="N168" s="3"/>
      <c r="O168" s="3"/>
      <c r="P168" s="3"/>
      <c r="Q168" s="3"/>
      <c r="R168" s="3"/>
      <c r="S168" s="3"/>
      <c r="T168" s="3"/>
      <c r="U168" s="3"/>
      <c r="V168" s="3"/>
      <c r="W168" s="3"/>
      <c r="X168" s="3"/>
      <c r="Y168" s="3"/>
    </row>
    <row r="169" spans="1:25" ht="15.75" customHeight="1">
      <c r="A169" s="11"/>
      <c r="B169" s="57"/>
      <c r="C169" s="3"/>
      <c r="D169" s="3"/>
      <c r="E169" s="3"/>
      <c r="F169" s="3"/>
      <c r="G169" s="3"/>
      <c r="H169" s="3"/>
      <c r="I169" s="3"/>
      <c r="J169" s="3"/>
      <c r="K169" s="3"/>
      <c r="L169" s="3"/>
      <c r="M169" s="3"/>
      <c r="N169" s="3"/>
      <c r="O169" s="3"/>
      <c r="P169" s="3"/>
      <c r="Q169" s="3"/>
      <c r="R169" s="3"/>
      <c r="S169" s="3"/>
      <c r="T169" s="3"/>
      <c r="U169" s="3"/>
      <c r="V169" s="3"/>
      <c r="W169" s="3"/>
      <c r="X169" s="3"/>
      <c r="Y169" s="3"/>
    </row>
    <row r="170" spans="1:25" ht="15.75" customHeight="1">
      <c r="A170" s="11"/>
      <c r="B170" s="57"/>
      <c r="C170" s="3"/>
      <c r="D170" s="3"/>
      <c r="E170" s="3"/>
      <c r="F170" s="3"/>
      <c r="G170" s="3"/>
      <c r="H170" s="3"/>
      <c r="I170" s="3"/>
      <c r="J170" s="3"/>
      <c r="K170" s="3"/>
      <c r="L170" s="3"/>
      <c r="M170" s="3"/>
      <c r="N170" s="3"/>
      <c r="O170" s="3"/>
      <c r="P170" s="3"/>
      <c r="Q170" s="3"/>
      <c r="R170" s="3"/>
      <c r="S170" s="3"/>
      <c r="T170" s="3"/>
      <c r="U170" s="3"/>
      <c r="V170" s="3"/>
      <c r="W170" s="3"/>
      <c r="X170" s="3"/>
      <c r="Y170" s="3"/>
    </row>
    <row r="171" spans="1:25" ht="15.75" customHeight="1">
      <c r="A171" s="11"/>
      <c r="B171" s="57"/>
      <c r="C171" s="3"/>
      <c r="D171" s="3"/>
      <c r="E171" s="3"/>
      <c r="F171" s="3"/>
      <c r="G171" s="3"/>
      <c r="H171" s="3"/>
      <c r="I171" s="3"/>
      <c r="J171" s="3"/>
      <c r="K171" s="3"/>
      <c r="L171" s="3"/>
      <c r="M171" s="3"/>
      <c r="N171" s="3"/>
      <c r="O171" s="3"/>
      <c r="P171" s="3"/>
      <c r="Q171" s="3"/>
      <c r="R171" s="3"/>
      <c r="S171" s="3"/>
      <c r="T171" s="3"/>
      <c r="U171" s="3"/>
      <c r="V171" s="3"/>
      <c r="W171" s="3"/>
      <c r="X171" s="3"/>
      <c r="Y171" s="3"/>
    </row>
    <row r="172" spans="1:25" ht="15.75" customHeight="1">
      <c r="A172" s="11"/>
      <c r="B172" s="57"/>
      <c r="C172" s="3"/>
      <c r="D172" s="3"/>
      <c r="E172" s="3"/>
      <c r="F172" s="3"/>
      <c r="G172" s="3"/>
      <c r="H172" s="3"/>
      <c r="I172" s="3"/>
      <c r="J172" s="3"/>
      <c r="K172" s="3"/>
      <c r="L172" s="3"/>
      <c r="M172" s="3"/>
      <c r="N172" s="3"/>
      <c r="O172" s="3"/>
      <c r="P172" s="3"/>
      <c r="Q172" s="3"/>
      <c r="R172" s="3"/>
      <c r="S172" s="3"/>
      <c r="T172" s="3"/>
      <c r="U172" s="3"/>
      <c r="V172" s="3"/>
      <c r="W172" s="3"/>
      <c r="X172" s="3"/>
      <c r="Y172" s="3"/>
    </row>
    <row r="173" spans="1:25" ht="15.75" customHeight="1">
      <c r="A173" s="11"/>
      <c r="B173" s="57"/>
      <c r="C173" s="3"/>
      <c r="D173" s="3"/>
      <c r="E173" s="3"/>
      <c r="F173" s="3"/>
      <c r="G173" s="3"/>
      <c r="H173" s="3"/>
      <c r="I173" s="3"/>
      <c r="J173" s="3"/>
      <c r="K173" s="3"/>
      <c r="L173" s="3"/>
      <c r="M173" s="3"/>
      <c r="N173" s="3"/>
      <c r="O173" s="3"/>
      <c r="P173" s="3"/>
      <c r="Q173" s="3"/>
      <c r="R173" s="3"/>
      <c r="S173" s="3"/>
      <c r="T173" s="3"/>
      <c r="U173" s="3"/>
      <c r="V173" s="3"/>
      <c r="W173" s="3"/>
      <c r="X173" s="3"/>
      <c r="Y173" s="3"/>
    </row>
    <row r="174" spans="1:25" ht="15.75" customHeight="1">
      <c r="A174" s="11"/>
      <c r="B174" s="57"/>
      <c r="C174" s="3"/>
      <c r="D174" s="3"/>
      <c r="E174" s="3"/>
      <c r="F174" s="3"/>
      <c r="G174" s="3"/>
      <c r="H174" s="3"/>
      <c r="I174" s="3"/>
      <c r="J174" s="3"/>
      <c r="K174" s="3"/>
      <c r="L174" s="3"/>
      <c r="M174" s="3"/>
      <c r="N174" s="3"/>
      <c r="O174" s="3"/>
      <c r="P174" s="3"/>
      <c r="Q174" s="3"/>
      <c r="R174" s="3"/>
      <c r="S174" s="3"/>
      <c r="T174" s="3"/>
      <c r="U174" s="3"/>
      <c r="V174" s="3"/>
      <c r="W174" s="3"/>
      <c r="X174" s="3"/>
      <c r="Y174" s="3"/>
    </row>
    <row r="175" spans="1:25" ht="15.75" customHeight="1">
      <c r="A175" s="11"/>
      <c r="B175" s="57"/>
      <c r="C175" s="3"/>
      <c r="D175" s="3"/>
      <c r="E175" s="3"/>
      <c r="F175" s="3"/>
      <c r="G175" s="3"/>
      <c r="H175" s="3"/>
      <c r="I175" s="3"/>
      <c r="J175" s="3"/>
      <c r="K175" s="3"/>
      <c r="L175" s="3"/>
      <c r="M175" s="3"/>
      <c r="N175" s="3"/>
      <c r="O175" s="3"/>
      <c r="P175" s="3"/>
      <c r="Q175" s="3"/>
      <c r="R175" s="3"/>
      <c r="S175" s="3"/>
      <c r="T175" s="3"/>
      <c r="U175" s="3"/>
      <c r="V175" s="3"/>
      <c r="W175" s="3"/>
      <c r="X175" s="3"/>
      <c r="Y175" s="3"/>
    </row>
    <row r="176" spans="1:25" ht="15.75" customHeight="1">
      <c r="A176" s="11"/>
      <c r="B176" s="57"/>
      <c r="C176" s="3"/>
      <c r="D176" s="3"/>
      <c r="E176" s="3"/>
      <c r="F176" s="3"/>
      <c r="G176" s="3"/>
      <c r="H176" s="3"/>
      <c r="I176" s="3"/>
      <c r="J176" s="3"/>
      <c r="K176" s="3"/>
      <c r="L176" s="3"/>
      <c r="M176" s="3"/>
      <c r="N176" s="3"/>
      <c r="O176" s="3"/>
      <c r="P176" s="3"/>
      <c r="Q176" s="3"/>
      <c r="R176" s="3"/>
      <c r="S176" s="3"/>
      <c r="T176" s="3"/>
      <c r="U176" s="3"/>
      <c r="V176" s="3"/>
      <c r="W176" s="3"/>
      <c r="X176" s="3"/>
      <c r="Y176" s="3"/>
    </row>
    <row r="177" spans="1:25" ht="15.75" customHeight="1">
      <c r="A177" s="11"/>
      <c r="B177" s="57"/>
      <c r="C177" s="3"/>
      <c r="D177" s="3"/>
      <c r="E177" s="3"/>
      <c r="F177" s="3"/>
      <c r="G177" s="3"/>
      <c r="H177" s="3"/>
      <c r="I177" s="3"/>
      <c r="J177" s="3"/>
      <c r="K177" s="3"/>
      <c r="L177" s="3"/>
      <c r="M177" s="3"/>
      <c r="N177" s="3"/>
      <c r="O177" s="3"/>
      <c r="P177" s="3"/>
      <c r="Q177" s="3"/>
      <c r="R177" s="3"/>
      <c r="S177" s="3"/>
      <c r="T177" s="3"/>
      <c r="U177" s="3"/>
      <c r="V177" s="3"/>
      <c r="W177" s="3"/>
      <c r="X177" s="3"/>
      <c r="Y177" s="3"/>
    </row>
    <row r="178" spans="1:25" ht="15.75" customHeight="1">
      <c r="A178" s="11"/>
      <c r="B178" s="57"/>
      <c r="C178" s="3"/>
      <c r="D178" s="3"/>
      <c r="E178" s="3"/>
      <c r="F178" s="3"/>
      <c r="G178" s="3"/>
      <c r="H178" s="3"/>
      <c r="I178" s="3"/>
      <c r="J178" s="3"/>
      <c r="K178" s="3"/>
      <c r="L178" s="3"/>
      <c r="M178" s="3"/>
      <c r="N178" s="3"/>
      <c r="O178" s="3"/>
      <c r="P178" s="3"/>
      <c r="Q178" s="3"/>
      <c r="R178" s="3"/>
      <c r="S178" s="3"/>
      <c r="T178" s="3"/>
      <c r="U178" s="3"/>
      <c r="V178" s="3"/>
      <c r="W178" s="3"/>
      <c r="X178" s="3"/>
      <c r="Y178" s="3"/>
    </row>
    <row r="179" spans="1:25" ht="15.75" customHeight="1">
      <c r="A179" s="11"/>
      <c r="B179" s="57"/>
      <c r="C179" s="3"/>
      <c r="D179" s="3"/>
      <c r="E179" s="3"/>
      <c r="F179" s="3"/>
      <c r="G179" s="3"/>
      <c r="H179" s="3"/>
      <c r="I179" s="3"/>
      <c r="J179" s="3"/>
      <c r="K179" s="3"/>
      <c r="L179" s="3"/>
      <c r="M179" s="3"/>
      <c r="N179" s="3"/>
      <c r="O179" s="3"/>
      <c r="P179" s="3"/>
      <c r="Q179" s="3"/>
      <c r="R179" s="3"/>
      <c r="S179" s="3"/>
      <c r="T179" s="3"/>
      <c r="U179" s="3"/>
      <c r="V179" s="3"/>
      <c r="W179" s="3"/>
      <c r="X179" s="3"/>
      <c r="Y179" s="3"/>
    </row>
    <row r="180" spans="1:25" ht="15.75" customHeight="1">
      <c r="A180" s="11"/>
      <c r="B180" s="57"/>
      <c r="C180" s="3"/>
      <c r="D180" s="3"/>
      <c r="E180" s="3"/>
      <c r="F180" s="3"/>
      <c r="G180" s="3"/>
      <c r="H180" s="3"/>
      <c r="I180" s="3"/>
      <c r="J180" s="3"/>
      <c r="K180" s="3"/>
      <c r="L180" s="3"/>
      <c r="M180" s="3"/>
      <c r="N180" s="3"/>
      <c r="O180" s="3"/>
      <c r="P180" s="3"/>
      <c r="Q180" s="3"/>
      <c r="R180" s="3"/>
      <c r="S180" s="3"/>
      <c r="T180" s="3"/>
      <c r="U180" s="3"/>
      <c r="V180" s="3"/>
      <c r="W180" s="3"/>
      <c r="X180" s="3"/>
      <c r="Y180" s="3"/>
    </row>
    <row r="181" spans="1:25" ht="15.75" customHeight="1">
      <c r="A181" s="11"/>
      <c r="B181" s="57"/>
      <c r="C181" s="3"/>
      <c r="D181" s="3"/>
      <c r="E181" s="3"/>
      <c r="F181" s="3"/>
      <c r="G181" s="3"/>
      <c r="H181" s="3"/>
      <c r="I181" s="3"/>
      <c r="J181" s="3"/>
      <c r="K181" s="3"/>
      <c r="L181" s="3"/>
      <c r="M181" s="3"/>
      <c r="N181" s="3"/>
      <c r="O181" s="3"/>
      <c r="P181" s="3"/>
      <c r="Q181" s="3"/>
      <c r="R181" s="3"/>
      <c r="S181" s="3"/>
      <c r="T181" s="3"/>
      <c r="U181" s="3"/>
      <c r="V181" s="3"/>
      <c r="W181" s="3"/>
      <c r="X181" s="3"/>
      <c r="Y181" s="3"/>
    </row>
    <row r="182" spans="1:25" ht="15.75" customHeight="1">
      <c r="A182" s="11"/>
      <c r="B182" s="57"/>
      <c r="C182" s="3"/>
      <c r="D182" s="3"/>
      <c r="E182" s="3"/>
      <c r="F182" s="3"/>
      <c r="G182" s="3"/>
      <c r="H182" s="3"/>
      <c r="I182" s="3"/>
      <c r="J182" s="3"/>
      <c r="K182" s="3"/>
      <c r="L182" s="3"/>
      <c r="M182" s="3"/>
      <c r="N182" s="3"/>
      <c r="O182" s="3"/>
      <c r="P182" s="3"/>
      <c r="Q182" s="3"/>
      <c r="R182" s="3"/>
      <c r="S182" s="3"/>
      <c r="T182" s="3"/>
      <c r="U182" s="3"/>
      <c r="V182" s="3"/>
      <c r="W182" s="3"/>
      <c r="X182" s="3"/>
      <c r="Y182" s="3"/>
    </row>
    <row r="183" spans="1:25" ht="15.75" customHeight="1">
      <c r="A183" s="11"/>
      <c r="B183" s="57"/>
      <c r="C183" s="3"/>
      <c r="D183" s="3"/>
      <c r="E183" s="3"/>
      <c r="F183" s="3"/>
      <c r="G183" s="3"/>
      <c r="H183" s="3"/>
      <c r="I183" s="3"/>
      <c r="J183" s="3"/>
      <c r="K183" s="3"/>
      <c r="L183" s="3"/>
      <c r="M183" s="3"/>
      <c r="N183" s="3"/>
      <c r="O183" s="3"/>
      <c r="P183" s="3"/>
      <c r="Q183" s="3"/>
      <c r="R183" s="3"/>
      <c r="S183" s="3"/>
      <c r="T183" s="3"/>
      <c r="U183" s="3"/>
      <c r="V183" s="3"/>
      <c r="W183" s="3"/>
      <c r="X183" s="3"/>
      <c r="Y183" s="3"/>
    </row>
    <row r="184" spans="1:25" ht="15.75" customHeight="1">
      <c r="A184" s="11"/>
      <c r="B184" s="57"/>
      <c r="C184" s="3"/>
      <c r="D184" s="3"/>
      <c r="E184" s="3"/>
      <c r="F184" s="3"/>
      <c r="G184" s="3"/>
      <c r="H184" s="3"/>
      <c r="I184" s="3"/>
      <c r="J184" s="3"/>
      <c r="K184" s="3"/>
      <c r="L184" s="3"/>
      <c r="M184" s="3"/>
      <c r="N184" s="3"/>
      <c r="O184" s="3"/>
      <c r="P184" s="3"/>
      <c r="Q184" s="3"/>
      <c r="R184" s="3"/>
      <c r="S184" s="3"/>
      <c r="T184" s="3"/>
      <c r="U184" s="3"/>
      <c r="V184" s="3"/>
      <c r="W184" s="3"/>
      <c r="X184" s="3"/>
      <c r="Y184" s="3"/>
    </row>
    <row r="185" spans="1:25" ht="15.75" customHeight="1">
      <c r="A185" s="11"/>
      <c r="B185" s="57"/>
      <c r="C185" s="3"/>
      <c r="D185" s="3"/>
      <c r="E185" s="3"/>
      <c r="F185" s="3"/>
      <c r="G185" s="3"/>
      <c r="H185" s="3"/>
      <c r="I185" s="3"/>
      <c r="J185" s="3"/>
      <c r="K185" s="3"/>
      <c r="L185" s="3"/>
      <c r="M185" s="3"/>
      <c r="N185" s="3"/>
      <c r="O185" s="3"/>
      <c r="P185" s="3"/>
      <c r="Q185" s="3"/>
      <c r="R185" s="3"/>
      <c r="S185" s="3"/>
      <c r="T185" s="3"/>
      <c r="U185" s="3"/>
      <c r="V185" s="3"/>
      <c r="W185" s="3"/>
      <c r="X185" s="3"/>
      <c r="Y185" s="3"/>
    </row>
    <row r="186" spans="1:25" ht="15.75" customHeight="1">
      <c r="A186" s="11"/>
      <c r="B186" s="57"/>
      <c r="C186" s="3"/>
      <c r="D186" s="3"/>
      <c r="E186" s="3"/>
      <c r="F186" s="3"/>
      <c r="G186" s="3"/>
      <c r="H186" s="3"/>
      <c r="I186" s="3"/>
      <c r="J186" s="3"/>
      <c r="K186" s="3"/>
      <c r="L186" s="3"/>
      <c r="M186" s="3"/>
      <c r="N186" s="3"/>
      <c r="O186" s="3"/>
      <c r="P186" s="3"/>
      <c r="Q186" s="3"/>
      <c r="R186" s="3"/>
      <c r="S186" s="3"/>
      <c r="T186" s="3"/>
      <c r="U186" s="3"/>
      <c r="V186" s="3"/>
      <c r="W186" s="3"/>
      <c r="X186" s="3"/>
      <c r="Y186" s="3"/>
    </row>
    <row r="187" spans="1:25" ht="15.75" customHeight="1">
      <c r="A187" s="11"/>
      <c r="B187" s="57"/>
      <c r="C187" s="3"/>
      <c r="D187" s="3"/>
      <c r="E187" s="3"/>
      <c r="F187" s="3"/>
      <c r="G187" s="3"/>
      <c r="H187" s="3"/>
      <c r="I187" s="3"/>
      <c r="J187" s="3"/>
      <c r="K187" s="3"/>
      <c r="L187" s="3"/>
      <c r="M187" s="3"/>
      <c r="N187" s="3"/>
      <c r="O187" s="3"/>
      <c r="P187" s="3"/>
      <c r="Q187" s="3"/>
      <c r="R187" s="3"/>
      <c r="S187" s="3"/>
      <c r="T187" s="3"/>
      <c r="U187" s="3"/>
      <c r="V187" s="3"/>
      <c r="W187" s="3"/>
      <c r="X187" s="3"/>
      <c r="Y187" s="3"/>
    </row>
    <row r="188" spans="1:25" ht="15.75" customHeight="1">
      <c r="A188" s="11"/>
      <c r="B188" s="57"/>
      <c r="C188" s="3"/>
      <c r="D188" s="3"/>
      <c r="E188" s="3"/>
      <c r="F188" s="3"/>
      <c r="G188" s="3"/>
      <c r="H188" s="3"/>
      <c r="I188" s="3"/>
      <c r="J188" s="3"/>
      <c r="K188" s="3"/>
      <c r="L188" s="3"/>
      <c r="M188" s="3"/>
      <c r="N188" s="3"/>
      <c r="O188" s="3"/>
      <c r="P188" s="3"/>
      <c r="Q188" s="3"/>
      <c r="R188" s="3"/>
      <c r="S188" s="3"/>
      <c r="T188" s="3"/>
      <c r="U188" s="3"/>
      <c r="V188" s="3"/>
      <c r="W188" s="3"/>
      <c r="X188" s="3"/>
      <c r="Y188" s="3"/>
    </row>
    <row r="189" spans="1:25" ht="15.75" customHeight="1">
      <c r="A189" s="11"/>
      <c r="B189" s="57"/>
      <c r="C189" s="3"/>
      <c r="D189" s="3"/>
      <c r="E189" s="3"/>
      <c r="F189" s="3"/>
      <c r="G189" s="3"/>
      <c r="H189" s="3"/>
      <c r="I189" s="3"/>
      <c r="J189" s="3"/>
      <c r="K189" s="3"/>
      <c r="L189" s="3"/>
      <c r="M189" s="3"/>
      <c r="N189" s="3"/>
      <c r="O189" s="3"/>
      <c r="P189" s="3"/>
      <c r="Q189" s="3"/>
      <c r="R189" s="3"/>
      <c r="S189" s="3"/>
      <c r="T189" s="3"/>
      <c r="U189" s="3"/>
      <c r="V189" s="3"/>
      <c r="W189" s="3"/>
      <c r="X189" s="3"/>
      <c r="Y189" s="3"/>
    </row>
    <row r="190" spans="1:25" ht="15.75" customHeight="1">
      <c r="A190" s="11"/>
      <c r="B190" s="57"/>
      <c r="C190" s="3"/>
      <c r="D190" s="3"/>
      <c r="E190" s="3"/>
      <c r="F190" s="3"/>
      <c r="G190" s="3"/>
      <c r="H190" s="3"/>
      <c r="I190" s="3"/>
      <c r="J190" s="3"/>
      <c r="K190" s="3"/>
      <c r="L190" s="3"/>
      <c r="M190" s="3"/>
      <c r="N190" s="3"/>
      <c r="O190" s="3"/>
      <c r="P190" s="3"/>
      <c r="Q190" s="3"/>
      <c r="R190" s="3"/>
      <c r="S190" s="3"/>
      <c r="T190" s="3"/>
      <c r="U190" s="3"/>
      <c r="V190" s="3"/>
      <c r="W190" s="3"/>
      <c r="X190" s="3"/>
      <c r="Y190" s="3"/>
    </row>
    <row r="191" spans="1:25" ht="15.75" customHeight="1">
      <c r="A191" s="11"/>
      <c r="B191" s="57"/>
      <c r="C191" s="3"/>
      <c r="D191" s="3"/>
      <c r="E191" s="3"/>
      <c r="F191" s="3"/>
      <c r="G191" s="3"/>
      <c r="H191" s="3"/>
      <c r="I191" s="3"/>
      <c r="J191" s="3"/>
      <c r="K191" s="3"/>
      <c r="L191" s="3"/>
      <c r="M191" s="3"/>
      <c r="N191" s="3"/>
      <c r="O191" s="3"/>
      <c r="P191" s="3"/>
      <c r="Q191" s="3"/>
      <c r="R191" s="3"/>
      <c r="S191" s="3"/>
      <c r="T191" s="3"/>
      <c r="U191" s="3"/>
      <c r="V191" s="3"/>
      <c r="W191" s="3"/>
      <c r="X191" s="3"/>
      <c r="Y191" s="3"/>
    </row>
    <row r="192" spans="1:25" ht="15.75" customHeight="1">
      <c r="A192" s="11"/>
      <c r="B192" s="57"/>
      <c r="C192" s="3"/>
      <c r="D192" s="3"/>
      <c r="E192" s="3"/>
      <c r="F192" s="3"/>
      <c r="G192" s="3"/>
      <c r="H192" s="3"/>
      <c r="I192" s="3"/>
      <c r="J192" s="3"/>
      <c r="K192" s="3"/>
      <c r="L192" s="3"/>
      <c r="M192" s="3"/>
      <c r="N192" s="3"/>
      <c r="O192" s="3"/>
      <c r="P192" s="3"/>
      <c r="Q192" s="3"/>
      <c r="R192" s="3"/>
      <c r="S192" s="3"/>
      <c r="T192" s="3"/>
      <c r="U192" s="3"/>
      <c r="V192" s="3"/>
      <c r="W192" s="3"/>
      <c r="X192" s="3"/>
      <c r="Y192" s="3"/>
    </row>
    <row r="193" spans="1:25" ht="15.75" customHeight="1">
      <c r="A193" s="11"/>
      <c r="B193" s="57"/>
      <c r="C193" s="3"/>
      <c r="D193" s="3"/>
      <c r="E193" s="3"/>
      <c r="F193" s="3"/>
      <c r="G193" s="3"/>
      <c r="H193" s="3"/>
      <c r="I193" s="3"/>
      <c r="J193" s="3"/>
      <c r="K193" s="3"/>
      <c r="L193" s="3"/>
      <c r="M193" s="3"/>
      <c r="N193" s="3"/>
      <c r="O193" s="3"/>
      <c r="P193" s="3"/>
      <c r="Q193" s="3"/>
      <c r="R193" s="3"/>
      <c r="S193" s="3"/>
      <c r="T193" s="3"/>
      <c r="U193" s="3"/>
      <c r="V193" s="3"/>
      <c r="W193" s="3"/>
      <c r="X193" s="3"/>
      <c r="Y193" s="3"/>
    </row>
    <row r="194" spans="1:25" ht="15.75" customHeight="1">
      <c r="A194" s="11"/>
      <c r="B194" s="57"/>
      <c r="C194" s="3"/>
      <c r="D194" s="3"/>
      <c r="E194" s="3"/>
      <c r="F194" s="3"/>
      <c r="G194" s="3"/>
      <c r="H194" s="3"/>
      <c r="I194" s="3"/>
      <c r="J194" s="3"/>
      <c r="K194" s="3"/>
      <c r="L194" s="3"/>
      <c r="M194" s="3"/>
      <c r="N194" s="3"/>
      <c r="O194" s="3"/>
      <c r="P194" s="3"/>
      <c r="Q194" s="3"/>
      <c r="R194" s="3"/>
      <c r="S194" s="3"/>
      <c r="T194" s="3"/>
      <c r="U194" s="3"/>
      <c r="V194" s="3"/>
      <c r="W194" s="3"/>
      <c r="X194" s="3"/>
      <c r="Y194" s="3"/>
    </row>
    <row r="195" spans="1:25" ht="15.75" customHeight="1">
      <c r="A195" s="11"/>
      <c r="B195" s="57"/>
      <c r="C195" s="3"/>
      <c r="D195" s="3"/>
      <c r="E195" s="3"/>
      <c r="F195" s="3"/>
      <c r="G195" s="3"/>
      <c r="H195" s="3"/>
      <c r="I195" s="3"/>
      <c r="J195" s="3"/>
      <c r="K195" s="3"/>
      <c r="L195" s="3"/>
      <c r="M195" s="3"/>
      <c r="N195" s="3"/>
      <c r="O195" s="3"/>
      <c r="P195" s="3"/>
      <c r="Q195" s="3"/>
      <c r="R195" s="3"/>
      <c r="S195" s="3"/>
      <c r="T195" s="3"/>
      <c r="U195" s="3"/>
      <c r="V195" s="3"/>
      <c r="W195" s="3"/>
      <c r="X195" s="3"/>
      <c r="Y195" s="3"/>
    </row>
    <row r="196" spans="1:25" ht="15.75" customHeight="1">
      <c r="A196" s="11"/>
      <c r="B196" s="57"/>
      <c r="C196" s="3"/>
      <c r="D196" s="3"/>
      <c r="E196" s="3"/>
      <c r="F196" s="3"/>
      <c r="G196" s="3"/>
      <c r="H196" s="3"/>
      <c r="I196" s="3"/>
      <c r="J196" s="3"/>
      <c r="K196" s="3"/>
      <c r="L196" s="3"/>
      <c r="M196" s="3"/>
      <c r="N196" s="3"/>
      <c r="O196" s="3"/>
      <c r="P196" s="3"/>
      <c r="Q196" s="3"/>
      <c r="R196" s="3"/>
      <c r="S196" s="3"/>
      <c r="T196" s="3"/>
      <c r="U196" s="3"/>
      <c r="V196" s="3"/>
      <c r="W196" s="3"/>
      <c r="X196" s="3"/>
      <c r="Y196" s="3"/>
    </row>
    <row r="197" spans="1:25" ht="15.75" customHeight="1">
      <c r="A197" s="11"/>
      <c r="B197" s="57"/>
      <c r="C197" s="3"/>
      <c r="D197" s="3"/>
      <c r="E197" s="3"/>
      <c r="F197" s="3"/>
      <c r="G197" s="3"/>
      <c r="H197" s="3"/>
      <c r="I197" s="3"/>
      <c r="J197" s="3"/>
      <c r="K197" s="3"/>
      <c r="L197" s="3"/>
      <c r="M197" s="3"/>
      <c r="N197" s="3"/>
      <c r="O197" s="3"/>
      <c r="P197" s="3"/>
      <c r="Q197" s="3"/>
      <c r="R197" s="3"/>
      <c r="S197" s="3"/>
      <c r="T197" s="3"/>
      <c r="U197" s="3"/>
      <c r="V197" s="3"/>
      <c r="W197" s="3"/>
      <c r="X197" s="3"/>
      <c r="Y197" s="3"/>
    </row>
    <row r="198" spans="1:25" ht="15.75" customHeight="1">
      <c r="A198" s="11"/>
      <c r="B198" s="57"/>
      <c r="C198" s="3"/>
      <c r="D198" s="3"/>
      <c r="E198" s="3"/>
      <c r="F198" s="3"/>
      <c r="G198" s="3"/>
      <c r="H198" s="3"/>
      <c r="I198" s="3"/>
      <c r="J198" s="3"/>
      <c r="K198" s="3"/>
      <c r="L198" s="3"/>
      <c r="M198" s="3"/>
      <c r="N198" s="3"/>
      <c r="O198" s="3"/>
      <c r="P198" s="3"/>
      <c r="Q198" s="3"/>
      <c r="R198" s="3"/>
      <c r="S198" s="3"/>
      <c r="T198" s="3"/>
      <c r="U198" s="3"/>
      <c r="V198" s="3"/>
      <c r="W198" s="3"/>
      <c r="X198" s="3"/>
      <c r="Y198" s="3"/>
    </row>
    <row r="199" spans="1:25" ht="15.75" customHeight="1">
      <c r="A199" s="11"/>
      <c r="B199" s="57"/>
      <c r="C199" s="3"/>
      <c r="D199" s="3"/>
      <c r="E199" s="3"/>
      <c r="F199" s="3"/>
      <c r="G199" s="3"/>
      <c r="H199" s="3"/>
      <c r="I199" s="3"/>
      <c r="J199" s="3"/>
      <c r="K199" s="3"/>
      <c r="L199" s="3"/>
      <c r="M199" s="3"/>
      <c r="N199" s="3"/>
      <c r="O199" s="3"/>
      <c r="P199" s="3"/>
      <c r="Q199" s="3"/>
      <c r="R199" s="3"/>
      <c r="S199" s="3"/>
      <c r="T199" s="3"/>
      <c r="U199" s="3"/>
      <c r="V199" s="3"/>
      <c r="W199" s="3"/>
      <c r="X199" s="3"/>
      <c r="Y199" s="3"/>
    </row>
    <row r="200" spans="1:25" ht="15.75" customHeight="1">
      <c r="A200" s="11"/>
      <c r="B200" s="57"/>
      <c r="C200" s="3"/>
      <c r="D200" s="3"/>
      <c r="E200" s="3"/>
      <c r="F200" s="3"/>
      <c r="G200" s="3"/>
      <c r="H200" s="3"/>
      <c r="I200" s="3"/>
      <c r="J200" s="3"/>
      <c r="K200" s="3"/>
      <c r="L200" s="3"/>
      <c r="M200" s="3"/>
      <c r="N200" s="3"/>
      <c r="O200" s="3"/>
      <c r="P200" s="3"/>
      <c r="Q200" s="3"/>
      <c r="R200" s="3"/>
      <c r="S200" s="3"/>
      <c r="T200" s="3"/>
      <c r="U200" s="3"/>
      <c r="V200" s="3"/>
      <c r="W200" s="3"/>
      <c r="X200" s="3"/>
      <c r="Y200" s="3"/>
    </row>
    <row r="201" spans="1:25" ht="15.75" customHeight="1">
      <c r="A201" s="11"/>
      <c r="B201" s="57"/>
      <c r="C201" s="3"/>
      <c r="D201" s="3"/>
      <c r="E201" s="3"/>
      <c r="F201" s="3"/>
      <c r="G201" s="3"/>
      <c r="H201" s="3"/>
      <c r="I201" s="3"/>
      <c r="J201" s="3"/>
      <c r="K201" s="3"/>
      <c r="L201" s="3"/>
      <c r="M201" s="3"/>
      <c r="N201" s="3"/>
      <c r="O201" s="3"/>
      <c r="P201" s="3"/>
      <c r="Q201" s="3"/>
      <c r="R201" s="3"/>
      <c r="S201" s="3"/>
      <c r="T201" s="3"/>
      <c r="U201" s="3"/>
      <c r="V201" s="3"/>
      <c r="W201" s="3"/>
      <c r="X201" s="3"/>
      <c r="Y201" s="3"/>
    </row>
    <row r="202" spans="1:25" ht="15.75" customHeight="1">
      <c r="A202" s="11"/>
      <c r="B202" s="57"/>
      <c r="C202" s="3"/>
      <c r="D202" s="3"/>
      <c r="E202" s="3"/>
      <c r="F202" s="3"/>
      <c r="G202" s="3"/>
      <c r="H202" s="3"/>
      <c r="I202" s="3"/>
      <c r="J202" s="3"/>
      <c r="K202" s="3"/>
      <c r="L202" s="3"/>
      <c r="M202" s="3"/>
      <c r="N202" s="3"/>
      <c r="O202" s="3"/>
      <c r="P202" s="3"/>
      <c r="Q202" s="3"/>
      <c r="R202" s="3"/>
      <c r="S202" s="3"/>
      <c r="T202" s="3"/>
      <c r="U202" s="3"/>
      <c r="V202" s="3"/>
      <c r="W202" s="3"/>
      <c r="X202" s="3"/>
      <c r="Y202" s="3"/>
    </row>
    <row r="203" spans="1:25" ht="15.75" customHeight="1">
      <c r="A203" s="11"/>
      <c r="B203" s="57"/>
      <c r="C203" s="3"/>
      <c r="D203" s="3"/>
      <c r="E203" s="3"/>
      <c r="F203" s="3"/>
      <c r="G203" s="3"/>
      <c r="H203" s="3"/>
      <c r="I203" s="3"/>
      <c r="J203" s="3"/>
      <c r="K203" s="3"/>
      <c r="L203" s="3"/>
      <c r="M203" s="3"/>
      <c r="N203" s="3"/>
      <c r="O203" s="3"/>
      <c r="P203" s="3"/>
      <c r="Q203" s="3"/>
      <c r="R203" s="3"/>
      <c r="S203" s="3"/>
      <c r="T203" s="3"/>
      <c r="U203" s="3"/>
      <c r="V203" s="3"/>
      <c r="W203" s="3"/>
      <c r="X203" s="3"/>
      <c r="Y203" s="3"/>
    </row>
    <row r="204" spans="1:25" ht="15.75" customHeight="1">
      <c r="A204" s="11"/>
      <c r="B204" s="57"/>
      <c r="C204" s="3"/>
      <c r="D204" s="3"/>
      <c r="E204" s="3"/>
      <c r="F204" s="3"/>
      <c r="G204" s="3"/>
      <c r="H204" s="3"/>
      <c r="I204" s="3"/>
      <c r="J204" s="3"/>
      <c r="K204" s="3"/>
      <c r="L204" s="3"/>
      <c r="M204" s="3"/>
      <c r="N204" s="3"/>
      <c r="O204" s="3"/>
      <c r="P204" s="3"/>
      <c r="Q204" s="3"/>
      <c r="R204" s="3"/>
      <c r="S204" s="3"/>
      <c r="T204" s="3"/>
      <c r="U204" s="3"/>
      <c r="V204" s="3"/>
      <c r="W204" s="3"/>
      <c r="X204" s="3"/>
      <c r="Y204" s="3"/>
    </row>
    <row r="205" spans="1:25" ht="15.75" customHeight="1">
      <c r="A205" s="11"/>
      <c r="B205" s="57"/>
      <c r="C205" s="3"/>
      <c r="D205" s="3"/>
      <c r="E205" s="3"/>
      <c r="F205" s="3"/>
      <c r="G205" s="3"/>
      <c r="H205" s="3"/>
      <c r="I205" s="3"/>
      <c r="J205" s="3"/>
      <c r="K205" s="3"/>
      <c r="L205" s="3"/>
      <c r="M205" s="3"/>
      <c r="N205" s="3"/>
      <c r="O205" s="3"/>
      <c r="P205" s="3"/>
      <c r="Q205" s="3"/>
      <c r="R205" s="3"/>
      <c r="S205" s="3"/>
      <c r="T205" s="3"/>
      <c r="U205" s="3"/>
      <c r="V205" s="3"/>
      <c r="W205" s="3"/>
      <c r="X205" s="3"/>
      <c r="Y205" s="3"/>
    </row>
    <row r="206" spans="1:25" ht="15.75" customHeight="1">
      <c r="A206" s="11"/>
      <c r="B206" s="57"/>
      <c r="C206" s="3"/>
      <c r="D206" s="3"/>
      <c r="E206" s="3"/>
      <c r="F206" s="3"/>
      <c r="G206" s="3"/>
      <c r="H206" s="3"/>
      <c r="I206" s="3"/>
      <c r="J206" s="3"/>
      <c r="K206" s="3"/>
      <c r="L206" s="3"/>
      <c r="M206" s="3"/>
      <c r="N206" s="3"/>
      <c r="O206" s="3"/>
      <c r="P206" s="3"/>
      <c r="Q206" s="3"/>
      <c r="R206" s="3"/>
      <c r="S206" s="3"/>
      <c r="T206" s="3"/>
      <c r="U206" s="3"/>
      <c r="V206" s="3"/>
      <c r="W206" s="3"/>
      <c r="X206" s="3"/>
      <c r="Y206" s="3"/>
    </row>
    <row r="207" spans="1:25" ht="15.75" customHeight="1">
      <c r="A207" s="11"/>
      <c r="B207" s="57"/>
      <c r="C207" s="3"/>
      <c r="D207" s="3"/>
      <c r="E207" s="3"/>
      <c r="F207" s="3"/>
      <c r="G207" s="3"/>
      <c r="H207" s="3"/>
      <c r="I207" s="3"/>
      <c r="J207" s="3"/>
      <c r="K207" s="3"/>
      <c r="L207" s="3"/>
      <c r="M207" s="3"/>
      <c r="N207" s="3"/>
      <c r="O207" s="3"/>
      <c r="P207" s="3"/>
      <c r="Q207" s="3"/>
      <c r="R207" s="3"/>
      <c r="S207" s="3"/>
      <c r="T207" s="3"/>
      <c r="U207" s="3"/>
      <c r="V207" s="3"/>
      <c r="W207" s="3"/>
      <c r="X207" s="3"/>
      <c r="Y207" s="3"/>
    </row>
    <row r="208" spans="1:25" ht="15.75" customHeight="1">
      <c r="A208" s="11"/>
      <c r="B208" s="57"/>
      <c r="C208" s="3"/>
      <c r="D208" s="3"/>
      <c r="E208" s="3"/>
      <c r="F208" s="3"/>
      <c r="G208" s="3"/>
      <c r="H208" s="3"/>
      <c r="I208" s="3"/>
      <c r="J208" s="3"/>
      <c r="K208" s="3"/>
      <c r="L208" s="3"/>
      <c r="M208" s="3"/>
      <c r="N208" s="3"/>
      <c r="O208" s="3"/>
      <c r="P208" s="3"/>
      <c r="Q208" s="3"/>
      <c r="R208" s="3"/>
      <c r="S208" s="3"/>
      <c r="T208" s="3"/>
      <c r="U208" s="3"/>
      <c r="V208" s="3"/>
      <c r="W208" s="3"/>
      <c r="X208" s="3"/>
      <c r="Y208" s="3"/>
    </row>
    <row r="209" spans="1:25" ht="15.75" customHeight="1">
      <c r="A209" s="11"/>
      <c r="B209" s="57"/>
      <c r="C209" s="3"/>
      <c r="D209" s="3"/>
      <c r="E209" s="3"/>
      <c r="F209" s="3"/>
      <c r="G209" s="3"/>
      <c r="H209" s="3"/>
      <c r="I209" s="3"/>
      <c r="J209" s="3"/>
      <c r="K209" s="3"/>
      <c r="L209" s="3"/>
      <c r="M209" s="3"/>
      <c r="N209" s="3"/>
      <c r="O209" s="3"/>
      <c r="P209" s="3"/>
      <c r="Q209" s="3"/>
      <c r="R209" s="3"/>
      <c r="S209" s="3"/>
      <c r="T209" s="3"/>
      <c r="U209" s="3"/>
      <c r="V209" s="3"/>
      <c r="W209" s="3"/>
      <c r="X209" s="3"/>
      <c r="Y209" s="3"/>
    </row>
    <row r="210" spans="1:25" ht="15.75" customHeight="1">
      <c r="A210" s="11"/>
      <c r="B210" s="57"/>
      <c r="C210" s="3"/>
      <c r="D210" s="3"/>
      <c r="E210" s="3"/>
      <c r="F210" s="3"/>
      <c r="G210" s="3"/>
      <c r="H210" s="3"/>
      <c r="I210" s="3"/>
      <c r="J210" s="3"/>
      <c r="K210" s="3"/>
      <c r="L210" s="3"/>
      <c r="M210" s="3"/>
      <c r="N210" s="3"/>
      <c r="O210" s="3"/>
      <c r="P210" s="3"/>
      <c r="Q210" s="3"/>
      <c r="R210" s="3"/>
      <c r="S210" s="3"/>
      <c r="T210" s="3"/>
      <c r="U210" s="3"/>
      <c r="V210" s="3"/>
      <c r="W210" s="3"/>
      <c r="X210" s="3"/>
      <c r="Y210" s="3"/>
    </row>
    <row r="211" spans="1:25" ht="15.75" customHeight="1">
      <c r="A211" s="11"/>
      <c r="B211" s="57"/>
      <c r="C211" s="3"/>
      <c r="D211" s="3"/>
      <c r="E211" s="3"/>
      <c r="F211" s="3"/>
      <c r="G211" s="3"/>
      <c r="H211" s="3"/>
      <c r="I211" s="3"/>
      <c r="J211" s="3"/>
      <c r="K211" s="3"/>
      <c r="L211" s="3"/>
      <c r="M211" s="3"/>
      <c r="N211" s="3"/>
      <c r="O211" s="3"/>
      <c r="P211" s="3"/>
      <c r="Q211" s="3"/>
      <c r="R211" s="3"/>
      <c r="S211" s="3"/>
      <c r="T211" s="3"/>
      <c r="U211" s="3"/>
      <c r="V211" s="3"/>
      <c r="W211" s="3"/>
      <c r="X211" s="3"/>
      <c r="Y211" s="3"/>
    </row>
    <row r="212" spans="1:25" ht="15.75" customHeight="1">
      <c r="A212" s="11"/>
      <c r="B212" s="57"/>
      <c r="C212" s="3"/>
      <c r="D212" s="3"/>
      <c r="E212" s="3"/>
      <c r="F212" s="3"/>
      <c r="G212" s="3"/>
      <c r="H212" s="3"/>
      <c r="I212" s="3"/>
      <c r="J212" s="3"/>
      <c r="K212" s="3"/>
      <c r="L212" s="3"/>
      <c r="M212" s="3"/>
      <c r="N212" s="3"/>
      <c r="O212" s="3"/>
      <c r="P212" s="3"/>
      <c r="Q212" s="3"/>
      <c r="R212" s="3"/>
      <c r="S212" s="3"/>
      <c r="T212" s="3"/>
      <c r="U212" s="3"/>
      <c r="V212" s="3"/>
      <c r="W212" s="3"/>
      <c r="X212" s="3"/>
      <c r="Y212" s="3"/>
    </row>
    <row r="213" spans="1:25" ht="15.75" customHeight="1">
      <c r="A213" s="11"/>
      <c r="B213" s="57"/>
      <c r="C213" s="3"/>
      <c r="D213" s="3"/>
      <c r="E213" s="3"/>
      <c r="F213" s="3"/>
      <c r="G213" s="3"/>
      <c r="H213" s="3"/>
      <c r="I213" s="3"/>
      <c r="J213" s="3"/>
      <c r="K213" s="3"/>
      <c r="L213" s="3"/>
      <c r="M213" s="3"/>
      <c r="N213" s="3"/>
      <c r="O213" s="3"/>
      <c r="P213" s="3"/>
      <c r="Q213" s="3"/>
      <c r="R213" s="3"/>
      <c r="S213" s="3"/>
      <c r="T213" s="3"/>
      <c r="U213" s="3"/>
      <c r="V213" s="3"/>
      <c r="W213" s="3"/>
      <c r="X213" s="3"/>
      <c r="Y213" s="3"/>
    </row>
    <row r="214" spans="1:25" ht="15.75" customHeight="1">
      <c r="A214" s="11"/>
      <c r="B214" s="57"/>
      <c r="C214" s="3"/>
      <c r="D214" s="3"/>
      <c r="E214" s="3"/>
      <c r="F214" s="3"/>
      <c r="G214" s="3"/>
      <c r="H214" s="3"/>
      <c r="I214" s="3"/>
      <c r="J214" s="3"/>
      <c r="K214" s="3"/>
      <c r="L214" s="3"/>
      <c r="M214" s="3"/>
      <c r="N214" s="3"/>
      <c r="O214" s="3"/>
      <c r="P214" s="3"/>
      <c r="Q214" s="3"/>
      <c r="R214" s="3"/>
      <c r="S214" s="3"/>
      <c r="T214" s="3"/>
      <c r="U214" s="3"/>
      <c r="V214" s="3"/>
      <c r="W214" s="3"/>
      <c r="X214" s="3"/>
      <c r="Y214" s="3"/>
    </row>
    <row r="215" spans="1:25" ht="15.75" customHeight="1">
      <c r="A215" s="11"/>
      <c r="B215" s="57"/>
      <c r="C215" s="3"/>
      <c r="D215" s="3"/>
      <c r="E215" s="3"/>
      <c r="F215" s="3"/>
      <c r="G215" s="3"/>
      <c r="H215" s="3"/>
      <c r="I215" s="3"/>
      <c r="J215" s="3"/>
      <c r="K215" s="3"/>
      <c r="L215" s="3"/>
      <c r="M215" s="3"/>
      <c r="N215" s="3"/>
      <c r="O215" s="3"/>
      <c r="P215" s="3"/>
      <c r="Q215" s="3"/>
      <c r="R215" s="3"/>
      <c r="S215" s="3"/>
      <c r="T215" s="3"/>
      <c r="U215" s="3"/>
      <c r="V215" s="3"/>
      <c r="W215" s="3"/>
      <c r="X215" s="3"/>
      <c r="Y215" s="3"/>
    </row>
    <row r="216" spans="1:25" ht="15.75" customHeight="1">
      <c r="A216" s="11"/>
      <c r="B216" s="57"/>
      <c r="C216" s="3"/>
      <c r="D216" s="3"/>
      <c r="E216" s="3"/>
      <c r="F216" s="3"/>
      <c r="G216" s="3"/>
      <c r="H216" s="3"/>
      <c r="I216" s="3"/>
      <c r="J216" s="3"/>
      <c r="K216" s="3"/>
      <c r="L216" s="3"/>
      <c r="M216" s="3"/>
      <c r="N216" s="3"/>
      <c r="O216" s="3"/>
      <c r="P216" s="3"/>
      <c r="Q216" s="3"/>
      <c r="R216" s="3"/>
      <c r="S216" s="3"/>
      <c r="T216" s="3"/>
      <c r="U216" s="3"/>
      <c r="V216" s="3"/>
      <c r="W216" s="3"/>
      <c r="X216" s="3"/>
      <c r="Y216" s="3"/>
    </row>
    <row r="217" spans="1:25" ht="15.75" customHeight="1">
      <c r="A217" s="11"/>
      <c r="B217" s="57"/>
      <c r="C217" s="3"/>
      <c r="D217" s="3"/>
      <c r="E217" s="3"/>
      <c r="F217" s="3"/>
      <c r="G217" s="3"/>
      <c r="H217" s="3"/>
      <c r="I217" s="3"/>
      <c r="J217" s="3"/>
      <c r="K217" s="3"/>
      <c r="L217" s="3"/>
      <c r="M217" s="3"/>
      <c r="N217" s="3"/>
      <c r="O217" s="3"/>
      <c r="P217" s="3"/>
      <c r="Q217" s="3"/>
      <c r="R217" s="3"/>
      <c r="S217" s="3"/>
      <c r="T217" s="3"/>
      <c r="U217" s="3"/>
      <c r="V217" s="3"/>
      <c r="W217" s="3"/>
      <c r="X217" s="3"/>
      <c r="Y217" s="3"/>
    </row>
    <row r="218" spans="1:25" ht="15.75" customHeight="1">
      <c r="A218" s="11"/>
      <c r="B218" s="57"/>
      <c r="C218" s="3"/>
      <c r="D218" s="3"/>
      <c r="E218" s="3"/>
      <c r="F218" s="3"/>
      <c r="G218" s="3"/>
      <c r="H218" s="3"/>
      <c r="I218" s="3"/>
      <c r="J218" s="3"/>
      <c r="K218" s="3"/>
      <c r="L218" s="3"/>
      <c r="M218" s="3"/>
      <c r="N218" s="3"/>
      <c r="O218" s="3"/>
      <c r="P218" s="3"/>
      <c r="Q218" s="3"/>
      <c r="R218" s="3"/>
      <c r="S218" s="3"/>
      <c r="T218" s="3"/>
      <c r="U218" s="3"/>
      <c r="V218" s="3"/>
      <c r="W218" s="3"/>
      <c r="X218" s="3"/>
      <c r="Y218" s="3"/>
    </row>
    <row r="219" spans="1:25" ht="15.75" customHeight="1">
      <c r="A219" s="11"/>
      <c r="B219" s="57"/>
      <c r="C219" s="3"/>
      <c r="D219" s="3"/>
      <c r="E219" s="3"/>
      <c r="F219" s="3"/>
      <c r="G219" s="3"/>
      <c r="H219" s="3"/>
      <c r="I219" s="3"/>
      <c r="J219" s="3"/>
      <c r="K219" s="3"/>
      <c r="L219" s="3"/>
      <c r="M219" s="3"/>
      <c r="N219" s="3"/>
      <c r="O219" s="3"/>
      <c r="P219" s="3"/>
      <c r="Q219" s="3"/>
      <c r="R219" s="3"/>
      <c r="S219" s="3"/>
      <c r="T219" s="3"/>
      <c r="U219" s="3"/>
      <c r="V219" s="3"/>
      <c r="W219" s="3"/>
      <c r="X219" s="3"/>
      <c r="Y219" s="3"/>
    </row>
    <row r="220" spans="1:25" ht="15.75" customHeight="1">
      <c r="A220" s="11"/>
      <c r="B220" s="57"/>
      <c r="C220" s="3"/>
      <c r="D220" s="3"/>
      <c r="E220" s="3"/>
      <c r="F220" s="3"/>
      <c r="G220" s="3"/>
      <c r="H220" s="3"/>
      <c r="I220" s="3"/>
      <c r="J220" s="3"/>
      <c r="K220" s="3"/>
      <c r="L220" s="3"/>
      <c r="M220" s="3"/>
      <c r="N220" s="3"/>
      <c r="O220" s="3"/>
      <c r="P220" s="3"/>
      <c r="Q220" s="3"/>
      <c r="R220" s="3"/>
      <c r="S220" s="3"/>
      <c r="T220" s="3"/>
      <c r="U220" s="3"/>
      <c r="V220" s="3"/>
      <c r="W220" s="3"/>
      <c r="X220" s="3"/>
      <c r="Y220" s="3"/>
    </row>
    <row r="221" spans="1:25" ht="15.75" customHeight="1"/>
    <row r="222" spans="1:25" ht="15.75" customHeight="1"/>
    <row r="223" spans="1:25" ht="15.75" customHeight="1"/>
    <row r="224" spans="1:2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9:E9"/>
    <mergeCell ref="D12:D14"/>
    <mergeCell ref="E12:E14"/>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50"/>
  </sheetPr>
  <dimension ref="A1:E1000"/>
  <sheetViews>
    <sheetView showGridLines="0" workbookViewId="0"/>
  </sheetViews>
  <sheetFormatPr defaultColWidth="14.42578125" defaultRowHeight="15" customHeight="1"/>
  <cols>
    <col min="1" max="1" width="47.28515625" customWidth="1"/>
    <col min="2" max="2" width="117.7109375" customWidth="1"/>
    <col min="3" max="3" width="37.28515625" customWidth="1"/>
    <col min="4" max="4" width="34.28515625" customWidth="1"/>
    <col min="5" max="5" width="27" customWidth="1"/>
    <col min="6" max="6" width="10" customWidth="1"/>
  </cols>
  <sheetData>
    <row r="1" spans="1:5" ht="19.5" customHeight="1">
      <c r="A1" s="182" t="s">
        <v>1011</v>
      </c>
      <c r="B1" s="184" t="e">
        <f>+PMUCG!#REF!</f>
        <v>#REF!</v>
      </c>
    </row>
    <row r="2" spans="1:5" ht="21" customHeight="1">
      <c r="A2" s="182" t="s">
        <v>11</v>
      </c>
      <c r="B2" s="186" t="e">
        <f>+PMUCG!#REF!</f>
        <v>#REF!</v>
      </c>
    </row>
    <row r="3" spans="1:5" ht="120" customHeight="1">
      <c r="A3" s="188" t="s">
        <v>15</v>
      </c>
      <c r="B3" s="7" t="e">
        <f>+PMUCG!#REF!</f>
        <v>#REF!</v>
      </c>
    </row>
    <row r="4" spans="1:5" ht="65.25" customHeight="1">
      <c r="A4" s="188" t="s">
        <v>17</v>
      </c>
      <c r="B4" s="7" t="e">
        <f>+PMUCG!#REF!</f>
        <v>#REF!</v>
      </c>
    </row>
    <row r="5" spans="1:5" ht="30" customHeight="1">
      <c r="A5" s="188" t="s">
        <v>32</v>
      </c>
      <c r="B5" s="10" t="e">
        <f>+PMUCG!#REF!</f>
        <v>#REF!</v>
      </c>
    </row>
    <row r="6" spans="1:5" ht="30" customHeight="1">
      <c r="A6" s="641" t="s">
        <v>33</v>
      </c>
      <c r="B6" s="12" t="e">
        <f>+PMUCG!#REF!</f>
        <v>#REF!</v>
      </c>
    </row>
    <row r="7" spans="1:5" ht="26.25" customHeight="1">
      <c r="A7" s="641" t="s">
        <v>1014</v>
      </c>
      <c r="B7" s="190" t="s">
        <v>262</v>
      </c>
    </row>
    <row r="8" spans="1:5" ht="21" customHeight="1">
      <c r="A8" s="641" t="s">
        <v>1092</v>
      </c>
      <c r="B8" s="190" t="s">
        <v>172</v>
      </c>
    </row>
    <row r="9" spans="1:5" ht="24.75" customHeight="1">
      <c r="A9" s="1746" t="s">
        <v>1016</v>
      </c>
      <c r="B9" s="1559"/>
      <c r="C9" s="1559"/>
      <c r="D9" s="1559"/>
      <c r="E9" s="1552"/>
    </row>
    <row r="10" spans="1:5" ht="16.5" customHeight="1">
      <c r="A10" s="16" t="s">
        <v>1017</v>
      </c>
      <c r="B10" s="16" t="s">
        <v>1018</v>
      </c>
      <c r="C10" s="16" t="s">
        <v>1019</v>
      </c>
      <c r="D10" s="16" t="s">
        <v>1021</v>
      </c>
      <c r="E10" s="16" t="s">
        <v>1022</v>
      </c>
    </row>
    <row r="11" spans="1:5" ht="215.25" customHeight="1">
      <c r="A11" s="23">
        <v>2017</v>
      </c>
      <c r="B11" s="192" t="s">
        <v>1262</v>
      </c>
      <c r="C11" s="215"/>
      <c r="D11" s="217">
        <v>0.5</v>
      </c>
      <c r="E11" s="215"/>
    </row>
    <row r="12" spans="1:5" ht="69.75" customHeight="1">
      <c r="A12" s="194">
        <v>43524</v>
      </c>
      <c r="B12" s="192" t="s">
        <v>1263</v>
      </c>
      <c r="C12" s="215"/>
      <c r="D12" s="1425">
        <v>0.5</v>
      </c>
      <c r="E12" s="1424" t="s">
        <v>1250</v>
      </c>
    </row>
    <row r="13" spans="1:5" ht="76.5" customHeight="1">
      <c r="A13" s="194">
        <v>43615</v>
      </c>
      <c r="B13" s="192" t="s">
        <v>1264</v>
      </c>
      <c r="C13" s="215"/>
      <c r="D13" s="1576"/>
      <c r="E13" s="1576"/>
    </row>
    <row r="14" spans="1:5" ht="60" customHeight="1">
      <c r="A14" s="47">
        <v>43469</v>
      </c>
      <c r="B14" s="35" t="s">
        <v>1265</v>
      </c>
      <c r="C14" s="197" t="s">
        <v>1255</v>
      </c>
      <c r="D14" s="219"/>
      <c r="E14" s="219"/>
    </row>
    <row r="15" spans="1:5" ht="30" customHeight="1">
      <c r="A15" s="145">
        <v>43489</v>
      </c>
      <c r="B15" s="136" t="s">
        <v>92</v>
      </c>
      <c r="C15" s="136" t="s">
        <v>93</v>
      </c>
      <c r="D15" s="215"/>
      <c r="E15" s="215"/>
    </row>
    <row r="16" spans="1:5" ht="60" customHeight="1">
      <c r="A16" s="145">
        <v>43558</v>
      </c>
      <c r="B16" s="136" t="s">
        <v>1266</v>
      </c>
      <c r="C16" s="136" t="s">
        <v>1267</v>
      </c>
      <c r="D16" s="215"/>
      <c r="E16" s="215"/>
    </row>
    <row r="17" spans="1:5" ht="60" customHeight="1">
      <c r="A17" s="145">
        <v>43646</v>
      </c>
      <c r="B17" s="146" t="s">
        <v>1268</v>
      </c>
      <c r="C17" s="146" t="s">
        <v>1269</v>
      </c>
      <c r="D17" s="111"/>
      <c r="E17" s="111"/>
    </row>
    <row r="18" spans="1:5" ht="90" customHeight="1">
      <c r="A18" s="225">
        <v>43672</v>
      </c>
      <c r="B18" s="226" t="s">
        <v>1270</v>
      </c>
      <c r="C18" s="37"/>
      <c r="D18" s="198"/>
      <c r="E18" s="198"/>
    </row>
    <row r="19" spans="1:5" ht="30">
      <c r="A19" s="227">
        <v>43728</v>
      </c>
      <c r="B19" s="228" t="s">
        <v>1271</v>
      </c>
      <c r="C19" s="52" t="s">
        <v>1261</v>
      </c>
      <c r="D19" s="53">
        <v>1</v>
      </c>
      <c r="E19" s="52" t="s">
        <v>1261</v>
      </c>
    </row>
    <row r="20" spans="1:5">
      <c r="A20" s="194"/>
      <c r="B20" s="192"/>
      <c r="C20" s="18"/>
      <c r="D20" s="111"/>
      <c r="E20" s="111"/>
    </row>
    <row r="21" spans="1:5" ht="15.75" customHeight="1">
      <c r="A21" s="111"/>
      <c r="B21" s="111"/>
      <c r="C21" s="111"/>
      <c r="D21" s="111"/>
      <c r="E21" s="111"/>
    </row>
    <row r="22" spans="1:5" ht="15.75" customHeight="1">
      <c r="A22" s="111"/>
      <c r="B22" s="111"/>
      <c r="C22" s="111"/>
      <c r="D22" s="111"/>
      <c r="E22" s="111"/>
    </row>
    <row r="23" spans="1:5" ht="15.75" customHeight="1">
      <c r="A23" s="111"/>
      <c r="B23" s="111"/>
      <c r="C23" s="111"/>
      <c r="D23" s="111"/>
      <c r="E23" s="111"/>
    </row>
    <row r="24" spans="1:5" ht="15.75" customHeight="1">
      <c r="A24" s="111"/>
      <c r="B24" s="111"/>
      <c r="C24" s="111"/>
      <c r="D24" s="111"/>
      <c r="E24" s="111"/>
    </row>
    <row r="25" spans="1:5" ht="15.75" customHeight="1">
      <c r="A25" s="111"/>
      <c r="B25" s="111"/>
      <c r="C25" s="111"/>
      <c r="D25" s="111"/>
      <c r="E25" s="111"/>
    </row>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9:E9"/>
    <mergeCell ref="D12:D13"/>
    <mergeCell ref="E12:E13"/>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B050"/>
  </sheetPr>
  <dimension ref="A1:E1000"/>
  <sheetViews>
    <sheetView showGridLines="0" workbookViewId="0">
      <pane ySplit="10" topLeftCell="A19" activePane="bottomLeft" state="frozen"/>
      <selection pane="bottomLeft" activeCell="B19" sqref="B19"/>
    </sheetView>
  </sheetViews>
  <sheetFormatPr defaultColWidth="14.42578125" defaultRowHeight="15" customHeight="1"/>
  <cols>
    <col min="1" max="1" width="47.28515625" customWidth="1"/>
    <col min="2" max="2" width="117.7109375" customWidth="1"/>
    <col min="3" max="3" width="37.28515625" customWidth="1"/>
    <col min="4" max="4" width="34.28515625" customWidth="1"/>
    <col min="5" max="5" width="27" customWidth="1"/>
    <col min="6" max="6" width="10" customWidth="1"/>
  </cols>
  <sheetData>
    <row r="1" spans="1:5" ht="19.5" customHeight="1">
      <c r="A1" s="182" t="s">
        <v>1011</v>
      </c>
      <c r="B1" s="184" t="str">
        <f>+PMUCG!A11</f>
        <v>Auditoria Regular- Evaluación Componente Control Financiero 2016</v>
      </c>
    </row>
    <row r="2" spans="1:5" ht="21" customHeight="1">
      <c r="A2" s="182" t="s">
        <v>11</v>
      </c>
      <c r="B2" s="186">
        <f>+PMUCG!C11</f>
        <v>4</v>
      </c>
    </row>
    <row r="3" spans="1:5" ht="34.5" customHeight="1">
      <c r="A3" s="188" t="s">
        <v>15</v>
      </c>
      <c r="B3" s="236" t="str">
        <f>+PMUCG!G11</f>
        <v>Continuar con el proceso de sostenibilidad contable y realizar informes mensuales y socializarlos en el Comité Tecnico de Sostenibilidda Contable, organo asesor de la Dirección,</v>
      </c>
    </row>
    <row r="4" spans="1:5" ht="34.5" customHeight="1">
      <c r="A4" s="188" t="s">
        <v>17</v>
      </c>
      <c r="B4" s="236" t="str">
        <f>+PMUCG!J11</f>
        <v>Depurar y sanear  la informacion contable  permitiendo una presentacion del Balance General que refleje la realidad financiera del Instituto,</v>
      </c>
    </row>
    <row r="5" spans="1:5" ht="30" customHeight="1">
      <c r="A5" s="188" t="s">
        <v>32</v>
      </c>
      <c r="B5" s="238" t="str">
        <f>+PMUCG!H11</f>
        <v>30-05-2017</v>
      </c>
    </row>
    <row r="6" spans="1:5" ht="30" customHeight="1">
      <c r="A6" s="641" t="s">
        <v>33</v>
      </c>
      <c r="B6" s="239">
        <f>+PMUCG!I11</f>
        <v>43465</v>
      </c>
    </row>
    <row r="7" spans="1:5" ht="26.25" customHeight="1">
      <c r="A7" s="641" t="s">
        <v>1014</v>
      </c>
      <c r="B7" s="190" t="s">
        <v>936</v>
      </c>
    </row>
    <row r="8" spans="1:5" ht="21" customHeight="1">
      <c r="A8" s="641" t="s">
        <v>1092</v>
      </c>
      <c r="B8" s="190" t="s">
        <v>172</v>
      </c>
    </row>
    <row r="9" spans="1:5" ht="24.75" customHeight="1">
      <c r="A9" s="1746" t="s">
        <v>1016</v>
      </c>
      <c r="B9" s="1559"/>
      <c r="C9" s="1559"/>
      <c r="D9" s="1559"/>
      <c r="E9" s="1552"/>
    </row>
    <row r="10" spans="1:5" ht="16.5" customHeight="1">
      <c r="A10" s="16" t="s">
        <v>1017</v>
      </c>
      <c r="B10" s="16" t="s">
        <v>1018</v>
      </c>
      <c r="C10" s="16" t="s">
        <v>1019</v>
      </c>
      <c r="D10" s="16" t="s">
        <v>1021</v>
      </c>
      <c r="E10" s="16" t="s">
        <v>1022</v>
      </c>
    </row>
    <row r="11" spans="1:5" ht="105" customHeight="1">
      <c r="A11" s="23">
        <v>2017</v>
      </c>
      <c r="B11" s="192" t="s">
        <v>1272</v>
      </c>
      <c r="C11" s="215"/>
      <c r="D11" s="215"/>
      <c r="E11" s="215"/>
    </row>
    <row r="12" spans="1:5" ht="142.5" customHeight="1">
      <c r="A12" s="194">
        <v>43159</v>
      </c>
      <c r="B12" s="192" t="s">
        <v>1273</v>
      </c>
      <c r="C12" s="215"/>
      <c r="D12" s="215"/>
      <c r="E12" s="215"/>
    </row>
    <row r="13" spans="1:5" ht="30" customHeight="1">
      <c r="A13" s="194">
        <v>43281</v>
      </c>
      <c r="B13" s="192" t="s">
        <v>1274</v>
      </c>
      <c r="C13" s="215"/>
      <c r="D13" s="215"/>
      <c r="E13" s="215"/>
    </row>
    <row r="14" spans="1:5" ht="105.75" customHeight="1">
      <c r="A14" s="194">
        <v>43488</v>
      </c>
      <c r="B14" s="100" t="s">
        <v>136</v>
      </c>
      <c r="C14" s="100" t="s">
        <v>138</v>
      </c>
      <c r="D14" s="215"/>
      <c r="E14" s="215"/>
    </row>
    <row r="15" spans="1:5" ht="25.5" customHeight="1">
      <c r="A15" s="47">
        <v>43469</v>
      </c>
      <c r="B15" s="240" t="s">
        <v>139</v>
      </c>
      <c r="C15" s="197" t="s">
        <v>1255</v>
      </c>
      <c r="D15" s="219"/>
      <c r="E15" s="219"/>
    </row>
    <row r="16" spans="1:5" ht="14.25" customHeight="1">
      <c r="A16" s="215"/>
      <c r="B16" s="215"/>
      <c r="C16" s="215"/>
      <c r="D16" s="215"/>
      <c r="E16" s="215"/>
    </row>
    <row r="17" spans="1:5" ht="45" customHeight="1">
      <c r="A17" s="47">
        <v>43672</v>
      </c>
      <c r="B17" s="226" t="s">
        <v>1275</v>
      </c>
      <c r="C17" s="37"/>
      <c r="D17" s="198"/>
      <c r="E17" s="198"/>
    </row>
    <row r="18" spans="1:5" ht="135">
      <c r="A18" s="204" t="s">
        <v>1276</v>
      </c>
      <c r="B18" s="203" t="s">
        <v>1277</v>
      </c>
      <c r="C18" s="18" t="s">
        <v>1278</v>
      </c>
      <c r="D18" s="242" t="s">
        <v>1279</v>
      </c>
      <c r="E18" s="1775" t="s">
        <v>1278</v>
      </c>
    </row>
    <row r="19" spans="1:5" ht="22.5" customHeight="1">
      <c r="A19" s="243">
        <v>43508</v>
      </c>
      <c r="B19" s="244" t="s">
        <v>1280</v>
      </c>
      <c r="C19" s="245" t="s">
        <v>1281</v>
      </c>
      <c r="D19" s="247">
        <v>1</v>
      </c>
      <c r="E19" s="198"/>
    </row>
    <row r="20" spans="1:5">
      <c r="A20" s="194"/>
      <c r="B20" s="192"/>
      <c r="C20" s="18"/>
      <c r="D20" s="111"/>
      <c r="E20" s="111"/>
    </row>
    <row r="21" spans="1:5" ht="15.75" customHeight="1">
      <c r="A21" s="111"/>
      <c r="B21" s="111"/>
      <c r="C21" s="111"/>
      <c r="D21" s="111"/>
      <c r="E21" s="111"/>
    </row>
    <row r="22" spans="1:5" ht="15.75" customHeight="1">
      <c r="A22" s="111"/>
      <c r="B22" s="111"/>
      <c r="C22" s="111"/>
      <c r="D22" s="111"/>
      <c r="E22" s="111"/>
    </row>
    <row r="23" spans="1:5" ht="15.75" customHeight="1">
      <c r="A23" s="111"/>
      <c r="B23" s="111"/>
      <c r="C23" s="111"/>
      <c r="D23" s="111"/>
      <c r="E23" s="111"/>
    </row>
    <row r="24" spans="1:5" ht="15.75" customHeight="1">
      <c r="A24" s="111"/>
      <c r="B24" s="111"/>
      <c r="C24" s="111"/>
      <c r="D24" s="111"/>
      <c r="E24" s="111"/>
    </row>
    <row r="25" spans="1:5" ht="15.75" customHeight="1">
      <c r="A25" s="111"/>
      <c r="B25" s="111"/>
      <c r="C25" s="111"/>
      <c r="D25" s="111"/>
      <c r="E25" s="111"/>
    </row>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9:E9"/>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B050"/>
  </sheetPr>
  <dimension ref="A1:E1000"/>
  <sheetViews>
    <sheetView showGridLines="0" workbookViewId="0">
      <selection activeCell="B11" sqref="B11"/>
    </sheetView>
  </sheetViews>
  <sheetFormatPr defaultColWidth="14.42578125" defaultRowHeight="15" customHeight="1"/>
  <cols>
    <col min="1" max="1" width="47.28515625" customWidth="1"/>
    <col min="2" max="2" width="117.7109375" customWidth="1"/>
    <col min="3" max="3" width="59.28515625" customWidth="1"/>
    <col min="4" max="4" width="34.28515625" customWidth="1"/>
    <col min="5" max="5" width="27" customWidth="1"/>
    <col min="6" max="6" width="10" customWidth="1"/>
  </cols>
  <sheetData>
    <row r="1" spans="1:5" ht="19.5" customHeight="1">
      <c r="A1" s="182" t="s">
        <v>1011</v>
      </c>
      <c r="B1" s="184" t="s">
        <v>140</v>
      </c>
    </row>
    <row r="2" spans="1:5" ht="21" customHeight="1">
      <c r="A2" s="182" t="s">
        <v>11</v>
      </c>
      <c r="B2" s="186">
        <v>1</v>
      </c>
    </row>
    <row r="3" spans="1:5" ht="46.5" customHeight="1">
      <c r="A3" s="188" t="s">
        <v>15</v>
      </c>
      <c r="B3" s="7"/>
    </row>
    <row r="4" spans="1:5" ht="34.5" customHeight="1">
      <c r="A4" s="188" t="s">
        <v>17</v>
      </c>
      <c r="B4" s="7" t="s">
        <v>144</v>
      </c>
    </row>
    <row r="5" spans="1:5" ht="30" customHeight="1">
      <c r="A5" s="188" t="s">
        <v>32</v>
      </c>
      <c r="B5" s="10"/>
    </row>
    <row r="6" spans="1:5" ht="30" customHeight="1">
      <c r="A6" s="641" t="s">
        <v>33</v>
      </c>
      <c r="B6" s="12"/>
    </row>
    <row r="7" spans="1:5" ht="26.25" customHeight="1">
      <c r="A7" s="641" t="s">
        <v>1014</v>
      </c>
      <c r="B7" s="190" t="s">
        <v>155</v>
      </c>
    </row>
    <row r="8" spans="1:5" ht="21" customHeight="1">
      <c r="A8" s="641" t="s">
        <v>1092</v>
      </c>
      <c r="B8" s="190" t="s">
        <v>172</v>
      </c>
    </row>
    <row r="9" spans="1:5" ht="24.75" customHeight="1">
      <c r="A9" s="1746" t="s">
        <v>1016</v>
      </c>
      <c r="B9" s="1559"/>
      <c r="C9" s="1559"/>
      <c r="D9" s="1559"/>
      <c r="E9" s="1552"/>
    </row>
    <row r="10" spans="1:5" ht="16.5" customHeight="1">
      <c r="A10" s="16" t="s">
        <v>1017</v>
      </c>
      <c r="B10" s="16" t="s">
        <v>1018</v>
      </c>
      <c r="C10" s="16" t="s">
        <v>1019</v>
      </c>
      <c r="D10" s="16" t="s">
        <v>1021</v>
      </c>
      <c r="E10" s="16" t="s">
        <v>1022</v>
      </c>
    </row>
    <row r="11" spans="1:5" ht="156" customHeight="1">
      <c r="A11" s="23">
        <v>2018</v>
      </c>
      <c r="B11" s="192" t="s">
        <v>1282</v>
      </c>
      <c r="C11" s="215"/>
      <c r="D11" s="215"/>
      <c r="E11" s="215"/>
    </row>
    <row r="12" spans="1:5" ht="255" customHeight="1">
      <c r="A12" s="145">
        <v>43465</v>
      </c>
      <c r="B12" s="146" t="s">
        <v>163</v>
      </c>
      <c r="C12" s="192" t="s">
        <v>1283</v>
      </c>
      <c r="D12" s="215"/>
      <c r="E12" s="215"/>
    </row>
    <row r="13" spans="1:5" ht="46.5" customHeight="1">
      <c r="A13" s="47">
        <v>43469</v>
      </c>
      <c r="B13" s="35" t="s">
        <v>1284</v>
      </c>
      <c r="C13" s="197" t="s">
        <v>1255</v>
      </c>
      <c r="D13" s="219"/>
      <c r="E13" s="219"/>
    </row>
    <row r="14" spans="1:5" ht="195" customHeight="1">
      <c r="A14" s="145">
        <v>43646</v>
      </c>
      <c r="B14" s="241" t="s">
        <v>1285</v>
      </c>
      <c r="C14" s="192" t="s">
        <v>1286</v>
      </c>
      <c r="D14" s="215"/>
      <c r="E14" s="215"/>
    </row>
    <row r="15" spans="1:5" ht="60">
      <c r="A15" s="47">
        <v>43672</v>
      </c>
      <c r="B15" s="197" t="s">
        <v>1287</v>
      </c>
      <c r="C15" s="219"/>
      <c r="D15" s="219"/>
      <c r="E15" s="219"/>
    </row>
    <row r="16" spans="1:5" ht="160.5" customHeight="1">
      <c r="A16" s="250">
        <v>43738</v>
      </c>
      <c r="B16" s="241" t="s">
        <v>1288</v>
      </c>
      <c r="C16" s="241" t="s">
        <v>1289</v>
      </c>
      <c r="D16" s="215"/>
      <c r="E16" s="215"/>
    </row>
    <row r="17" spans="1:5">
      <c r="A17" s="227">
        <v>43838</v>
      </c>
      <c r="B17" s="251" t="s">
        <v>1290</v>
      </c>
      <c r="C17" s="252"/>
      <c r="D17" s="253">
        <v>1</v>
      </c>
      <c r="E17" s="254" t="s">
        <v>1291</v>
      </c>
    </row>
    <row r="18" spans="1:5">
      <c r="A18" s="194"/>
      <c r="B18" s="196"/>
      <c r="C18" s="18"/>
      <c r="D18" s="111"/>
      <c r="E18" s="111"/>
    </row>
    <row r="19" spans="1:5">
      <c r="A19" s="194"/>
      <c r="B19" s="192"/>
      <c r="C19" s="18"/>
      <c r="D19" s="111"/>
      <c r="E19" s="111"/>
    </row>
    <row r="20" spans="1:5">
      <c r="A20" s="194"/>
      <c r="B20" s="192"/>
      <c r="C20" s="18"/>
      <c r="D20" s="111"/>
      <c r="E20" s="111"/>
    </row>
    <row r="21" spans="1:5" ht="15.75" customHeight="1">
      <c r="A21" s="111"/>
      <c r="B21" s="111"/>
      <c r="C21" s="111"/>
      <c r="D21" s="111"/>
      <c r="E21" s="111"/>
    </row>
    <row r="22" spans="1:5" ht="15.75" customHeight="1">
      <c r="A22" s="111"/>
      <c r="B22" s="111"/>
      <c r="C22" s="111"/>
      <c r="D22" s="111"/>
      <c r="E22" s="111"/>
    </row>
    <row r="23" spans="1:5" ht="15.75" customHeight="1">
      <c r="A23" s="111"/>
      <c r="B23" s="111"/>
      <c r="C23" s="111"/>
      <c r="D23" s="111"/>
      <c r="E23" s="111"/>
    </row>
    <row r="24" spans="1:5" ht="15.75" customHeight="1">
      <c r="A24" s="111"/>
      <c r="B24" s="111"/>
      <c r="C24" s="111"/>
      <c r="D24" s="111"/>
      <c r="E24" s="111"/>
    </row>
    <row r="25" spans="1:5" ht="15.75" customHeight="1">
      <c r="A25" s="111"/>
      <c r="B25" s="111"/>
      <c r="C25" s="111"/>
      <c r="D25" s="111"/>
      <c r="E25" s="111"/>
    </row>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9:E9"/>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B050"/>
  </sheetPr>
  <dimension ref="A1:Y1000"/>
  <sheetViews>
    <sheetView showGridLines="0" workbookViewId="0">
      <pane ySplit="10" topLeftCell="A11" activePane="bottomLeft" state="frozen"/>
      <selection pane="bottomLeft" activeCell="B12" sqref="B12"/>
    </sheetView>
  </sheetViews>
  <sheetFormatPr defaultColWidth="14.42578125" defaultRowHeight="15" customHeight="1"/>
  <cols>
    <col min="1" max="1" width="47.28515625" customWidth="1"/>
    <col min="2" max="2" width="117.7109375" customWidth="1"/>
    <col min="3" max="3" width="59.28515625" customWidth="1"/>
    <col min="4" max="4" width="34.28515625" customWidth="1"/>
    <col min="5" max="5" width="27" customWidth="1"/>
    <col min="6" max="25" width="10" customWidth="1"/>
  </cols>
  <sheetData>
    <row r="1" spans="1:25" ht="19.5" customHeight="1">
      <c r="A1" s="182" t="s">
        <v>1011</v>
      </c>
      <c r="B1" s="184" t="s">
        <v>140</v>
      </c>
    </row>
    <row r="2" spans="1:25" ht="21" customHeight="1">
      <c r="A2" s="182" t="s">
        <v>11</v>
      </c>
      <c r="B2" s="186">
        <v>1</v>
      </c>
    </row>
    <row r="3" spans="1:25" ht="46.5" customHeight="1">
      <c r="A3" s="188" t="s">
        <v>15</v>
      </c>
      <c r="B3" s="236" t="e">
        <f>+PMUCG!#REF!</f>
        <v>#REF!</v>
      </c>
    </row>
    <row r="4" spans="1:25" ht="34.5" customHeight="1">
      <c r="A4" s="188" t="s">
        <v>17</v>
      </c>
      <c r="B4" s="7" t="s">
        <v>144</v>
      </c>
    </row>
    <row r="5" spans="1:25" ht="30" customHeight="1">
      <c r="A5" s="188" t="s">
        <v>32</v>
      </c>
      <c r="B5" s="10" t="e">
        <f>+PMUCG!#REF!</f>
        <v>#REF!</v>
      </c>
    </row>
    <row r="6" spans="1:25" ht="30" customHeight="1">
      <c r="A6" s="641" t="s">
        <v>33</v>
      </c>
      <c r="B6" s="12" t="e">
        <f>+PMUCG!#REF!</f>
        <v>#REF!</v>
      </c>
    </row>
    <row r="7" spans="1:25" ht="26.25" customHeight="1">
      <c r="A7" s="641" t="s">
        <v>1014</v>
      </c>
      <c r="B7" s="190" t="s">
        <v>155</v>
      </c>
    </row>
    <row r="8" spans="1:25" ht="21" customHeight="1">
      <c r="A8" s="641" t="s">
        <v>1092</v>
      </c>
      <c r="B8" s="190" t="s">
        <v>1292</v>
      </c>
    </row>
    <row r="9" spans="1:25" ht="24.75" customHeight="1">
      <c r="A9" s="1746" t="s">
        <v>1016</v>
      </c>
      <c r="B9" s="1559"/>
      <c r="C9" s="1559"/>
      <c r="D9" s="1559"/>
      <c r="E9" s="1552"/>
    </row>
    <row r="10" spans="1:25" ht="19.5" customHeight="1">
      <c r="A10" s="16" t="s">
        <v>1017</v>
      </c>
      <c r="B10" s="16" t="s">
        <v>1018</v>
      </c>
      <c r="C10" s="16" t="s">
        <v>1019</v>
      </c>
      <c r="D10" s="16" t="s">
        <v>1021</v>
      </c>
      <c r="E10" s="16" t="s">
        <v>1022</v>
      </c>
    </row>
    <row r="11" spans="1:25" ht="156.75" customHeight="1">
      <c r="A11" s="23">
        <v>2018</v>
      </c>
      <c r="B11" s="339" t="s">
        <v>1293</v>
      </c>
      <c r="C11" s="23"/>
      <c r="D11" s="23"/>
      <c r="E11" s="23"/>
      <c r="F11" s="340"/>
      <c r="G11" s="340"/>
      <c r="H11" s="340"/>
      <c r="I11" s="340"/>
      <c r="J11" s="340"/>
      <c r="K11" s="340"/>
      <c r="L11" s="340"/>
      <c r="M11" s="340"/>
      <c r="N11" s="340"/>
      <c r="O11" s="340"/>
      <c r="P11" s="340"/>
      <c r="Q11" s="340"/>
      <c r="R11" s="340"/>
      <c r="S11" s="340"/>
      <c r="T11" s="340"/>
      <c r="U11" s="340"/>
      <c r="V11" s="340"/>
      <c r="W11" s="340"/>
      <c r="X11" s="340"/>
      <c r="Y11" s="340"/>
    </row>
    <row r="12" spans="1:25" ht="120" customHeight="1">
      <c r="A12" s="145">
        <v>43465</v>
      </c>
      <c r="B12" s="146" t="s">
        <v>183</v>
      </c>
      <c r="C12" s="192" t="s">
        <v>1294</v>
      </c>
      <c r="D12" s="215"/>
      <c r="E12" s="215"/>
    </row>
    <row r="13" spans="1:25" ht="30" customHeight="1">
      <c r="A13" s="47">
        <v>43469</v>
      </c>
      <c r="B13" s="226" t="s">
        <v>1295</v>
      </c>
      <c r="C13" s="197" t="s">
        <v>1255</v>
      </c>
      <c r="D13" s="198"/>
      <c r="E13" s="198"/>
    </row>
    <row r="14" spans="1:25" ht="52.5" customHeight="1">
      <c r="A14" s="300">
        <v>43555</v>
      </c>
      <c r="B14" s="341" t="s">
        <v>1296</v>
      </c>
      <c r="C14" s="97" t="s">
        <v>1297</v>
      </c>
      <c r="D14" s="111"/>
      <c r="E14" s="111"/>
    </row>
    <row r="15" spans="1:25" ht="409.5" customHeight="1">
      <c r="A15" s="145">
        <v>43646</v>
      </c>
      <c r="B15" s="146" t="s">
        <v>1298</v>
      </c>
      <c r="C15" s="18" t="s">
        <v>1299</v>
      </c>
      <c r="D15" s="145"/>
      <c r="E15" s="111"/>
    </row>
    <row r="16" spans="1:25" ht="59.25" customHeight="1">
      <c r="A16" s="47">
        <v>43672</v>
      </c>
      <c r="B16" s="197" t="s">
        <v>1287</v>
      </c>
      <c r="C16" s="37"/>
      <c r="D16" s="198"/>
      <c r="E16" s="198"/>
    </row>
    <row r="17" spans="1:5" ht="345">
      <c r="A17" s="342">
        <v>43738</v>
      </c>
      <c r="B17" s="146" t="s">
        <v>1300</v>
      </c>
      <c r="C17" s="146" t="s">
        <v>1301</v>
      </c>
      <c r="E17" s="111"/>
    </row>
    <row r="18" spans="1:5" ht="165">
      <c r="A18" s="204" t="s">
        <v>1302</v>
      </c>
      <c r="B18" s="343" t="s">
        <v>1303</v>
      </c>
      <c r="C18" s="146" t="s">
        <v>1304</v>
      </c>
      <c r="D18" s="111"/>
      <c r="E18" s="111"/>
    </row>
    <row r="19" spans="1:5">
      <c r="A19" s="111"/>
      <c r="B19" s="111"/>
      <c r="C19" s="344" t="s">
        <v>1305</v>
      </c>
      <c r="D19" s="111"/>
      <c r="E19" s="111"/>
    </row>
    <row r="20" spans="1:5">
      <c r="A20" s="227">
        <v>43838</v>
      </c>
      <c r="B20" s="251" t="s">
        <v>1290</v>
      </c>
      <c r="C20" s="252"/>
      <c r="D20" s="253">
        <v>1</v>
      </c>
      <c r="E20" s="254" t="s">
        <v>1291</v>
      </c>
    </row>
    <row r="21" spans="1:5" ht="15.75" customHeight="1">
      <c r="A21" s="111"/>
      <c r="B21" s="111"/>
      <c r="C21" s="111"/>
      <c r="D21" s="111"/>
      <c r="E21" s="111"/>
    </row>
    <row r="22" spans="1:5" ht="15.75" customHeight="1"/>
    <row r="23" spans="1:5" ht="15.75" customHeight="1"/>
    <row r="24" spans="1:5" ht="15.75" customHeight="1"/>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9:E9"/>
  </mergeCells>
  <pageMargins left="0.7" right="0.7" top="0.75" bottom="0.75" header="0" footer="0"/>
  <pageSetup orientation="landscape"/>
  <drawing r:id="rId1"/>
  <legacyDrawing r:id="rId2"/>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B050"/>
  </sheetPr>
  <dimension ref="A1:Y1000"/>
  <sheetViews>
    <sheetView showGridLines="0" workbookViewId="0">
      <pane ySplit="10" topLeftCell="A11" activePane="bottomLeft" state="frozen"/>
      <selection pane="bottomLeft" activeCell="B5" sqref="B5:B6"/>
    </sheetView>
  </sheetViews>
  <sheetFormatPr defaultColWidth="14.42578125" defaultRowHeight="15" customHeight="1"/>
  <cols>
    <col min="1" max="1" width="47.28515625" customWidth="1"/>
    <col min="2" max="2" width="117.7109375" customWidth="1"/>
    <col min="3" max="3" width="76.28515625" customWidth="1"/>
    <col min="4" max="4" width="34.28515625" customWidth="1"/>
    <col min="5" max="5" width="27" customWidth="1"/>
    <col min="6" max="25" width="10" customWidth="1"/>
  </cols>
  <sheetData>
    <row r="1" spans="1:25" ht="19.5" customHeight="1">
      <c r="A1" s="182" t="s">
        <v>1011</v>
      </c>
      <c r="B1" s="184" t="s">
        <v>140</v>
      </c>
    </row>
    <row r="2" spans="1:25" ht="21" customHeight="1">
      <c r="A2" s="182" t="s">
        <v>11</v>
      </c>
      <c r="B2" s="186">
        <v>1</v>
      </c>
    </row>
    <row r="3" spans="1:25" ht="46.5" customHeight="1">
      <c r="A3" s="188" t="s">
        <v>15</v>
      </c>
      <c r="B3" s="236" t="s">
        <v>1306</v>
      </c>
    </row>
    <row r="4" spans="1:25" ht="34.5" customHeight="1">
      <c r="A4" s="188" t="s">
        <v>17</v>
      </c>
      <c r="B4" s="7" t="s">
        <v>144</v>
      </c>
    </row>
    <row r="5" spans="1:25" ht="30" customHeight="1">
      <c r="A5" s="188" t="s">
        <v>32</v>
      </c>
      <c r="B5" s="10"/>
    </row>
    <row r="6" spans="1:25" ht="30" customHeight="1">
      <c r="A6" s="641" t="s">
        <v>33</v>
      </c>
      <c r="B6" s="12"/>
    </row>
    <row r="7" spans="1:25" ht="26.25" customHeight="1">
      <c r="A7" s="641" t="s">
        <v>1014</v>
      </c>
      <c r="B7" s="190" t="s">
        <v>155</v>
      </c>
    </row>
    <row r="8" spans="1:25" ht="21" customHeight="1">
      <c r="A8" s="641" t="s">
        <v>1092</v>
      </c>
      <c r="B8" s="190" t="s">
        <v>172</v>
      </c>
    </row>
    <row r="9" spans="1:25" ht="24.75" customHeight="1">
      <c r="A9" s="1746" t="s">
        <v>1016</v>
      </c>
      <c r="B9" s="1559"/>
      <c r="C9" s="1559"/>
      <c r="D9" s="1559"/>
      <c r="E9" s="1552"/>
    </row>
    <row r="10" spans="1:25" ht="16.5" customHeight="1">
      <c r="A10" s="16" t="s">
        <v>1017</v>
      </c>
      <c r="B10" s="16" t="s">
        <v>1018</v>
      </c>
      <c r="C10" s="16" t="s">
        <v>1019</v>
      </c>
      <c r="D10" s="16" t="s">
        <v>1021</v>
      </c>
      <c r="E10" s="16" t="s">
        <v>1022</v>
      </c>
    </row>
    <row r="11" spans="1:25" ht="213.75" customHeight="1">
      <c r="A11" s="23">
        <v>2018</v>
      </c>
      <c r="B11" s="339" t="s">
        <v>213</v>
      </c>
      <c r="C11" s="23"/>
      <c r="D11" s="23"/>
      <c r="E11" s="23"/>
      <c r="F11" s="340"/>
      <c r="G11" s="340"/>
      <c r="H11" s="340"/>
      <c r="I11" s="340"/>
      <c r="J11" s="340"/>
      <c r="K11" s="340"/>
      <c r="L11" s="340"/>
      <c r="M11" s="340"/>
      <c r="N11" s="340"/>
      <c r="O11" s="340"/>
      <c r="P11" s="340"/>
      <c r="Q11" s="340"/>
      <c r="R11" s="340"/>
      <c r="S11" s="340"/>
      <c r="T11" s="340"/>
      <c r="U11" s="340"/>
      <c r="V11" s="340"/>
      <c r="W11" s="340"/>
      <c r="X11" s="340"/>
      <c r="Y11" s="340"/>
    </row>
    <row r="12" spans="1:25" ht="240" customHeight="1">
      <c r="A12" s="145">
        <v>43465</v>
      </c>
      <c r="B12" s="146" t="s">
        <v>214</v>
      </c>
      <c r="C12" s="136" t="s">
        <v>1307</v>
      </c>
      <c r="D12" s="215"/>
      <c r="E12" s="215"/>
    </row>
    <row r="13" spans="1:25" ht="45" customHeight="1">
      <c r="A13" s="47">
        <v>43473</v>
      </c>
      <c r="B13" s="197" t="s">
        <v>1308</v>
      </c>
      <c r="C13" s="197" t="s">
        <v>1255</v>
      </c>
      <c r="D13" s="198"/>
      <c r="E13" s="198"/>
    </row>
    <row r="14" spans="1:25" ht="90" customHeight="1">
      <c r="A14" s="136" t="s">
        <v>1309</v>
      </c>
      <c r="B14" s="334" t="s">
        <v>1310</v>
      </c>
      <c r="C14" s="18" t="s">
        <v>1311</v>
      </c>
      <c r="D14" s="111"/>
      <c r="E14" s="111"/>
    </row>
    <row r="15" spans="1:25" ht="90">
      <c r="A15" s="345">
        <v>43738</v>
      </c>
      <c r="B15" s="346" t="s">
        <v>1312</v>
      </c>
      <c r="C15" s="347" t="s">
        <v>1313</v>
      </c>
      <c r="D15" s="348"/>
      <c r="E15" s="348"/>
    </row>
    <row r="16" spans="1:25">
      <c r="A16" s="111"/>
      <c r="B16" s="111"/>
      <c r="C16" s="344" t="s">
        <v>1305</v>
      </c>
      <c r="D16" s="111"/>
      <c r="E16" s="111"/>
    </row>
    <row r="17" spans="1:5">
      <c r="A17" s="227">
        <v>43838</v>
      </c>
      <c r="B17" s="251" t="s">
        <v>1290</v>
      </c>
      <c r="C17" s="252"/>
      <c r="D17" s="253">
        <v>1</v>
      </c>
      <c r="E17" s="254" t="s">
        <v>1291</v>
      </c>
    </row>
    <row r="18" spans="1:5">
      <c r="A18" s="111"/>
      <c r="B18" s="111"/>
      <c r="C18" s="111"/>
      <c r="D18" s="111"/>
      <c r="E18" s="111"/>
    </row>
    <row r="19" spans="1:5">
      <c r="A19" s="111"/>
      <c r="B19" s="111"/>
      <c r="C19" s="111"/>
      <c r="D19" s="111"/>
      <c r="E19" s="111"/>
    </row>
    <row r="20" spans="1:5">
      <c r="A20" s="111"/>
      <c r="B20" s="111"/>
      <c r="C20" s="111"/>
      <c r="D20" s="111"/>
      <c r="E20" s="111"/>
    </row>
    <row r="21" spans="1:5" ht="15.75" customHeight="1"/>
    <row r="22" spans="1:5" ht="15.75" customHeight="1"/>
    <row r="23" spans="1:5" ht="15.75" customHeight="1"/>
    <row r="24" spans="1:5" ht="15.75" customHeight="1"/>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9:E9"/>
  </mergeCells>
  <pageMargins left="0.7" right="0.7" top="0.75" bottom="0.75" header="0" footer="0"/>
  <pageSetup orientation="landscape"/>
  <drawing r:id="rId1"/>
  <legacyDrawing r:id="rId2"/>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B050"/>
  </sheetPr>
  <dimension ref="A1:Y1000"/>
  <sheetViews>
    <sheetView showGridLines="0" workbookViewId="0">
      <pane ySplit="10" topLeftCell="A11" activePane="bottomLeft" state="frozen"/>
      <selection pane="bottomLeft" activeCell="B5" sqref="B5:B6"/>
    </sheetView>
  </sheetViews>
  <sheetFormatPr defaultColWidth="14.42578125" defaultRowHeight="15" customHeight="1"/>
  <cols>
    <col min="1" max="1" width="47.28515625" customWidth="1"/>
    <col min="2" max="2" width="117.7109375" customWidth="1"/>
    <col min="3" max="3" width="76.28515625" customWidth="1"/>
    <col min="4" max="4" width="34.28515625" customWidth="1"/>
    <col min="5" max="5" width="27" customWidth="1"/>
    <col min="6" max="25" width="10" customWidth="1"/>
  </cols>
  <sheetData>
    <row r="1" spans="1:25" ht="19.5" customHeight="1">
      <c r="A1" s="182" t="s">
        <v>1011</v>
      </c>
      <c r="B1" s="184" t="s">
        <v>140</v>
      </c>
    </row>
    <row r="2" spans="1:25" ht="21" customHeight="1">
      <c r="A2" s="182" t="s">
        <v>11</v>
      </c>
      <c r="B2" s="186">
        <v>1</v>
      </c>
    </row>
    <row r="3" spans="1:25" ht="46.5" customHeight="1">
      <c r="A3" s="188" t="s">
        <v>15</v>
      </c>
      <c r="B3" s="236" t="s">
        <v>218</v>
      </c>
    </row>
    <row r="4" spans="1:25" ht="34.5" customHeight="1">
      <c r="A4" s="188" t="s">
        <v>17</v>
      </c>
      <c r="B4" s="7" t="s">
        <v>144</v>
      </c>
    </row>
    <row r="5" spans="1:25" ht="30" customHeight="1">
      <c r="A5" s="188" t="s">
        <v>32</v>
      </c>
      <c r="B5" s="10"/>
    </row>
    <row r="6" spans="1:25" ht="30" customHeight="1">
      <c r="A6" s="641" t="s">
        <v>33</v>
      </c>
      <c r="B6" s="12"/>
    </row>
    <row r="7" spans="1:25" ht="26.25" customHeight="1">
      <c r="A7" s="641" t="s">
        <v>1014</v>
      </c>
      <c r="B7" s="190" t="s">
        <v>155</v>
      </c>
    </row>
    <row r="8" spans="1:25" ht="21" customHeight="1">
      <c r="A8" s="641" t="s">
        <v>1092</v>
      </c>
      <c r="B8" s="190" t="s">
        <v>172</v>
      </c>
    </row>
    <row r="9" spans="1:25" ht="24.75" customHeight="1">
      <c r="A9" s="1746" t="s">
        <v>1016</v>
      </c>
      <c r="B9" s="1559"/>
      <c r="C9" s="1559"/>
      <c r="D9" s="1559"/>
      <c r="E9" s="1552"/>
    </row>
    <row r="10" spans="1:25" ht="16.5" customHeight="1">
      <c r="A10" s="16" t="s">
        <v>1017</v>
      </c>
      <c r="B10" s="16" t="s">
        <v>1018</v>
      </c>
      <c r="C10" s="16" t="s">
        <v>1019</v>
      </c>
      <c r="D10" s="16" t="s">
        <v>1021</v>
      </c>
      <c r="E10" s="16" t="s">
        <v>1022</v>
      </c>
    </row>
    <row r="11" spans="1:25" ht="285" customHeight="1">
      <c r="A11" s="23">
        <v>2018</v>
      </c>
      <c r="B11" s="339" t="s">
        <v>219</v>
      </c>
      <c r="C11" s="23"/>
      <c r="D11" s="23"/>
      <c r="E11" s="23"/>
      <c r="F11" s="340"/>
      <c r="G11" s="340"/>
      <c r="H11" s="340"/>
      <c r="I11" s="340"/>
      <c r="J11" s="340"/>
      <c r="K11" s="340"/>
      <c r="L11" s="340"/>
      <c r="M11" s="340"/>
      <c r="N11" s="340"/>
      <c r="O11" s="340"/>
      <c r="P11" s="340"/>
      <c r="Q11" s="340"/>
      <c r="R11" s="340"/>
      <c r="S11" s="340"/>
      <c r="T11" s="340"/>
      <c r="U11" s="340"/>
      <c r="V11" s="340"/>
      <c r="W11" s="340"/>
      <c r="X11" s="340"/>
      <c r="Y11" s="340"/>
    </row>
    <row r="12" spans="1:25" ht="90" customHeight="1">
      <c r="A12" s="145">
        <v>43465</v>
      </c>
      <c r="B12" s="146" t="s">
        <v>220</v>
      </c>
      <c r="C12" s="136" t="s">
        <v>1314</v>
      </c>
      <c r="D12" s="215"/>
      <c r="E12" s="215"/>
    </row>
    <row r="13" spans="1:25" ht="45" customHeight="1">
      <c r="A13" s="47">
        <v>43473</v>
      </c>
      <c r="B13" s="197" t="s">
        <v>1315</v>
      </c>
      <c r="C13" s="197" t="s">
        <v>1255</v>
      </c>
      <c r="D13" s="198"/>
      <c r="E13" s="198"/>
    </row>
    <row r="14" spans="1:25" ht="150" customHeight="1">
      <c r="A14" s="136" t="s">
        <v>1309</v>
      </c>
      <c r="B14" s="334" t="s">
        <v>1316</v>
      </c>
      <c r="C14" s="136" t="s">
        <v>1317</v>
      </c>
      <c r="D14" s="111"/>
      <c r="E14" s="111"/>
    </row>
    <row r="15" spans="1:25" ht="135">
      <c r="A15" s="349" t="s">
        <v>1276</v>
      </c>
      <c r="B15" s="346" t="s">
        <v>1316</v>
      </c>
      <c r="C15" s="347" t="s">
        <v>1318</v>
      </c>
      <c r="D15" s="348"/>
      <c r="E15" s="348"/>
    </row>
    <row r="16" spans="1:25">
      <c r="A16" s="227">
        <v>43838</v>
      </c>
      <c r="B16" s="251" t="s">
        <v>1290</v>
      </c>
      <c r="C16" s="252"/>
      <c r="D16" s="253">
        <v>1</v>
      </c>
      <c r="E16" s="254" t="s">
        <v>1291</v>
      </c>
    </row>
    <row r="17" spans="1:5">
      <c r="A17" s="111"/>
      <c r="B17" s="111"/>
      <c r="C17" s="111"/>
      <c r="D17" s="111"/>
      <c r="E17" s="111"/>
    </row>
    <row r="18" spans="1:5">
      <c r="A18" s="111"/>
      <c r="B18" s="111"/>
      <c r="C18" s="111"/>
      <c r="D18" s="111"/>
      <c r="E18" s="111"/>
    </row>
    <row r="19" spans="1:5">
      <c r="A19" s="111"/>
      <c r="B19" s="344"/>
      <c r="C19" s="111"/>
      <c r="D19" s="111"/>
      <c r="E19" s="111"/>
    </row>
    <row r="20" spans="1:5">
      <c r="A20" s="111"/>
      <c r="B20" s="111"/>
      <c r="C20" s="111"/>
      <c r="D20" s="111"/>
      <c r="E20" s="111"/>
    </row>
    <row r="21" spans="1:5" ht="15.75" customHeight="1"/>
    <row r="22" spans="1:5" ht="15.75" customHeight="1"/>
    <row r="23" spans="1:5" ht="15.75" customHeight="1"/>
    <row r="24" spans="1:5" ht="15.75" customHeight="1"/>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9:E9"/>
  </mergeCells>
  <pageMargins left="0.7" right="0.7" top="0.75" bottom="0.75" header="0" footer="0"/>
  <pageSetup orientation="landscape"/>
  <drawing r:id="rId1"/>
  <legacyDrawing r:id="rId2"/>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B050"/>
  </sheetPr>
  <dimension ref="A1:Y1000"/>
  <sheetViews>
    <sheetView showGridLines="0" workbookViewId="0">
      <pane ySplit="10" topLeftCell="A11" activePane="bottomLeft" state="frozen"/>
      <selection pane="bottomLeft" activeCell="B5" sqref="B5:B6"/>
    </sheetView>
  </sheetViews>
  <sheetFormatPr defaultColWidth="14.42578125" defaultRowHeight="15" customHeight="1"/>
  <cols>
    <col min="1" max="1" width="47.28515625" customWidth="1"/>
    <col min="2" max="2" width="117.7109375" customWidth="1"/>
    <col min="3" max="3" width="76.28515625" customWidth="1"/>
    <col min="4" max="4" width="34.28515625" customWidth="1"/>
    <col min="5" max="5" width="27" customWidth="1"/>
    <col min="6" max="25" width="10" customWidth="1"/>
  </cols>
  <sheetData>
    <row r="1" spans="1:25" ht="19.5" customHeight="1">
      <c r="A1" s="182" t="s">
        <v>1011</v>
      </c>
      <c r="B1" s="184" t="s">
        <v>140</v>
      </c>
    </row>
    <row r="2" spans="1:25" ht="21" customHeight="1">
      <c r="A2" s="182" t="s">
        <v>11</v>
      </c>
      <c r="B2" s="186">
        <v>1</v>
      </c>
    </row>
    <row r="3" spans="1:25" ht="46.5" customHeight="1">
      <c r="A3" s="188" t="s">
        <v>15</v>
      </c>
      <c r="B3" s="236" t="s">
        <v>224</v>
      </c>
    </row>
    <row r="4" spans="1:25" ht="34.5" customHeight="1">
      <c r="A4" s="188" t="s">
        <v>17</v>
      </c>
      <c r="B4" s="7" t="s">
        <v>144</v>
      </c>
    </row>
    <row r="5" spans="1:25" ht="30" customHeight="1">
      <c r="A5" s="188" t="s">
        <v>32</v>
      </c>
      <c r="B5" s="10"/>
    </row>
    <row r="6" spans="1:25" ht="30" customHeight="1">
      <c r="A6" s="641" t="s">
        <v>33</v>
      </c>
      <c r="B6" s="12"/>
    </row>
    <row r="7" spans="1:25" ht="26.25" customHeight="1">
      <c r="A7" s="641" t="s">
        <v>1014</v>
      </c>
      <c r="B7" s="190" t="s">
        <v>155</v>
      </c>
    </row>
    <row r="8" spans="1:25" ht="21" customHeight="1">
      <c r="A8" s="641" t="s">
        <v>1092</v>
      </c>
      <c r="B8" s="190" t="s">
        <v>172</v>
      </c>
    </row>
    <row r="9" spans="1:25" ht="24.75" customHeight="1">
      <c r="A9" s="1746" t="s">
        <v>1016</v>
      </c>
      <c r="B9" s="1559"/>
      <c r="C9" s="1559"/>
      <c r="D9" s="1559"/>
      <c r="E9" s="1552"/>
    </row>
    <row r="10" spans="1:25" ht="16.5" customHeight="1">
      <c r="A10" s="16" t="s">
        <v>1017</v>
      </c>
      <c r="B10" s="16" t="s">
        <v>1018</v>
      </c>
      <c r="C10" s="16" t="s">
        <v>1019</v>
      </c>
      <c r="D10" s="16" t="s">
        <v>1021</v>
      </c>
      <c r="E10" s="16" t="s">
        <v>1022</v>
      </c>
    </row>
    <row r="11" spans="1:25" ht="299.25" customHeight="1">
      <c r="A11" s="23">
        <v>2018</v>
      </c>
      <c r="B11" s="339" t="s">
        <v>225</v>
      </c>
      <c r="C11" s="23"/>
      <c r="D11" s="23"/>
      <c r="E11" s="23"/>
      <c r="F11" s="340"/>
      <c r="G11" s="340"/>
      <c r="H11" s="340"/>
      <c r="I11" s="340"/>
      <c r="J11" s="340"/>
      <c r="K11" s="340"/>
      <c r="L11" s="340"/>
      <c r="M11" s="340"/>
      <c r="N11" s="340"/>
      <c r="O11" s="340"/>
      <c r="P11" s="340"/>
      <c r="Q11" s="340"/>
      <c r="R11" s="340"/>
      <c r="S11" s="340"/>
      <c r="T11" s="340"/>
      <c r="U11" s="340"/>
      <c r="V11" s="340"/>
      <c r="W11" s="340"/>
      <c r="X11" s="340"/>
      <c r="Y11" s="340"/>
    </row>
    <row r="12" spans="1:25" ht="409.5" customHeight="1">
      <c r="A12" s="347" t="s">
        <v>1276</v>
      </c>
      <c r="B12" s="343" t="s">
        <v>226</v>
      </c>
      <c r="C12" s="136" t="s">
        <v>1319</v>
      </c>
      <c r="D12" s="215"/>
      <c r="E12" s="215"/>
    </row>
    <row r="13" spans="1:25" ht="45" customHeight="1">
      <c r="A13" s="47">
        <v>43473</v>
      </c>
      <c r="B13" s="197" t="s">
        <v>1320</v>
      </c>
      <c r="C13" s="197" t="s">
        <v>1255</v>
      </c>
      <c r="D13" s="198"/>
      <c r="E13" s="198"/>
    </row>
    <row r="14" spans="1:25" ht="180" customHeight="1">
      <c r="A14" s="136" t="s">
        <v>1309</v>
      </c>
      <c r="B14" s="334" t="s">
        <v>1321</v>
      </c>
      <c r="C14" s="334" t="s">
        <v>1322</v>
      </c>
      <c r="D14" s="111"/>
      <c r="E14" s="111"/>
    </row>
    <row r="15" spans="1:25" ht="225">
      <c r="A15" s="349" t="s">
        <v>1276</v>
      </c>
      <c r="B15" s="346" t="s">
        <v>1321</v>
      </c>
      <c r="C15" s="347" t="s">
        <v>1323</v>
      </c>
      <c r="D15" s="348"/>
      <c r="E15" s="348"/>
    </row>
    <row r="16" spans="1:25">
      <c r="A16" s="227">
        <v>43838</v>
      </c>
      <c r="B16" s="251" t="s">
        <v>1290</v>
      </c>
      <c r="C16" s="252"/>
      <c r="D16" s="253">
        <v>1</v>
      </c>
      <c r="E16" s="254" t="s">
        <v>1291</v>
      </c>
    </row>
    <row r="17" spans="1:5">
      <c r="A17" s="111"/>
      <c r="B17" s="111"/>
      <c r="C17" s="111"/>
      <c r="D17" s="111"/>
      <c r="E17" s="111"/>
    </row>
    <row r="18" spans="1:5">
      <c r="A18" s="111"/>
      <c r="B18" s="111"/>
      <c r="C18" s="111"/>
      <c r="D18" s="111"/>
      <c r="E18" s="111"/>
    </row>
    <row r="19" spans="1:5">
      <c r="A19" s="111"/>
      <c r="B19" s="111"/>
      <c r="C19" s="111"/>
      <c r="D19" s="111"/>
      <c r="E19" s="111"/>
    </row>
    <row r="20" spans="1:5">
      <c r="A20" s="111"/>
      <c r="B20" s="111"/>
      <c r="C20" s="111"/>
      <c r="D20" s="111"/>
      <c r="E20" s="111"/>
    </row>
    <row r="21" spans="1:5" ht="15.75" customHeight="1"/>
    <row r="22" spans="1:5" ht="15.75" customHeight="1"/>
    <row r="23" spans="1:5" ht="15.75" customHeight="1"/>
    <row r="24" spans="1:5" ht="15.75" customHeight="1"/>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9:E9"/>
  </mergeCells>
  <pageMargins left="0.7" right="0.7" top="0.75" bottom="0.75" header="0" footer="0"/>
  <pageSetup orientation="landscape"/>
  <drawing r:id="rId1"/>
  <legacyDrawing r:id="rId2"/>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B050"/>
  </sheetPr>
  <dimension ref="A1:Y1000"/>
  <sheetViews>
    <sheetView showGridLines="0" workbookViewId="0">
      <pane ySplit="10" topLeftCell="A11" activePane="bottomLeft" state="frozen"/>
      <selection pane="bottomLeft" activeCell="B16" sqref="B16"/>
      <selection activeCell="B16" sqref="B16"/>
    </sheetView>
  </sheetViews>
  <sheetFormatPr defaultColWidth="14.42578125" defaultRowHeight="15" customHeight="1"/>
  <cols>
    <col min="1" max="1" width="47.28515625" customWidth="1"/>
    <col min="2" max="2" width="117.7109375" customWidth="1"/>
    <col min="3" max="3" width="76.28515625" customWidth="1"/>
    <col min="4" max="4" width="34.28515625" customWidth="1"/>
    <col min="5" max="5" width="27" customWidth="1"/>
    <col min="6" max="25" width="10" customWidth="1"/>
  </cols>
  <sheetData>
    <row r="1" spans="1:25" ht="19.5" customHeight="1">
      <c r="A1" s="182" t="s">
        <v>1011</v>
      </c>
      <c r="B1" s="184" t="s">
        <v>140</v>
      </c>
    </row>
    <row r="2" spans="1:25" ht="21" customHeight="1">
      <c r="A2" s="182" t="s">
        <v>11</v>
      </c>
      <c r="B2" s="186">
        <v>1</v>
      </c>
    </row>
    <row r="3" spans="1:25" ht="46.5" customHeight="1">
      <c r="A3" s="188" t="s">
        <v>15</v>
      </c>
      <c r="B3" s="236" t="s">
        <v>229</v>
      </c>
    </row>
    <row r="4" spans="1:25" ht="34.5" customHeight="1">
      <c r="A4" s="188" t="s">
        <v>17</v>
      </c>
      <c r="B4" s="7" t="s">
        <v>144</v>
      </c>
    </row>
    <row r="5" spans="1:25" ht="30" customHeight="1">
      <c r="A5" s="188" t="s">
        <v>32</v>
      </c>
      <c r="B5" s="10"/>
    </row>
    <row r="6" spans="1:25" ht="30" customHeight="1">
      <c r="A6" s="641" t="s">
        <v>33</v>
      </c>
      <c r="B6" s="12"/>
    </row>
    <row r="7" spans="1:25" ht="26.25" customHeight="1">
      <c r="A7" s="641" t="s">
        <v>1014</v>
      </c>
      <c r="B7" s="190" t="s">
        <v>155</v>
      </c>
    </row>
    <row r="8" spans="1:25" ht="21" customHeight="1">
      <c r="A8" s="641" t="s">
        <v>1092</v>
      </c>
      <c r="B8" s="190" t="s">
        <v>172</v>
      </c>
    </row>
    <row r="9" spans="1:25" ht="24.75" customHeight="1">
      <c r="A9" s="1746" t="s">
        <v>1016</v>
      </c>
      <c r="B9" s="1559"/>
      <c r="C9" s="1559"/>
      <c r="D9" s="1559"/>
      <c r="E9" s="1552"/>
    </row>
    <row r="10" spans="1:25" ht="16.5" customHeight="1">
      <c r="A10" s="16" t="s">
        <v>1017</v>
      </c>
      <c r="B10" s="16" t="s">
        <v>1018</v>
      </c>
      <c r="C10" s="16" t="s">
        <v>1019</v>
      </c>
      <c r="D10" s="16" t="s">
        <v>1021</v>
      </c>
      <c r="E10" s="16" t="s">
        <v>1022</v>
      </c>
    </row>
    <row r="11" spans="1:25" ht="242.25" customHeight="1">
      <c r="A11" s="23">
        <v>2018</v>
      </c>
      <c r="B11" s="339" t="s">
        <v>231</v>
      </c>
      <c r="C11" s="23"/>
      <c r="D11" s="23"/>
      <c r="E11" s="23"/>
      <c r="F11" s="340"/>
      <c r="G11" s="340"/>
      <c r="H11" s="340"/>
      <c r="I11" s="340"/>
      <c r="J11" s="340"/>
      <c r="K11" s="340"/>
      <c r="L11" s="340"/>
      <c r="M11" s="340"/>
      <c r="N11" s="340"/>
      <c r="O11" s="340"/>
      <c r="P11" s="340"/>
      <c r="Q11" s="340"/>
      <c r="R11" s="340"/>
      <c r="S11" s="340"/>
      <c r="T11" s="340"/>
      <c r="U11" s="340"/>
      <c r="V11" s="340"/>
      <c r="W11" s="340"/>
      <c r="X11" s="340"/>
      <c r="Y11" s="340"/>
    </row>
    <row r="12" spans="1:25" ht="300" customHeight="1">
      <c r="A12" s="145">
        <v>43465</v>
      </c>
      <c r="B12" s="146" t="s">
        <v>232</v>
      </c>
      <c r="C12" s="136" t="s">
        <v>1324</v>
      </c>
      <c r="D12" s="215"/>
      <c r="E12" s="215"/>
    </row>
    <row r="13" spans="1:25" ht="45" customHeight="1">
      <c r="A13" s="47">
        <v>43473</v>
      </c>
      <c r="B13" s="197" t="s">
        <v>1325</v>
      </c>
      <c r="C13" s="197" t="s">
        <v>1255</v>
      </c>
      <c r="D13" s="198"/>
      <c r="E13" s="198"/>
    </row>
    <row r="14" spans="1:25" ht="313.5" customHeight="1">
      <c r="A14" s="347" t="s">
        <v>1276</v>
      </c>
      <c r="B14" s="346" t="s">
        <v>1326</v>
      </c>
      <c r="C14" s="334" t="s">
        <v>1327</v>
      </c>
      <c r="D14" s="111"/>
      <c r="E14" s="111"/>
    </row>
    <row r="15" spans="1:25">
      <c r="A15" s="227">
        <v>43838</v>
      </c>
      <c r="B15" s="251" t="s">
        <v>1290</v>
      </c>
      <c r="C15" s="252"/>
      <c r="D15" s="253">
        <v>1</v>
      </c>
      <c r="E15" s="254" t="s">
        <v>1291</v>
      </c>
    </row>
    <row r="16" spans="1:25">
      <c r="A16" s="111"/>
      <c r="B16" s="111"/>
      <c r="C16" s="111"/>
      <c r="D16" s="111"/>
      <c r="E16" s="111"/>
    </row>
    <row r="17" spans="1:5">
      <c r="A17" s="111"/>
      <c r="B17" s="111"/>
      <c r="C17" s="111"/>
      <c r="D17" s="111"/>
      <c r="E17" s="111"/>
    </row>
    <row r="18" spans="1:5">
      <c r="A18" s="111"/>
      <c r="B18" s="111"/>
      <c r="C18" s="111"/>
      <c r="D18" s="111"/>
      <c r="E18" s="111"/>
    </row>
    <row r="19" spans="1:5">
      <c r="A19" s="111"/>
      <c r="B19" s="111"/>
      <c r="C19" s="111"/>
      <c r="D19" s="111"/>
      <c r="E19" s="111"/>
    </row>
    <row r="20" spans="1:5">
      <c r="A20" s="111"/>
      <c r="B20" s="111"/>
      <c r="C20" s="111"/>
      <c r="D20" s="111"/>
      <c r="E20" s="111"/>
    </row>
    <row r="21" spans="1:5" ht="15.75" customHeight="1"/>
    <row r="22" spans="1:5" ht="15.75" customHeight="1"/>
    <row r="23" spans="1:5" ht="15.75" customHeight="1"/>
    <row r="24" spans="1:5" ht="15.75" customHeight="1"/>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9:E9"/>
  </mergeCells>
  <pageMargins left="0.7" right="0.7" top="0.75" bottom="0.75" header="0" footer="0"/>
  <pageSetup orientation="landscape"/>
  <drawing r:id="rId1"/>
  <legacyDrawing r:id="rId2"/>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B050"/>
  </sheetPr>
  <dimension ref="A1:Y1000"/>
  <sheetViews>
    <sheetView showGridLines="0" workbookViewId="0">
      <pane ySplit="10" topLeftCell="A11" activePane="bottomLeft" state="frozen"/>
      <selection pane="bottomLeft" activeCell="B16" sqref="B16"/>
      <selection activeCell="B16" sqref="B16"/>
    </sheetView>
  </sheetViews>
  <sheetFormatPr defaultColWidth="14.42578125" defaultRowHeight="15" customHeight="1"/>
  <cols>
    <col min="1" max="1" width="47.28515625" customWidth="1"/>
    <col min="2" max="2" width="117.7109375" customWidth="1"/>
    <col min="3" max="3" width="76.28515625" customWidth="1"/>
    <col min="4" max="4" width="34.28515625" customWidth="1"/>
    <col min="5" max="5" width="27" customWidth="1"/>
    <col min="6" max="25" width="10" customWidth="1"/>
  </cols>
  <sheetData>
    <row r="1" spans="1:25" ht="19.5" customHeight="1">
      <c r="A1" s="182" t="s">
        <v>1011</v>
      </c>
      <c r="B1" s="184" t="s">
        <v>140</v>
      </c>
    </row>
    <row r="2" spans="1:25" ht="21" customHeight="1">
      <c r="A2" s="182" t="s">
        <v>11</v>
      </c>
      <c r="B2" s="186">
        <v>1</v>
      </c>
    </row>
    <row r="3" spans="1:25" ht="46.5" customHeight="1">
      <c r="A3" s="188" t="s">
        <v>15</v>
      </c>
      <c r="B3" s="236" t="s">
        <v>234</v>
      </c>
    </row>
    <row r="4" spans="1:25" ht="34.5" customHeight="1">
      <c r="A4" s="188" t="s">
        <v>17</v>
      </c>
      <c r="B4" s="7" t="s">
        <v>144</v>
      </c>
    </row>
    <row r="5" spans="1:25" ht="30" customHeight="1">
      <c r="A5" s="188" t="s">
        <v>32</v>
      </c>
      <c r="B5" s="10" t="e">
        <f>+PMUCG!#REF!</f>
        <v>#REF!</v>
      </c>
    </row>
    <row r="6" spans="1:25" ht="30" customHeight="1">
      <c r="A6" s="641" t="s">
        <v>33</v>
      </c>
      <c r="B6" s="12" t="e">
        <f>+PMUCG!#REF!</f>
        <v>#REF!</v>
      </c>
    </row>
    <row r="7" spans="1:25" ht="26.25" customHeight="1">
      <c r="A7" s="641" t="s">
        <v>1014</v>
      </c>
      <c r="B7" s="190" t="s">
        <v>155</v>
      </c>
    </row>
    <row r="8" spans="1:25" ht="21" customHeight="1">
      <c r="A8" s="641" t="s">
        <v>1092</v>
      </c>
      <c r="B8" s="190" t="s">
        <v>172</v>
      </c>
    </row>
    <row r="9" spans="1:25" ht="24.75" customHeight="1">
      <c r="A9" s="1746" t="s">
        <v>1016</v>
      </c>
      <c r="B9" s="1559"/>
      <c r="C9" s="1559"/>
      <c r="D9" s="1559"/>
      <c r="E9" s="1552"/>
    </row>
    <row r="10" spans="1:25" ht="16.5" customHeight="1">
      <c r="A10" s="16" t="s">
        <v>1017</v>
      </c>
      <c r="B10" s="16" t="s">
        <v>1018</v>
      </c>
      <c r="C10" s="16" t="s">
        <v>1019</v>
      </c>
      <c r="D10" s="16" t="s">
        <v>1021</v>
      </c>
      <c r="E10" s="16" t="s">
        <v>1022</v>
      </c>
    </row>
    <row r="11" spans="1:25" ht="75" customHeight="1">
      <c r="A11" s="23">
        <v>2018</v>
      </c>
      <c r="B11" s="7" t="s">
        <v>237</v>
      </c>
      <c r="C11" s="23"/>
      <c r="D11" s="23"/>
      <c r="E11" s="23"/>
      <c r="F11" s="340"/>
      <c r="G11" s="340"/>
      <c r="H11" s="340"/>
      <c r="I11" s="340"/>
      <c r="J11" s="340"/>
      <c r="K11" s="340"/>
      <c r="L11" s="340"/>
      <c r="M11" s="340"/>
      <c r="N11" s="340"/>
      <c r="O11" s="340"/>
      <c r="P11" s="340"/>
      <c r="Q11" s="340"/>
      <c r="R11" s="340"/>
      <c r="S11" s="340"/>
      <c r="T11" s="340"/>
      <c r="U11" s="340"/>
      <c r="V11" s="340"/>
      <c r="W11" s="340"/>
      <c r="X11" s="340"/>
      <c r="Y11" s="340"/>
    </row>
    <row r="12" spans="1:25" ht="135" customHeight="1">
      <c r="A12" s="145">
        <v>43465</v>
      </c>
      <c r="B12" s="146" t="s">
        <v>238</v>
      </c>
      <c r="C12" s="136" t="s">
        <v>1328</v>
      </c>
      <c r="D12" s="215"/>
      <c r="E12" s="215"/>
    </row>
    <row r="13" spans="1:25" ht="45" customHeight="1">
      <c r="A13" s="47">
        <v>43473</v>
      </c>
      <c r="B13" s="197" t="s">
        <v>1329</v>
      </c>
      <c r="C13" s="197" t="s">
        <v>1255</v>
      </c>
      <c r="D13" s="198"/>
      <c r="E13" s="198"/>
    </row>
    <row r="14" spans="1:25">
      <c r="A14" s="136" t="s">
        <v>1309</v>
      </c>
      <c r="B14" s="334" t="s">
        <v>1330</v>
      </c>
      <c r="C14" s="334"/>
      <c r="D14" s="111"/>
      <c r="E14" s="111"/>
    </row>
    <row r="15" spans="1:25" ht="24" customHeight="1">
      <c r="A15" s="345">
        <v>43738</v>
      </c>
      <c r="B15" s="346" t="s">
        <v>1331</v>
      </c>
      <c r="C15" s="136"/>
      <c r="D15" s="348"/>
      <c r="E15" s="348"/>
    </row>
    <row r="16" spans="1:25">
      <c r="A16" s="227">
        <v>43838</v>
      </c>
      <c r="B16" s="251" t="s">
        <v>1290</v>
      </c>
      <c r="C16" s="252"/>
      <c r="D16" s="253">
        <v>1</v>
      </c>
      <c r="E16" s="254" t="s">
        <v>1291</v>
      </c>
    </row>
    <row r="17" spans="1:5">
      <c r="A17" s="111"/>
      <c r="B17" s="111"/>
      <c r="C17" s="111"/>
      <c r="D17" s="111"/>
      <c r="E17" s="111"/>
    </row>
    <row r="18" spans="1:5">
      <c r="A18" s="111"/>
      <c r="B18" s="111"/>
      <c r="C18" s="111"/>
      <c r="D18" s="111"/>
      <c r="E18" s="111"/>
    </row>
    <row r="19" spans="1:5">
      <c r="A19" s="111"/>
      <c r="B19" s="111"/>
      <c r="C19" s="111"/>
      <c r="D19" s="111"/>
      <c r="E19" s="111"/>
    </row>
    <row r="20" spans="1:5">
      <c r="A20" s="111"/>
      <c r="B20" s="111"/>
      <c r="C20" s="111"/>
      <c r="D20" s="111"/>
      <c r="E20" s="111"/>
    </row>
    <row r="21" spans="1:5" ht="15.75" customHeight="1"/>
    <row r="22" spans="1:5" ht="15.75" customHeight="1"/>
    <row r="23" spans="1:5" ht="15.75" customHeight="1"/>
    <row r="24" spans="1:5" ht="15.75" customHeight="1"/>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9:E9"/>
  </mergeCells>
  <pageMargins left="0.7" right="0.7" top="0.75" bottom="0.75" header="0" footer="0"/>
  <pageSetup orientation="landscape"/>
  <drawing r:id="rId1"/>
  <legacyDrawing r:id="rId2"/>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B050"/>
  </sheetPr>
  <dimension ref="A1:Y1000"/>
  <sheetViews>
    <sheetView showGridLines="0" workbookViewId="0">
      <pane ySplit="10" topLeftCell="A16" activePane="bottomLeft" state="frozen"/>
      <selection pane="bottomLeft" activeCell="B16" sqref="B16"/>
      <selection activeCell="B16" sqref="B16"/>
    </sheetView>
  </sheetViews>
  <sheetFormatPr defaultColWidth="14.42578125" defaultRowHeight="15" customHeight="1"/>
  <cols>
    <col min="1" max="1" width="47.28515625" customWidth="1"/>
    <col min="2" max="2" width="117.7109375" customWidth="1"/>
    <col min="3" max="3" width="76.28515625" customWidth="1"/>
    <col min="4" max="4" width="34.28515625" customWidth="1"/>
    <col min="5" max="5" width="27" customWidth="1"/>
    <col min="6" max="25" width="10" customWidth="1"/>
  </cols>
  <sheetData>
    <row r="1" spans="1:25" ht="19.5" customHeight="1">
      <c r="A1" s="182" t="s">
        <v>1011</v>
      </c>
      <c r="B1" s="184" t="s">
        <v>140</v>
      </c>
    </row>
    <row r="2" spans="1:25" ht="21" customHeight="1">
      <c r="A2" s="182" t="s">
        <v>11</v>
      </c>
      <c r="B2" s="186">
        <v>1</v>
      </c>
    </row>
    <row r="3" spans="1:25" ht="46.5" customHeight="1">
      <c r="A3" s="188" t="s">
        <v>15</v>
      </c>
      <c r="B3" s="236" t="s">
        <v>241</v>
      </c>
    </row>
    <row r="4" spans="1:25" ht="34.5" customHeight="1">
      <c r="A4" s="188" t="s">
        <v>17</v>
      </c>
      <c r="B4" s="7" t="s">
        <v>144</v>
      </c>
    </row>
    <row r="5" spans="1:25" ht="30" customHeight="1">
      <c r="A5" s="188" t="s">
        <v>32</v>
      </c>
      <c r="B5" s="10"/>
    </row>
    <row r="6" spans="1:25" ht="30" customHeight="1">
      <c r="A6" s="641" t="s">
        <v>33</v>
      </c>
      <c r="B6" s="12"/>
    </row>
    <row r="7" spans="1:25" ht="26.25" customHeight="1">
      <c r="A7" s="641" t="s">
        <v>1014</v>
      </c>
      <c r="B7" s="190" t="s">
        <v>155</v>
      </c>
    </row>
    <row r="8" spans="1:25" ht="21" customHeight="1">
      <c r="A8" s="641" t="s">
        <v>1092</v>
      </c>
      <c r="B8" s="190" t="s">
        <v>172</v>
      </c>
    </row>
    <row r="9" spans="1:25" ht="24.75" customHeight="1">
      <c r="A9" s="1746" t="s">
        <v>1016</v>
      </c>
      <c r="B9" s="1559"/>
      <c r="C9" s="1559"/>
      <c r="D9" s="1559"/>
      <c r="E9" s="1552"/>
    </row>
    <row r="10" spans="1:25" ht="16.5" customHeight="1">
      <c r="A10" s="16" t="s">
        <v>1017</v>
      </c>
      <c r="B10" s="16" t="s">
        <v>1018</v>
      </c>
      <c r="C10" s="16" t="s">
        <v>1019</v>
      </c>
      <c r="D10" s="16" t="s">
        <v>1021</v>
      </c>
      <c r="E10" s="16" t="s">
        <v>1022</v>
      </c>
    </row>
    <row r="11" spans="1:25" ht="180" customHeight="1">
      <c r="A11" s="23">
        <v>2018</v>
      </c>
      <c r="B11" s="7" t="s">
        <v>242</v>
      </c>
      <c r="C11" s="23"/>
      <c r="D11" s="23"/>
      <c r="E11" s="23"/>
      <c r="F11" s="340"/>
      <c r="G11" s="340"/>
      <c r="H11" s="340"/>
      <c r="I11" s="340"/>
      <c r="J11" s="340"/>
      <c r="K11" s="340"/>
      <c r="L11" s="340"/>
      <c r="M11" s="340"/>
      <c r="N11" s="340"/>
      <c r="O11" s="340"/>
      <c r="P11" s="340"/>
      <c r="Q11" s="340"/>
      <c r="R11" s="340"/>
      <c r="S11" s="340"/>
      <c r="T11" s="340"/>
      <c r="U11" s="340"/>
      <c r="V11" s="340"/>
      <c r="W11" s="340"/>
      <c r="X11" s="340"/>
      <c r="Y11" s="340"/>
    </row>
    <row r="12" spans="1:25" ht="225" customHeight="1">
      <c r="A12" s="145">
        <v>43465</v>
      </c>
      <c r="B12" s="146" t="s">
        <v>243</v>
      </c>
      <c r="C12" s="136" t="s">
        <v>1332</v>
      </c>
      <c r="D12" s="215"/>
      <c r="E12" s="215"/>
    </row>
    <row r="13" spans="1:25" ht="45" customHeight="1">
      <c r="A13" s="47">
        <v>43473</v>
      </c>
      <c r="B13" s="197" t="s">
        <v>1329</v>
      </c>
      <c r="C13" s="197" t="s">
        <v>1255</v>
      </c>
      <c r="D13" s="198"/>
      <c r="E13" s="198"/>
    </row>
    <row r="14" spans="1:25" ht="120" customHeight="1">
      <c r="A14" s="136" t="s">
        <v>1309</v>
      </c>
      <c r="B14" s="334" t="s">
        <v>1333</v>
      </c>
      <c r="C14" s="334" t="s">
        <v>1334</v>
      </c>
      <c r="D14" s="111"/>
      <c r="E14" s="111"/>
    </row>
    <row r="15" spans="1:25" ht="150">
      <c r="A15" s="345">
        <v>43738</v>
      </c>
      <c r="B15" s="346" t="s">
        <v>1333</v>
      </c>
      <c r="C15" s="347" t="s">
        <v>1335</v>
      </c>
      <c r="D15" s="348"/>
      <c r="E15" s="348"/>
    </row>
    <row r="16" spans="1:25">
      <c r="A16" s="227">
        <v>43838</v>
      </c>
      <c r="B16" s="251" t="s">
        <v>1290</v>
      </c>
      <c r="C16" s="252"/>
      <c r="D16" s="253">
        <v>1</v>
      </c>
      <c r="E16" s="254" t="s">
        <v>1291</v>
      </c>
    </row>
    <row r="17" spans="1:5">
      <c r="A17" s="111"/>
      <c r="B17" s="111"/>
      <c r="C17" s="111"/>
      <c r="D17" s="111"/>
      <c r="E17" s="111"/>
    </row>
    <row r="18" spans="1:5">
      <c r="A18" s="111"/>
      <c r="B18" s="111"/>
      <c r="C18" s="111"/>
      <c r="D18" s="111"/>
      <c r="E18" s="111"/>
    </row>
    <row r="19" spans="1:5">
      <c r="A19" s="111"/>
      <c r="B19" s="111"/>
      <c r="C19" s="111"/>
      <c r="D19" s="111"/>
      <c r="E19" s="111"/>
    </row>
    <row r="20" spans="1:5">
      <c r="A20" s="111"/>
      <c r="B20" s="111"/>
      <c r="C20" s="111"/>
      <c r="D20" s="111"/>
      <c r="E20" s="111"/>
    </row>
    <row r="21" spans="1:5" ht="15.75" customHeight="1"/>
    <row r="22" spans="1:5" ht="15.75" customHeight="1"/>
    <row r="23" spans="1:5" ht="15.75" customHeight="1"/>
    <row r="24" spans="1:5" ht="15.75" customHeight="1"/>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9:E9"/>
  </mergeCells>
  <pageMargins left="0.7" right="0.7" top="0.75" bottom="0.75" header="0" footer="0"/>
  <pageSetup orientation="landscape"/>
  <drawing r:id="rId1"/>
  <legacyDrawing r:id="rId2"/>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B050"/>
  </sheetPr>
  <dimension ref="A1:Z1000"/>
  <sheetViews>
    <sheetView showGridLines="0" workbookViewId="0">
      <pane ySplit="10" topLeftCell="A17" activePane="bottomLeft" state="frozen"/>
      <selection pane="bottomLeft" activeCell="B12" sqref="B12"/>
    </sheetView>
  </sheetViews>
  <sheetFormatPr defaultColWidth="14.42578125" defaultRowHeight="15" customHeight="1"/>
  <cols>
    <col min="1" max="1" width="47.28515625" customWidth="1"/>
    <col min="2" max="2" width="117.7109375" customWidth="1"/>
    <col min="3" max="3" width="52.28515625" customWidth="1"/>
    <col min="4" max="4" width="34.28515625" customWidth="1"/>
    <col min="5" max="5" width="27" customWidth="1"/>
    <col min="6" max="6" width="10" customWidth="1"/>
  </cols>
  <sheetData>
    <row r="1" spans="1:5" ht="19.5" customHeight="1">
      <c r="A1" s="182" t="s">
        <v>1011</v>
      </c>
      <c r="B1" s="184"/>
    </row>
    <row r="2" spans="1:5" ht="21" customHeight="1">
      <c r="A2" s="182" t="s">
        <v>11</v>
      </c>
      <c r="B2" s="186"/>
    </row>
    <row r="3" spans="1:5" ht="40.5" customHeight="1">
      <c r="A3" s="188" t="s">
        <v>15</v>
      </c>
      <c r="B3" s="7"/>
    </row>
    <row r="4" spans="1:5" ht="34.5" customHeight="1">
      <c r="A4" s="188" t="s">
        <v>17</v>
      </c>
      <c r="B4" s="7"/>
    </row>
    <row r="5" spans="1:5" ht="30" customHeight="1">
      <c r="A5" s="188" t="s">
        <v>32</v>
      </c>
      <c r="B5" s="10"/>
    </row>
    <row r="6" spans="1:5" ht="30" customHeight="1">
      <c r="A6" s="641" t="s">
        <v>33</v>
      </c>
      <c r="B6" s="12"/>
    </row>
    <row r="7" spans="1:5" ht="26.25" customHeight="1">
      <c r="A7" s="641" t="s">
        <v>1014</v>
      </c>
      <c r="B7" s="190" t="s">
        <v>936</v>
      </c>
    </row>
    <row r="8" spans="1:5" ht="21" customHeight="1">
      <c r="A8" s="641" t="s">
        <v>1092</v>
      </c>
      <c r="B8" s="403" t="s">
        <v>1336</v>
      </c>
    </row>
    <row r="9" spans="1:5" ht="24.75" customHeight="1">
      <c r="A9" s="1746" t="s">
        <v>1016</v>
      </c>
      <c r="B9" s="1559"/>
      <c r="C9" s="1559"/>
      <c r="D9" s="1559"/>
      <c r="E9" s="1552"/>
    </row>
    <row r="10" spans="1:5" ht="16.5" customHeight="1">
      <c r="A10" s="16" t="s">
        <v>1017</v>
      </c>
      <c r="B10" s="16" t="s">
        <v>1018</v>
      </c>
      <c r="C10" s="16" t="s">
        <v>1019</v>
      </c>
      <c r="D10" s="16" t="s">
        <v>1021</v>
      </c>
      <c r="E10" s="16" t="s">
        <v>1022</v>
      </c>
    </row>
    <row r="11" spans="1:5" ht="84.75" customHeight="1">
      <c r="A11" s="23">
        <v>2018</v>
      </c>
      <c r="B11" s="295" t="s">
        <v>391</v>
      </c>
      <c r="C11" s="215"/>
      <c r="D11" s="215"/>
      <c r="E11" s="215"/>
    </row>
    <row r="12" spans="1:5" ht="136.5" customHeight="1">
      <c r="A12" s="300">
        <v>43487</v>
      </c>
      <c r="B12" s="301" t="s">
        <v>1337</v>
      </c>
      <c r="C12" s="301" t="s">
        <v>1338</v>
      </c>
      <c r="D12" s="215"/>
      <c r="E12" s="215"/>
    </row>
    <row r="13" spans="1:5" ht="75.75" customHeight="1">
      <c r="A13" s="47">
        <v>43469</v>
      </c>
      <c r="B13" s="197" t="s">
        <v>1339</v>
      </c>
      <c r="C13" s="197" t="s">
        <v>1255</v>
      </c>
      <c r="D13" s="219"/>
      <c r="E13" s="219"/>
    </row>
    <row r="14" spans="1:5" ht="405.75" customHeight="1">
      <c r="A14" s="301" t="s">
        <v>1340</v>
      </c>
      <c r="B14" s="301" t="s">
        <v>1341</v>
      </c>
      <c r="C14" s="97" t="s">
        <v>1342</v>
      </c>
      <c r="D14" s="215"/>
      <c r="E14" s="215"/>
    </row>
    <row r="15" spans="1:5" ht="34.5" customHeight="1">
      <c r="A15" s="1776">
        <v>43672</v>
      </c>
      <c r="B15" s="1777" t="s">
        <v>1343</v>
      </c>
      <c r="C15" s="219"/>
      <c r="D15" s="219"/>
      <c r="E15" s="219"/>
    </row>
    <row r="16" spans="1:5" ht="14.25" customHeight="1">
      <c r="A16" s="351">
        <v>43738</v>
      </c>
      <c r="B16" s="202" t="s">
        <v>1344</v>
      </c>
      <c r="C16" s="1778" t="s">
        <v>1345</v>
      </c>
      <c r="D16" s="215"/>
      <c r="E16" s="215"/>
    </row>
    <row r="17" spans="1:26" ht="30">
      <c r="A17" s="352">
        <v>43838</v>
      </c>
      <c r="B17" s="353" t="s">
        <v>1346</v>
      </c>
      <c r="C17" s="354" t="s">
        <v>1347</v>
      </c>
      <c r="D17" s="53">
        <v>1</v>
      </c>
      <c r="E17" s="355"/>
      <c r="F17" s="1779"/>
      <c r="G17" s="1779"/>
      <c r="H17" s="1779"/>
      <c r="I17" s="1779"/>
      <c r="J17" s="1779"/>
      <c r="K17" s="1779"/>
      <c r="L17" s="1779"/>
      <c r="M17" s="1779"/>
      <c r="N17" s="1779"/>
      <c r="O17" s="1779"/>
      <c r="P17" s="1779"/>
      <c r="Q17" s="1779"/>
      <c r="R17" s="1779"/>
      <c r="S17" s="1779"/>
      <c r="T17" s="1779"/>
      <c r="U17" s="1779"/>
      <c r="V17" s="1779"/>
      <c r="W17" s="1779"/>
      <c r="X17" s="1779"/>
      <c r="Y17" s="1779"/>
      <c r="Z17" s="1779"/>
    </row>
    <row r="18" spans="1:26">
      <c r="A18" s="1157"/>
      <c r="B18" s="1780"/>
      <c r="C18" s="18"/>
      <c r="D18" s="111"/>
      <c r="E18" s="111"/>
    </row>
    <row r="19" spans="1:26">
      <c r="A19" s="194"/>
      <c r="B19" s="192"/>
      <c r="C19" s="18"/>
      <c r="D19" s="111"/>
      <c r="E19" s="111"/>
    </row>
    <row r="20" spans="1:26">
      <c r="A20" s="194"/>
      <c r="B20" s="192"/>
      <c r="C20" s="18"/>
      <c r="D20" s="111"/>
      <c r="E20" s="111"/>
    </row>
    <row r="21" spans="1:26" ht="15.75" customHeight="1">
      <c r="A21" s="111"/>
      <c r="B21" s="111"/>
      <c r="C21" s="111"/>
      <c r="D21" s="111"/>
      <c r="E21" s="111"/>
    </row>
    <row r="22" spans="1:26" ht="15.75" customHeight="1">
      <c r="A22" s="111"/>
      <c r="B22" s="111"/>
      <c r="C22" s="111"/>
      <c r="D22" s="111"/>
      <c r="E22" s="111"/>
    </row>
    <row r="23" spans="1:26" ht="15.75" customHeight="1">
      <c r="A23" s="111"/>
      <c r="B23" s="111"/>
      <c r="C23" s="111"/>
      <c r="D23" s="111"/>
      <c r="E23" s="111"/>
    </row>
    <row r="24" spans="1:26" ht="15.75" customHeight="1">
      <c r="A24" s="111"/>
      <c r="B24" s="111"/>
      <c r="C24" s="111"/>
      <c r="D24" s="111"/>
      <c r="E24" s="111"/>
    </row>
    <row r="25" spans="1:26" ht="15.75" customHeight="1">
      <c r="A25" s="111"/>
      <c r="B25" s="111"/>
      <c r="C25" s="111"/>
      <c r="D25" s="111"/>
      <c r="E25" s="111"/>
    </row>
    <row r="26" spans="1:26" ht="15.75" customHeight="1"/>
    <row r="27" spans="1:26" ht="15.75" customHeight="1"/>
    <row r="28" spans="1:26" ht="15.75" customHeight="1"/>
    <row r="29" spans="1:26" ht="15.75" customHeight="1"/>
    <row r="30" spans="1:26" ht="15.75" customHeight="1"/>
    <row r="31" spans="1:26" ht="15.75" customHeight="1"/>
    <row r="32" spans="1:2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9:E9"/>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sheetPr>
  <dimension ref="A1:BH950"/>
  <sheetViews>
    <sheetView showGridLines="0" topLeftCell="A2" zoomScale="90" zoomScaleNormal="90" zoomScalePageLayoutView="90" workbookViewId="0">
      <pane xSplit="7" ySplit="6" topLeftCell="H14" activePane="bottomRight" state="frozen"/>
      <selection pane="bottomRight" activeCell="D8" sqref="D8"/>
      <selection pane="bottomLeft" activeCell="A8" sqref="A8"/>
      <selection pane="topRight" activeCell="H2" sqref="H2"/>
    </sheetView>
  </sheetViews>
  <sheetFormatPr defaultColWidth="14.42578125" defaultRowHeight="15" customHeight="1"/>
  <cols>
    <col min="1" max="1" width="21" style="464" customWidth="1"/>
    <col min="2" max="2" width="13.85546875" style="464" customWidth="1"/>
    <col min="3" max="3" width="8.140625" style="464" customWidth="1"/>
    <col min="4" max="4" width="42.7109375" style="464" customWidth="1"/>
    <col min="5" max="5" width="24.7109375" style="464" hidden="1" customWidth="1"/>
    <col min="6" max="6" width="22.85546875" style="464" customWidth="1"/>
    <col min="7" max="7" width="38.85546875" style="464" customWidth="1"/>
    <col min="8" max="8" width="14.140625" style="464" customWidth="1"/>
    <col min="9" max="9" width="16.85546875" style="464" customWidth="1"/>
    <col min="10" max="10" width="23.42578125" style="464" customWidth="1"/>
    <col min="11" max="11" width="15" style="464" customWidth="1"/>
    <col min="12" max="12" width="14" style="464" customWidth="1"/>
    <col min="13" max="13" width="18.28515625" style="464" customWidth="1"/>
    <col min="14" max="14" width="13.42578125" style="464" customWidth="1"/>
    <col min="15" max="15" width="14.42578125" style="464" customWidth="1"/>
    <col min="16" max="16" width="31" style="464" customWidth="1"/>
    <col min="17" max="17" width="16.28515625" style="464" customWidth="1"/>
    <col min="18" max="18" width="16.140625" style="464" customWidth="1"/>
    <col min="19" max="19" width="22.28515625" style="464" customWidth="1"/>
    <col min="20" max="20" width="16.28515625" style="464" customWidth="1"/>
    <col min="21" max="21" width="16.140625" style="464" customWidth="1"/>
    <col min="22" max="22" width="16.28515625" style="464" customWidth="1"/>
    <col min="23" max="23" width="16.140625" style="464" customWidth="1"/>
    <col min="24" max="26" width="9.7109375" style="464" customWidth="1"/>
    <col min="27" max="16384" width="14.42578125" style="464"/>
  </cols>
  <sheetData>
    <row r="1" spans="1:60" ht="21" customHeight="1">
      <c r="A1" s="1426" t="s">
        <v>0</v>
      </c>
      <c r="B1" s="1781"/>
      <c r="C1" s="1782"/>
      <c r="D1" s="1426" t="s">
        <v>1</v>
      </c>
      <c r="E1" s="1781"/>
      <c r="F1" s="1781"/>
      <c r="G1" s="1781"/>
      <c r="H1" s="1781"/>
      <c r="I1" s="1781"/>
      <c r="J1" s="1781"/>
      <c r="K1" s="1781"/>
      <c r="L1" s="1781"/>
      <c r="M1" s="1781"/>
      <c r="N1" s="1782"/>
      <c r="O1" s="1427"/>
      <c r="P1" s="1783"/>
      <c r="Q1" s="461"/>
      <c r="R1" s="461"/>
      <c r="S1" s="462"/>
      <c r="T1" s="461"/>
      <c r="U1" s="461"/>
      <c r="V1" s="461"/>
      <c r="W1" s="461"/>
      <c r="X1" s="463"/>
      <c r="Y1" s="463"/>
      <c r="Z1" s="463"/>
    </row>
    <row r="2" spans="1:60" ht="21" customHeight="1">
      <c r="A2" s="1784"/>
      <c r="B2" s="1785"/>
      <c r="C2" s="1786"/>
      <c r="D2" s="1784"/>
      <c r="E2" s="1785"/>
      <c r="F2" s="1785"/>
      <c r="G2" s="1785"/>
      <c r="H2" s="1785"/>
      <c r="I2" s="1785"/>
      <c r="J2" s="1785"/>
      <c r="K2" s="1785"/>
      <c r="L2" s="1785"/>
      <c r="M2" s="1785"/>
      <c r="N2" s="1786"/>
      <c r="O2" s="1428" t="s">
        <v>2</v>
      </c>
      <c r="P2" s="1783"/>
      <c r="Q2" s="461"/>
      <c r="R2" s="461"/>
      <c r="S2" s="462"/>
      <c r="T2" s="461"/>
      <c r="U2" s="461"/>
      <c r="V2" s="461"/>
      <c r="W2" s="461"/>
      <c r="X2" s="463"/>
      <c r="Y2" s="463"/>
      <c r="Z2" s="463"/>
    </row>
    <row r="3" spans="1:60" ht="21" customHeight="1">
      <c r="A3" s="1428" t="s">
        <v>3</v>
      </c>
      <c r="B3" s="1787"/>
      <c r="C3" s="1783"/>
      <c r="D3" s="1428" t="s">
        <v>4</v>
      </c>
      <c r="E3" s="1787"/>
      <c r="F3" s="1787"/>
      <c r="G3" s="1787"/>
      <c r="H3" s="1787"/>
      <c r="I3" s="1787"/>
      <c r="J3" s="1787"/>
      <c r="K3" s="1787"/>
      <c r="L3" s="1787"/>
      <c r="M3" s="1787"/>
      <c r="N3" s="1783"/>
      <c r="O3" s="1429"/>
      <c r="P3" s="1783"/>
      <c r="Q3" s="465"/>
      <c r="R3" s="465"/>
      <c r="S3" s="466"/>
      <c r="T3" s="465"/>
      <c r="U3" s="465"/>
      <c r="V3" s="465"/>
      <c r="W3" s="465"/>
      <c r="X3" s="467"/>
      <c r="Y3" s="467"/>
      <c r="Z3" s="467"/>
    </row>
    <row r="4" spans="1:60" ht="21" customHeight="1">
      <c r="A4" s="468"/>
      <c r="B4" s="469"/>
      <c r="C4" s="470"/>
      <c r="D4" s="471"/>
      <c r="E4" s="471"/>
      <c r="F4" s="471"/>
      <c r="G4" s="471"/>
      <c r="H4" s="471"/>
      <c r="I4" s="471"/>
      <c r="J4" s="471"/>
      <c r="K4" s="471"/>
      <c r="L4" s="471"/>
      <c r="M4" s="471"/>
      <c r="N4" s="471"/>
      <c r="O4" s="472"/>
      <c r="P4" s="472"/>
      <c r="Q4" s="465"/>
      <c r="R4" s="465"/>
      <c r="S4" s="466"/>
      <c r="T4" s="465"/>
      <c r="U4" s="465"/>
      <c r="V4" s="465"/>
      <c r="W4" s="465"/>
      <c r="X4" s="467"/>
      <c r="Y4" s="467"/>
      <c r="Z4" s="467"/>
    </row>
    <row r="5" spans="1:60" ht="40.5" customHeight="1">
      <c r="A5" s="473" t="s">
        <v>5</v>
      </c>
      <c r="B5" s="473"/>
      <c r="C5" s="473"/>
      <c r="D5" s="473"/>
      <c r="E5" s="473"/>
      <c r="F5" s="473"/>
      <c r="G5" s="473"/>
      <c r="H5" s="473"/>
      <c r="I5" s="473"/>
      <c r="J5" s="473"/>
      <c r="K5" s="473"/>
      <c r="L5" s="473"/>
      <c r="M5" s="473"/>
      <c r="N5" s="1430" t="s">
        <v>6</v>
      </c>
      <c r="O5" s="1783"/>
      <c r="P5" s="474"/>
      <c r="Q5" s="1431" t="s">
        <v>7</v>
      </c>
      <c r="R5" s="1783"/>
      <c r="S5" s="466"/>
      <c r="T5" s="1431" t="s">
        <v>486</v>
      </c>
      <c r="U5" s="1783"/>
      <c r="V5" s="1431" t="s">
        <v>1348</v>
      </c>
      <c r="W5" s="1783"/>
      <c r="X5" s="475"/>
      <c r="Y5" s="475"/>
      <c r="Z5" s="475"/>
    </row>
    <row r="6" spans="1:60" ht="21" customHeight="1">
      <c r="A6" s="474" t="s">
        <v>9</v>
      </c>
      <c r="B6" s="474" t="s">
        <v>10</v>
      </c>
      <c r="C6" s="476" t="s">
        <v>11</v>
      </c>
      <c r="D6" s="474" t="s">
        <v>12</v>
      </c>
      <c r="E6" s="474" t="s">
        <v>13</v>
      </c>
      <c r="F6" s="474" t="s">
        <v>14</v>
      </c>
      <c r="G6" s="476" t="s">
        <v>15</v>
      </c>
      <c r="H6" s="1430" t="s">
        <v>16</v>
      </c>
      <c r="I6" s="1783"/>
      <c r="J6" s="474" t="s">
        <v>17</v>
      </c>
      <c r="K6" s="474" t="s">
        <v>18</v>
      </c>
      <c r="L6" s="1430" t="s">
        <v>19</v>
      </c>
      <c r="M6" s="1783"/>
      <c r="N6" s="474" t="s">
        <v>20</v>
      </c>
      <c r="O6" s="474" t="s">
        <v>21</v>
      </c>
      <c r="P6" s="477" t="s">
        <v>487</v>
      </c>
      <c r="Q6" s="478" t="s">
        <v>20</v>
      </c>
      <c r="R6" s="478" t="s">
        <v>21</v>
      </c>
      <c r="S6" s="466"/>
      <c r="T6" s="478" t="s">
        <v>20</v>
      </c>
      <c r="U6" s="478" t="s">
        <v>21</v>
      </c>
      <c r="V6" s="478" t="s">
        <v>20</v>
      </c>
      <c r="W6" s="478" t="s">
        <v>21</v>
      </c>
      <c r="X6" s="475"/>
      <c r="Y6" s="475"/>
      <c r="Z6" s="475"/>
    </row>
    <row r="7" spans="1:60" ht="21" customHeight="1">
      <c r="A7" s="474"/>
      <c r="B7" s="474"/>
      <c r="C7" s="479"/>
      <c r="D7" s="474"/>
      <c r="E7" s="476"/>
      <c r="F7" s="476" t="s">
        <v>31</v>
      </c>
      <c r="G7" s="479"/>
      <c r="H7" s="480" t="s">
        <v>32</v>
      </c>
      <c r="I7" s="480" t="s">
        <v>33</v>
      </c>
      <c r="J7" s="474"/>
      <c r="K7" s="474"/>
      <c r="L7" s="476" t="s">
        <v>34</v>
      </c>
      <c r="M7" s="476" t="s">
        <v>35</v>
      </c>
      <c r="N7" s="474"/>
      <c r="O7" s="474"/>
      <c r="P7" s="481"/>
      <c r="Q7" s="478"/>
      <c r="R7" s="478"/>
      <c r="S7" s="474" t="s">
        <v>19</v>
      </c>
      <c r="T7" s="478"/>
      <c r="U7" s="478"/>
      <c r="V7" s="478"/>
      <c r="W7" s="478"/>
      <c r="X7" s="475"/>
      <c r="Y7" s="475"/>
      <c r="Z7" s="475"/>
    </row>
    <row r="8" spans="1:60" ht="215.45" customHeight="1">
      <c r="A8" s="482" t="s">
        <v>552</v>
      </c>
      <c r="B8" s="483">
        <v>43591</v>
      </c>
      <c r="C8" s="484">
        <v>1</v>
      </c>
      <c r="D8" s="485" t="s">
        <v>553</v>
      </c>
      <c r="E8" s="486" t="s">
        <v>64</v>
      </c>
      <c r="F8" s="486" t="s">
        <v>64</v>
      </c>
      <c r="G8" s="485" t="s">
        <v>554</v>
      </c>
      <c r="H8" s="483">
        <v>43617</v>
      </c>
      <c r="I8" s="487" t="s">
        <v>555</v>
      </c>
      <c r="J8" s="485" t="s">
        <v>556</v>
      </c>
      <c r="K8" s="487" t="s">
        <v>555</v>
      </c>
      <c r="L8" s="488" t="s">
        <v>557</v>
      </c>
      <c r="M8" s="485" t="s">
        <v>558</v>
      </c>
      <c r="N8" s="489"/>
      <c r="O8" s="485"/>
      <c r="P8" s="490" t="s">
        <v>559</v>
      </c>
      <c r="Q8" s="489"/>
      <c r="R8" s="489"/>
      <c r="S8" s="488" t="s">
        <v>80</v>
      </c>
      <c r="T8" s="489"/>
      <c r="U8" s="489"/>
      <c r="V8" s="489"/>
      <c r="W8" s="489"/>
      <c r="X8" s="491" t="s">
        <v>1349</v>
      </c>
      <c r="Y8" s="463"/>
      <c r="Z8" s="463"/>
    </row>
    <row r="9" spans="1:60" ht="326.25">
      <c r="A9" s="616" t="s">
        <v>591</v>
      </c>
      <c r="B9" s="483" t="s">
        <v>592</v>
      </c>
      <c r="C9" s="484">
        <v>6</v>
      </c>
      <c r="D9" s="485" t="s">
        <v>617</v>
      </c>
      <c r="E9" s="493"/>
      <c r="F9" s="488" t="s">
        <v>64</v>
      </c>
      <c r="G9" s="485" t="s">
        <v>618</v>
      </c>
      <c r="H9" s="483">
        <v>43739</v>
      </c>
      <c r="I9" s="483">
        <v>44287</v>
      </c>
      <c r="J9" s="485" t="s">
        <v>619</v>
      </c>
      <c r="K9" s="483">
        <v>44287</v>
      </c>
      <c r="L9" s="488" t="s">
        <v>620</v>
      </c>
      <c r="M9" s="485" t="s">
        <v>621</v>
      </c>
      <c r="N9" s="489"/>
      <c r="O9" s="485"/>
      <c r="P9" s="485"/>
      <c r="Q9" s="483"/>
      <c r="R9" s="483"/>
      <c r="S9" s="488" t="s">
        <v>108</v>
      </c>
      <c r="T9" s="483"/>
      <c r="U9" s="483"/>
      <c r="V9" s="483"/>
      <c r="W9" s="483"/>
      <c r="X9" s="491" t="s">
        <v>1349</v>
      </c>
      <c r="Y9" s="463"/>
      <c r="Z9" s="463"/>
    </row>
    <row r="10" spans="1:60" ht="180">
      <c r="A10" s="616" t="s">
        <v>591</v>
      </c>
      <c r="B10" s="483" t="s">
        <v>592</v>
      </c>
      <c r="C10" s="484">
        <v>7</v>
      </c>
      <c r="D10" s="492" t="s">
        <v>622</v>
      </c>
      <c r="E10" s="493"/>
      <c r="F10" s="488" t="s">
        <v>64</v>
      </c>
      <c r="G10" s="485" t="s">
        <v>618</v>
      </c>
      <c r="H10" s="483">
        <v>43739</v>
      </c>
      <c r="I10" s="483">
        <v>44287</v>
      </c>
      <c r="J10" s="485" t="s">
        <v>619</v>
      </c>
      <c r="K10" s="483">
        <v>44287</v>
      </c>
      <c r="L10" s="488" t="s">
        <v>620</v>
      </c>
      <c r="M10" s="485" t="s">
        <v>621</v>
      </c>
      <c r="N10" s="489"/>
      <c r="O10" s="485"/>
      <c r="P10" s="485"/>
      <c r="Q10" s="483"/>
      <c r="R10" s="483"/>
      <c r="S10" s="488" t="s">
        <v>108</v>
      </c>
      <c r="T10" s="483"/>
      <c r="U10" s="483"/>
      <c r="V10" s="483"/>
      <c r="W10" s="483"/>
      <c r="X10" s="491" t="s">
        <v>1349</v>
      </c>
      <c r="Y10" s="463"/>
      <c r="Z10" s="463"/>
    </row>
    <row r="11" spans="1:60" ht="102">
      <c r="A11" s="617" t="s">
        <v>647</v>
      </c>
      <c r="B11" s="494">
        <v>43832</v>
      </c>
      <c r="C11" s="495">
        <v>2</v>
      </c>
      <c r="D11" s="517" t="s">
        <v>654</v>
      </c>
      <c r="E11" s="485"/>
      <c r="F11" s="496" t="s">
        <v>649</v>
      </c>
      <c r="G11" s="513" t="s">
        <v>655</v>
      </c>
      <c r="H11" s="512">
        <v>43891</v>
      </c>
      <c r="I11" s="512">
        <v>44196</v>
      </c>
      <c r="J11" s="518" t="s">
        <v>656</v>
      </c>
      <c r="K11" s="512">
        <v>44196</v>
      </c>
      <c r="L11" s="514" t="s">
        <v>657</v>
      </c>
      <c r="M11" s="513" t="s">
        <v>658</v>
      </c>
      <c r="N11" s="515"/>
      <c r="O11" s="515"/>
      <c r="P11" s="516"/>
      <c r="Q11" s="498"/>
      <c r="R11" s="498"/>
      <c r="S11" s="499" t="s">
        <v>91</v>
      </c>
      <c r="T11" s="498"/>
      <c r="U11" s="498"/>
      <c r="V11" s="498"/>
      <c r="W11" s="498"/>
      <c r="X11" s="1433" t="s">
        <v>1349</v>
      </c>
      <c r="Y11" s="500"/>
      <c r="Z11" s="501"/>
      <c r="AA11" s="501"/>
      <c r="AB11" s="501"/>
      <c r="AC11" s="501"/>
      <c r="AD11" s="502"/>
      <c r="AE11" s="503"/>
      <c r="AF11" s="502"/>
      <c r="AG11" s="502"/>
      <c r="AH11" s="504"/>
      <c r="AI11" s="501"/>
      <c r="AJ11" s="501"/>
      <c r="AK11" s="501"/>
      <c r="AL11" s="501"/>
      <c r="AM11" s="501"/>
      <c r="AN11" s="502"/>
      <c r="AO11" s="501"/>
      <c r="AP11" s="501"/>
      <c r="AQ11" s="501"/>
      <c r="AR11" s="501"/>
      <c r="AS11" s="502"/>
      <c r="AT11" s="501"/>
      <c r="AU11" s="502"/>
      <c r="AV11" s="502"/>
      <c r="AW11" s="504"/>
      <c r="AX11" s="501"/>
      <c r="AY11" s="501"/>
      <c r="AZ11" s="501"/>
      <c r="BA11" s="501"/>
      <c r="BB11" s="501"/>
      <c r="BC11" s="502"/>
      <c r="BD11" s="501"/>
      <c r="BE11" s="501"/>
      <c r="BF11" s="501"/>
      <c r="BG11" s="501"/>
      <c r="BH11" s="502"/>
    </row>
    <row r="12" spans="1:60" ht="178.5">
      <c r="A12" s="618"/>
      <c r="B12" s="508"/>
      <c r="C12" s="509"/>
      <c r="D12" s="519"/>
      <c r="E12" s="485"/>
      <c r="F12" s="510"/>
      <c r="G12" s="513" t="s">
        <v>659</v>
      </c>
      <c r="H12" s="512">
        <v>43891</v>
      </c>
      <c r="I12" s="512">
        <v>44196</v>
      </c>
      <c r="J12" s="514"/>
      <c r="K12" s="512">
        <v>44196</v>
      </c>
      <c r="L12" s="514" t="s">
        <v>657</v>
      </c>
      <c r="M12" s="513" t="s">
        <v>658</v>
      </c>
      <c r="N12" s="515"/>
      <c r="O12" s="515"/>
      <c r="P12" s="516"/>
      <c r="Q12" s="498"/>
      <c r="R12" s="498"/>
      <c r="S12" s="499"/>
      <c r="T12" s="498"/>
      <c r="U12" s="498"/>
      <c r="V12" s="498"/>
      <c r="W12" s="498"/>
      <c r="X12" s="1433"/>
      <c r="Y12" s="500"/>
      <c r="Z12" s="501"/>
      <c r="AA12" s="501"/>
      <c r="AB12" s="501"/>
      <c r="AC12" s="501"/>
      <c r="AD12" s="502"/>
      <c r="AE12" s="503"/>
      <c r="AF12" s="502"/>
      <c r="AG12" s="502"/>
      <c r="AH12" s="504"/>
      <c r="AI12" s="501"/>
      <c r="AJ12" s="501"/>
      <c r="AK12" s="501"/>
      <c r="AL12" s="501"/>
      <c r="AM12" s="501"/>
      <c r="AN12" s="502"/>
      <c r="AO12" s="501"/>
      <c r="AP12" s="501"/>
      <c r="AQ12" s="501"/>
      <c r="AR12" s="501"/>
      <c r="AS12" s="502"/>
      <c r="AT12" s="501"/>
      <c r="AU12" s="502"/>
      <c r="AV12" s="502"/>
      <c r="AW12" s="504"/>
      <c r="AX12" s="501"/>
      <c r="AY12" s="501"/>
      <c r="AZ12" s="501"/>
      <c r="BA12" s="501"/>
      <c r="BB12" s="501"/>
      <c r="BC12" s="502"/>
      <c r="BD12" s="501"/>
      <c r="BE12" s="501"/>
      <c r="BF12" s="501"/>
      <c r="BG12" s="501"/>
      <c r="BH12" s="502"/>
    </row>
    <row r="13" spans="1:60" ht="102" customHeight="1">
      <c r="A13" s="617" t="s">
        <v>647</v>
      </c>
      <c r="B13" s="494">
        <v>43832</v>
      </c>
      <c r="C13" s="495">
        <v>3</v>
      </c>
      <c r="D13" s="517" t="s">
        <v>660</v>
      </c>
      <c r="E13" s="485"/>
      <c r="F13" s="496" t="s">
        <v>64</v>
      </c>
      <c r="G13" s="513" t="s">
        <v>661</v>
      </c>
      <c r="H13" s="512">
        <v>43845</v>
      </c>
      <c r="I13" s="512">
        <v>43845</v>
      </c>
      <c r="J13" s="518" t="s">
        <v>662</v>
      </c>
      <c r="K13" s="512">
        <v>43845</v>
      </c>
      <c r="L13" s="514" t="s">
        <v>663</v>
      </c>
      <c r="M13" s="513" t="s">
        <v>664</v>
      </c>
      <c r="N13" s="515"/>
      <c r="O13" s="515"/>
      <c r="P13" s="516"/>
      <c r="Q13" s="498"/>
      <c r="R13" s="498"/>
      <c r="S13" s="499" t="s">
        <v>91</v>
      </c>
      <c r="T13" s="498"/>
      <c r="U13" s="498"/>
      <c r="V13" s="498"/>
      <c r="W13" s="498"/>
      <c r="X13" s="1433" t="s">
        <v>1349</v>
      </c>
      <c r="Y13" s="500"/>
      <c r="Z13" s="501"/>
      <c r="AA13" s="501"/>
      <c r="AB13" s="501"/>
      <c r="AC13" s="501"/>
      <c r="AD13" s="502"/>
      <c r="AE13" s="503"/>
      <c r="AF13" s="502"/>
      <c r="AG13" s="502"/>
      <c r="AH13" s="504"/>
      <c r="AI13" s="501"/>
      <c r="AJ13" s="501"/>
      <c r="AK13" s="501"/>
      <c r="AL13" s="501"/>
      <c r="AM13" s="501"/>
      <c r="AN13" s="502"/>
      <c r="AO13" s="501"/>
      <c r="AP13" s="501"/>
      <c r="AQ13" s="501"/>
      <c r="AR13" s="501"/>
      <c r="AS13" s="502"/>
      <c r="AT13" s="501"/>
      <c r="AU13" s="502"/>
      <c r="AV13" s="502"/>
      <c r="AW13" s="504"/>
      <c r="AX13" s="501"/>
      <c r="AY13" s="501"/>
      <c r="AZ13" s="501"/>
      <c r="BA13" s="501"/>
      <c r="BB13" s="501"/>
      <c r="BC13" s="502"/>
      <c r="BD13" s="501"/>
      <c r="BE13" s="501"/>
      <c r="BF13" s="501"/>
      <c r="BG13" s="501"/>
      <c r="BH13" s="502"/>
    </row>
    <row r="14" spans="1:60" ht="76.5">
      <c r="A14" s="618"/>
      <c r="B14" s="508"/>
      <c r="C14" s="509"/>
      <c r="D14" s="519"/>
      <c r="E14" s="485"/>
      <c r="F14" s="510"/>
      <c r="G14" s="513" t="s">
        <v>665</v>
      </c>
      <c r="H14" s="512">
        <v>43862</v>
      </c>
      <c r="I14" s="512">
        <v>44196</v>
      </c>
      <c r="J14" s="514"/>
      <c r="K14" s="512">
        <v>44196</v>
      </c>
      <c r="L14" s="514" t="s">
        <v>663</v>
      </c>
      <c r="M14" s="513" t="s">
        <v>664</v>
      </c>
      <c r="N14" s="515"/>
      <c r="O14" s="515"/>
      <c r="P14" s="516"/>
      <c r="Q14" s="498"/>
      <c r="R14" s="498"/>
      <c r="S14" s="499"/>
      <c r="T14" s="498"/>
      <c r="U14" s="498"/>
      <c r="V14" s="498"/>
      <c r="W14" s="498"/>
      <c r="X14" s="1433"/>
      <c r="Y14" s="500"/>
      <c r="Z14" s="501"/>
      <c r="AA14" s="501"/>
      <c r="AB14" s="501"/>
      <c r="AC14" s="501"/>
      <c r="AD14" s="502"/>
      <c r="AE14" s="503"/>
      <c r="AF14" s="502"/>
      <c r="AG14" s="502"/>
      <c r="AH14" s="504"/>
      <c r="AI14" s="501"/>
      <c r="AJ14" s="501"/>
      <c r="AK14" s="501"/>
      <c r="AL14" s="501"/>
      <c r="AM14" s="501"/>
      <c r="AN14" s="502"/>
      <c r="AO14" s="501"/>
      <c r="AP14" s="501"/>
      <c r="AQ14" s="501"/>
      <c r="AR14" s="501"/>
      <c r="AS14" s="502"/>
      <c r="AT14" s="501"/>
      <c r="AU14" s="502"/>
      <c r="AV14" s="502"/>
      <c r="AW14" s="504"/>
      <c r="AX14" s="501"/>
      <c r="AY14" s="501"/>
      <c r="AZ14" s="501"/>
      <c r="BA14" s="501"/>
      <c r="BB14" s="501"/>
      <c r="BC14" s="502"/>
      <c r="BD14" s="501"/>
      <c r="BE14" s="501"/>
      <c r="BF14" s="501"/>
      <c r="BG14" s="501"/>
      <c r="BH14" s="502"/>
    </row>
    <row r="15" spans="1:60" ht="78.75">
      <c r="A15" s="617" t="s">
        <v>647</v>
      </c>
      <c r="B15" s="494">
        <v>43832</v>
      </c>
      <c r="C15" s="495">
        <v>4</v>
      </c>
      <c r="D15" s="517" t="s">
        <v>666</v>
      </c>
      <c r="E15" s="485"/>
      <c r="F15" s="496" t="s">
        <v>64</v>
      </c>
      <c r="G15" s="513" t="s">
        <v>667</v>
      </c>
      <c r="H15" s="512">
        <v>43891</v>
      </c>
      <c r="I15" s="512">
        <v>44196</v>
      </c>
      <c r="J15" s="518" t="s">
        <v>668</v>
      </c>
      <c r="K15" s="512">
        <v>44196</v>
      </c>
      <c r="L15" s="514" t="s">
        <v>669</v>
      </c>
      <c r="M15" s="513" t="s">
        <v>670</v>
      </c>
      <c r="N15" s="515"/>
      <c r="O15" s="515"/>
      <c r="P15" s="516"/>
      <c r="Q15" s="498"/>
      <c r="R15" s="498"/>
      <c r="S15" s="499" t="s">
        <v>91</v>
      </c>
      <c r="T15" s="498"/>
      <c r="U15" s="498"/>
      <c r="V15" s="498"/>
      <c r="W15" s="498"/>
      <c r="X15" s="1433" t="s">
        <v>1349</v>
      </c>
      <c r="Y15" s="500"/>
      <c r="Z15" s="501"/>
      <c r="AA15" s="501"/>
      <c r="AB15" s="501"/>
      <c r="AC15" s="501"/>
      <c r="AD15" s="502"/>
      <c r="AE15" s="503"/>
      <c r="AF15" s="502"/>
      <c r="AG15" s="502"/>
      <c r="AH15" s="504"/>
      <c r="AI15" s="501"/>
      <c r="AJ15" s="501"/>
      <c r="AK15" s="501"/>
      <c r="AL15" s="501"/>
      <c r="AM15" s="501"/>
      <c r="AN15" s="502"/>
      <c r="AO15" s="501"/>
      <c r="AP15" s="501"/>
      <c r="AQ15" s="501"/>
      <c r="AR15" s="501"/>
      <c r="AS15" s="502"/>
      <c r="AT15" s="501"/>
      <c r="AU15" s="502"/>
      <c r="AV15" s="502"/>
      <c r="AW15" s="504"/>
      <c r="AX15" s="501"/>
      <c r="AY15" s="501"/>
      <c r="AZ15" s="501"/>
      <c r="BA15" s="501"/>
      <c r="BB15" s="501"/>
      <c r="BC15" s="502"/>
      <c r="BD15" s="501"/>
      <c r="BE15" s="501"/>
      <c r="BF15" s="501"/>
      <c r="BG15" s="501"/>
      <c r="BH15" s="502"/>
    </row>
    <row r="16" spans="1:60" ht="76.5">
      <c r="A16" s="618"/>
      <c r="B16" s="508"/>
      <c r="C16" s="509"/>
      <c r="D16" s="519"/>
      <c r="E16" s="485"/>
      <c r="F16" s="510"/>
      <c r="G16" s="513" t="s">
        <v>671</v>
      </c>
      <c r="H16" s="512">
        <v>43891</v>
      </c>
      <c r="I16" s="512">
        <v>44196</v>
      </c>
      <c r="J16" s="514"/>
      <c r="K16" s="512">
        <v>44196</v>
      </c>
      <c r="L16" s="514" t="s">
        <v>669</v>
      </c>
      <c r="M16" s="513" t="s">
        <v>670</v>
      </c>
      <c r="N16" s="515"/>
      <c r="O16" s="515"/>
      <c r="P16" s="516"/>
      <c r="Q16" s="498"/>
      <c r="R16" s="498"/>
      <c r="S16" s="499"/>
      <c r="T16" s="498"/>
      <c r="U16" s="498"/>
      <c r="V16" s="498"/>
      <c r="W16" s="498"/>
      <c r="X16" s="1433"/>
      <c r="Y16" s="500"/>
      <c r="Z16" s="501"/>
      <c r="AA16" s="501"/>
      <c r="AB16" s="501"/>
      <c r="AC16" s="501"/>
      <c r="AD16" s="502"/>
      <c r="AE16" s="503"/>
      <c r="AF16" s="502"/>
      <c r="AG16" s="502"/>
      <c r="AH16" s="504"/>
      <c r="AI16" s="501"/>
      <c r="AJ16" s="501"/>
      <c r="AK16" s="501"/>
      <c r="AL16" s="501"/>
      <c r="AM16" s="501"/>
      <c r="AN16" s="502"/>
      <c r="AO16" s="501"/>
      <c r="AP16" s="501"/>
      <c r="AQ16" s="501"/>
      <c r="AR16" s="501"/>
      <c r="AS16" s="502"/>
      <c r="AT16" s="501"/>
      <c r="AU16" s="502"/>
      <c r="AV16" s="502"/>
      <c r="AW16" s="504"/>
      <c r="AX16" s="501"/>
      <c r="AY16" s="501"/>
      <c r="AZ16" s="501"/>
      <c r="BA16" s="501"/>
      <c r="BB16" s="501"/>
      <c r="BC16" s="502"/>
      <c r="BD16" s="501"/>
      <c r="BE16" s="501"/>
      <c r="BF16" s="501"/>
      <c r="BG16" s="501"/>
      <c r="BH16" s="502"/>
    </row>
    <row r="17" spans="1:60" ht="78.75">
      <c r="A17" s="617" t="s">
        <v>647</v>
      </c>
      <c r="B17" s="494">
        <v>43832</v>
      </c>
      <c r="C17" s="495">
        <v>5</v>
      </c>
      <c r="D17" s="517" t="s">
        <v>672</v>
      </c>
      <c r="E17" s="485"/>
      <c r="F17" s="496" t="s">
        <v>64</v>
      </c>
      <c r="G17" s="513" t="s">
        <v>673</v>
      </c>
      <c r="H17" s="512">
        <v>43867</v>
      </c>
      <c r="I17" s="512">
        <v>43896</v>
      </c>
      <c r="J17" s="518" t="s">
        <v>674</v>
      </c>
      <c r="K17" s="512">
        <v>43896</v>
      </c>
      <c r="L17" s="514" t="s">
        <v>675</v>
      </c>
      <c r="M17" s="513" t="s">
        <v>676</v>
      </c>
      <c r="N17" s="515"/>
      <c r="O17" s="515"/>
      <c r="P17" s="516"/>
      <c r="Q17" s="498"/>
      <c r="R17" s="498"/>
      <c r="S17" s="499" t="s">
        <v>91</v>
      </c>
      <c r="T17" s="498"/>
      <c r="U17" s="498"/>
      <c r="V17" s="498"/>
      <c r="W17" s="498"/>
      <c r="X17" s="1433" t="s">
        <v>1349</v>
      </c>
      <c r="Y17" s="500"/>
      <c r="Z17" s="501"/>
      <c r="AA17" s="501"/>
      <c r="AB17" s="501"/>
      <c r="AC17" s="501"/>
      <c r="AD17" s="502"/>
      <c r="AE17" s="503"/>
      <c r="AF17" s="502"/>
      <c r="AG17" s="502"/>
      <c r="AH17" s="504"/>
      <c r="AI17" s="501"/>
      <c r="AJ17" s="501"/>
      <c r="AK17" s="501"/>
      <c r="AL17" s="501"/>
      <c r="AM17" s="501"/>
      <c r="AN17" s="502"/>
      <c r="AO17" s="501"/>
      <c r="AP17" s="501"/>
      <c r="AQ17" s="501"/>
      <c r="AR17" s="501"/>
      <c r="AS17" s="502"/>
      <c r="AT17" s="501"/>
      <c r="AU17" s="502"/>
      <c r="AV17" s="502"/>
      <c r="AW17" s="504"/>
      <c r="AX17" s="501"/>
      <c r="AY17" s="501"/>
      <c r="AZ17" s="501"/>
      <c r="BA17" s="501"/>
      <c r="BB17" s="501"/>
      <c r="BC17" s="502"/>
      <c r="BD17" s="501"/>
      <c r="BE17" s="501"/>
      <c r="BF17" s="501"/>
      <c r="BG17" s="501"/>
      <c r="BH17" s="502"/>
    </row>
    <row r="18" spans="1:60" ht="76.5">
      <c r="A18" s="619"/>
      <c r="B18" s="505"/>
      <c r="C18" s="506"/>
      <c r="D18" s="520"/>
      <c r="E18" s="485"/>
      <c r="F18" s="507"/>
      <c r="G18" s="513" t="s">
        <v>677</v>
      </c>
      <c r="H18" s="512">
        <v>43891</v>
      </c>
      <c r="I18" s="512">
        <v>44043</v>
      </c>
      <c r="J18" s="521"/>
      <c r="K18" s="512">
        <v>44043</v>
      </c>
      <c r="L18" s="514" t="s">
        <v>675</v>
      </c>
      <c r="M18" s="513" t="s">
        <v>676</v>
      </c>
      <c r="N18" s="515"/>
      <c r="O18" s="515"/>
      <c r="P18" s="516"/>
      <c r="Q18" s="498"/>
      <c r="R18" s="498"/>
      <c r="S18" s="499"/>
      <c r="T18" s="498"/>
      <c r="U18" s="498"/>
      <c r="V18" s="498"/>
      <c r="W18" s="498"/>
      <c r="X18" s="1433"/>
      <c r="Y18" s="500"/>
      <c r="Z18" s="501"/>
      <c r="AA18" s="501"/>
      <c r="AB18" s="501"/>
      <c r="AC18" s="501"/>
      <c r="AD18" s="502"/>
      <c r="AE18" s="503"/>
      <c r="AF18" s="502"/>
      <c r="AG18" s="502"/>
      <c r="AH18" s="504"/>
      <c r="AI18" s="501"/>
      <c r="AJ18" s="501"/>
      <c r="AK18" s="501"/>
      <c r="AL18" s="501"/>
      <c r="AM18" s="501"/>
      <c r="AN18" s="502"/>
      <c r="AO18" s="501"/>
      <c r="AP18" s="501"/>
      <c r="AQ18" s="501"/>
      <c r="AR18" s="501"/>
      <c r="AS18" s="502"/>
      <c r="AT18" s="501"/>
      <c r="AU18" s="502"/>
      <c r="AV18" s="502"/>
      <c r="AW18" s="504"/>
      <c r="AX18" s="501"/>
      <c r="AY18" s="501"/>
      <c r="AZ18" s="501"/>
      <c r="BA18" s="501"/>
      <c r="BB18" s="501"/>
      <c r="BC18" s="502"/>
      <c r="BD18" s="501"/>
      <c r="BE18" s="501"/>
      <c r="BF18" s="501"/>
      <c r="BG18" s="501"/>
      <c r="BH18" s="502"/>
    </row>
    <row r="19" spans="1:60" ht="114.75">
      <c r="A19" s="618"/>
      <c r="B19" s="508"/>
      <c r="C19" s="509"/>
      <c r="D19" s="519"/>
      <c r="E19" s="485"/>
      <c r="F19" s="510"/>
      <c r="G19" s="513" t="s">
        <v>678</v>
      </c>
      <c r="H19" s="512">
        <v>43860</v>
      </c>
      <c r="I19" s="512">
        <v>44196</v>
      </c>
      <c r="J19" s="514"/>
      <c r="K19" s="512">
        <v>44196</v>
      </c>
      <c r="L19" s="514" t="s">
        <v>675</v>
      </c>
      <c r="M19" s="513" t="s">
        <v>676</v>
      </c>
      <c r="N19" s="515"/>
      <c r="O19" s="515"/>
      <c r="P19" s="516"/>
      <c r="Q19" s="498"/>
      <c r="R19" s="498"/>
      <c r="S19" s="499"/>
      <c r="T19" s="498"/>
      <c r="U19" s="498"/>
      <c r="V19" s="498"/>
      <c r="W19" s="498"/>
      <c r="X19" s="1433"/>
      <c r="Y19" s="500"/>
      <c r="Z19" s="501"/>
      <c r="AA19" s="501"/>
      <c r="AB19" s="501"/>
      <c r="AC19" s="501"/>
      <c r="AD19" s="502"/>
      <c r="AE19" s="503"/>
      <c r="AF19" s="502"/>
      <c r="AG19" s="502"/>
      <c r="AH19" s="504"/>
      <c r="AI19" s="501"/>
      <c r="AJ19" s="501"/>
      <c r="AK19" s="501"/>
      <c r="AL19" s="501"/>
      <c r="AM19" s="501"/>
      <c r="AN19" s="502"/>
      <c r="AO19" s="501"/>
      <c r="AP19" s="501"/>
      <c r="AQ19" s="501"/>
      <c r="AR19" s="501"/>
      <c r="AS19" s="502"/>
      <c r="AT19" s="501"/>
      <c r="AU19" s="502"/>
      <c r="AV19" s="502"/>
      <c r="AW19" s="504"/>
      <c r="AX19" s="501"/>
      <c r="AY19" s="501"/>
      <c r="AZ19" s="501"/>
      <c r="BA19" s="501"/>
      <c r="BB19" s="501"/>
      <c r="BC19" s="502"/>
      <c r="BD19" s="501"/>
      <c r="BE19" s="501"/>
      <c r="BF19" s="501"/>
      <c r="BG19" s="501"/>
      <c r="BH19" s="502"/>
    </row>
    <row r="20" spans="1:60" ht="102" customHeight="1">
      <c r="A20" s="617" t="s">
        <v>647</v>
      </c>
      <c r="B20" s="494">
        <v>43832</v>
      </c>
      <c r="C20" s="495">
        <v>6</v>
      </c>
      <c r="D20" s="517" t="s">
        <v>679</v>
      </c>
      <c r="E20" s="485"/>
      <c r="F20" s="497" t="s">
        <v>649</v>
      </c>
      <c r="G20" s="513" t="s">
        <v>680</v>
      </c>
      <c r="H20" s="512">
        <v>43891</v>
      </c>
      <c r="I20" s="512">
        <v>44196</v>
      </c>
      <c r="J20" s="518" t="s">
        <v>681</v>
      </c>
      <c r="K20" s="512">
        <v>44196</v>
      </c>
      <c r="L20" s="514" t="s">
        <v>262</v>
      </c>
      <c r="M20" s="513" t="s">
        <v>682</v>
      </c>
      <c r="N20" s="515"/>
      <c r="O20" s="515"/>
      <c r="P20" s="516"/>
      <c r="Q20" s="498"/>
      <c r="R20" s="498"/>
      <c r="S20" s="499" t="s">
        <v>91</v>
      </c>
      <c r="T20" s="498"/>
      <c r="U20" s="498"/>
      <c r="V20" s="498"/>
      <c r="W20" s="498"/>
      <c r="X20" s="1433" t="s">
        <v>1349</v>
      </c>
      <c r="Y20" s="500"/>
      <c r="Z20" s="501"/>
      <c r="AA20" s="501"/>
      <c r="AB20" s="501"/>
      <c r="AC20" s="501"/>
      <c r="AD20" s="502"/>
      <c r="AE20" s="503"/>
      <c r="AF20" s="502"/>
      <c r="AG20" s="502"/>
      <c r="AH20" s="504"/>
      <c r="AI20" s="501"/>
      <c r="AJ20" s="501"/>
      <c r="AK20" s="501"/>
      <c r="AL20" s="501"/>
      <c r="AM20" s="501"/>
      <c r="AN20" s="502"/>
      <c r="AO20" s="501"/>
      <c r="AP20" s="501"/>
      <c r="AQ20" s="501"/>
      <c r="AR20" s="501"/>
      <c r="AS20" s="502"/>
      <c r="AT20" s="501"/>
      <c r="AU20" s="502"/>
      <c r="AV20" s="502"/>
      <c r="AW20" s="504"/>
      <c r="AX20" s="501"/>
      <c r="AY20" s="501"/>
      <c r="AZ20" s="501"/>
      <c r="BA20" s="501"/>
      <c r="BB20" s="501"/>
      <c r="BC20" s="502"/>
      <c r="BD20" s="501"/>
      <c r="BE20" s="501"/>
      <c r="BF20" s="501"/>
      <c r="BG20" s="501"/>
      <c r="BH20" s="502"/>
    </row>
    <row r="21" spans="1:60" ht="89.25">
      <c r="A21" s="618"/>
      <c r="B21" s="508"/>
      <c r="C21" s="509"/>
      <c r="D21" s="519"/>
      <c r="E21" s="485"/>
      <c r="F21" s="511"/>
      <c r="G21" s="513" t="s">
        <v>683</v>
      </c>
      <c r="H21" s="512">
        <v>43862</v>
      </c>
      <c r="I21" s="512">
        <v>44196</v>
      </c>
      <c r="J21" s="514"/>
      <c r="K21" s="512">
        <v>44196</v>
      </c>
      <c r="L21" s="514" t="s">
        <v>262</v>
      </c>
      <c r="M21" s="513" t="s">
        <v>682</v>
      </c>
      <c r="N21" s="515"/>
      <c r="O21" s="515"/>
      <c r="P21" s="516"/>
      <c r="Q21" s="498"/>
      <c r="R21" s="498"/>
      <c r="S21" s="499"/>
      <c r="T21" s="498"/>
      <c r="U21" s="498"/>
      <c r="V21" s="498"/>
      <c r="W21" s="498"/>
      <c r="X21" s="1433"/>
      <c r="Y21" s="500"/>
      <c r="Z21" s="501"/>
      <c r="AA21" s="501"/>
      <c r="AB21" s="501"/>
      <c r="AC21" s="501"/>
      <c r="AD21" s="502"/>
      <c r="AE21" s="503"/>
      <c r="AF21" s="502"/>
      <c r="AG21" s="502"/>
      <c r="AH21" s="504"/>
      <c r="AI21" s="501"/>
      <c r="AJ21" s="501"/>
      <c r="AK21" s="501"/>
      <c r="AL21" s="501"/>
      <c r="AM21" s="501"/>
      <c r="AN21" s="502"/>
      <c r="AO21" s="501"/>
      <c r="AP21" s="501"/>
      <c r="AQ21" s="501"/>
      <c r="AR21" s="501"/>
      <c r="AS21" s="502"/>
      <c r="AT21" s="501"/>
      <c r="AU21" s="502"/>
      <c r="AV21" s="502"/>
      <c r="AW21" s="504"/>
      <c r="AX21" s="501"/>
      <c r="AY21" s="501"/>
      <c r="AZ21" s="501"/>
      <c r="BA21" s="501"/>
      <c r="BB21" s="501"/>
      <c r="BC21" s="502"/>
      <c r="BD21" s="501"/>
      <c r="BE21" s="501"/>
      <c r="BF21" s="501"/>
      <c r="BG21" s="501"/>
      <c r="BH21" s="502"/>
    </row>
    <row r="22" spans="1:60" ht="78" customHeight="1">
      <c r="A22" s="620" t="s">
        <v>647</v>
      </c>
      <c r="B22" s="538">
        <v>43832</v>
      </c>
      <c r="C22" s="539">
        <v>10</v>
      </c>
      <c r="D22" s="529" t="s">
        <v>702</v>
      </c>
      <c r="E22" s="529"/>
      <c r="F22" s="510" t="s">
        <v>64</v>
      </c>
      <c r="G22" s="540" t="s">
        <v>703</v>
      </c>
      <c r="H22" s="512">
        <v>43862</v>
      </c>
      <c r="I22" s="512">
        <v>44196</v>
      </c>
      <c r="J22" s="541" t="s">
        <v>704</v>
      </c>
      <c r="K22" s="512">
        <v>44196</v>
      </c>
      <c r="L22" s="514" t="s">
        <v>705</v>
      </c>
      <c r="M22" s="513" t="s">
        <v>706</v>
      </c>
      <c r="N22" s="515"/>
      <c r="O22" s="515"/>
      <c r="P22" s="516"/>
      <c r="Q22" s="530"/>
      <c r="R22" s="530"/>
      <c r="S22" s="531" t="s">
        <v>91</v>
      </c>
      <c r="T22" s="530"/>
      <c r="U22" s="530"/>
      <c r="V22" s="530"/>
      <c r="W22" s="530"/>
      <c r="X22" s="491" t="s">
        <v>1349</v>
      </c>
      <c r="Y22" s="500"/>
      <c r="Z22" s="532"/>
      <c r="AA22" s="532"/>
      <c r="AB22" s="532"/>
      <c r="AC22" s="532"/>
      <c r="AD22" s="533"/>
      <c r="AE22" s="534"/>
      <c r="AF22" s="533"/>
      <c r="AG22" s="533"/>
      <c r="AH22" s="504"/>
      <c r="AI22" s="532"/>
      <c r="AJ22" s="532"/>
      <c r="AK22" s="532"/>
      <c r="AL22" s="532"/>
      <c r="AM22" s="532"/>
      <c r="AN22" s="533"/>
      <c r="AO22" s="532"/>
      <c r="AP22" s="532"/>
      <c r="AQ22" s="532"/>
      <c r="AR22" s="532"/>
      <c r="AS22" s="533"/>
      <c r="AT22" s="532"/>
      <c r="AU22" s="533"/>
      <c r="AV22" s="533"/>
      <c r="AW22" s="504"/>
      <c r="AX22" s="532"/>
      <c r="AY22" s="532"/>
      <c r="AZ22" s="532"/>
      <c r="BA22" s="532"/>
      <c r="BB22" s="532"/>
      <c r="BC22" s="533"/>
      <c r="BD22" s="532"/>
      <c r="BE22" s="532"/>
      <c r="BF22" s="532"/>
      <c r="BG22" s="532"/>
      <c r="BH22" s="533"/>
    </row>
    <row r="23" spans="1:60" ht="56.1" customHeight="1">
      <c r="A23" s="620" t="s">
        <v>647</v>
      </c>
      <c r="B23" s="538">
        <v>43832</v>
      </c>
      <c r="C23" s="539">
        <v>12</v>
      </c>
      <c r="D23" s="529" t="s">
        <v>714</v>
      </c>
      <c r="E23" s="529"/>
      <c r="F23" s="510" t="s">
        <v>64</v>
      </c>
      <c r="G23" s="540" t="s">
        <v>703</v>
      </c>
      <c r="H23" s="508">
        <v>43862</v>
      </c>
      <c r="I23" s="508">
        <v>44196</v>
      </c>
      <c r="J23" s="513" t="s">
        <v>715</v>
      </c>
      <c r="K23" s="508">
        <v>44196</v>
      </c>
      <c r="L23" s="514" t="s">
        <v>705</v>
      </c>
      <c r="M23" s="513" t="s">
        <v>706</v>
      </c>
      <c r="N23" s="515"/>
      <c r="O23" s="515"/>
      <c r="P23" s="516"/>
      <c r="Q23" s="530"/>
      <c r="R23" s="530"/>
      <c r="S23" s="531" t="s">
        <v>91</v>
      </c>
      <c r="T23" s="530"/>
      <c r="U23" s="530"/>
      <c r="V23" s="530"/>
      <c r="W23" s="530"/>
      <c r="X23" s="491" t="s">
        <v>1349</v>
      </c>
      <c r="Y23" s="500"/>
      <c r="Z23" s="532"/>
      <c r="AA23" s="532"/>
      <c r="AB23" s="532"/>
      <c r="AC23" s="532"/>
      <c r="AD23" s="533"/>
      <c r="AE23" s="534"/>
      <c r="AF23" s="533"/>
      <c r="AG23" s="533"/>
      <c r="AH23" s="504"/>
      <c r="AI23" s="532"/>
      <c r="AJ23" s="532"/>
      <c r="AK23" s="532"/>
      <c r="AL23" s="532"/>
      <c r="AM23" s="532"/>
      <c r="AN23" s="533"/>
      <c r="AO23" s="532"/>
      <c r="AP23" s="532"/>
      <c r="AQ23" s="532"/>
      <c r="AR23" s="532"/>
      <c r="AS23" s="533"/>
      <c r="AT23" s="532"/>
      <c r="AU23" s="533"/>
      <c r="AV23" s="533"/>
      <c r="AW23" s="504"/>
      <c r="AX23" s="532"/>
      <c r="AY23" s="532"/>
      <c r="AZ23" s="532"/>
      <c r="BA23" s="532"/>
      <c r="BB23" s="532"/>
      <c r="BC23" s="533"/>
      <c r="BD23" s="532"/>
      <c r="BE23" s="532"/>
      <c r="BF23" s="532"/>
      <c r="BG23" s="532"/>
      <c r="BH23" s="533"/>
    </row>
    <row r="24" spans="1:60" ht="72" customHeight="1">
      <c r="A24" s="621" t="s">
        <v>647</v>
      </c>
      <c r="B24" s="522">
        <v>43832</v>
      </c>
      <c r="C24" s="523">
        <v>13</v>
      </c>
      <c r="D24" s="524" t="s">
        <v>716</v>
      </c>
      <c r="E24" s="529"/>
      <c r="F24" s="496" t="s">
        <v>64</v>
      </c>
      <c r="G24" s="543" t="s">
        <v>717</v>
      </c>
      <c r="H24" s="512">
        <v>43862</v>
      </c>
      <c r="I24" s="512">
        <v>43951</v>
      </c>
      <c r="J24" s="518" t="s">
        <v>718</v>
      </c>
      <c r="K24" s="512">
        <v>43951</v>
      </c>
      <c r="L24" s="514" t="s">
        <v>705</v>
      </c>
      <c r="M24" s="513" t="s">
        <v>706</v>
      </c>
      <c r="N24" s="515"/>
      <c r="O24" s="515"/>
      <c r="P24" s="516"/>
      <c r="Q24" s="530"/>
      <c r="R24" s="530"/>
      <c r="S24" s="531" t="s">
        <v>91</v>
      </c>
      <c r="T24" s="530"/>
      <c r="U24" s="530"/>
      <c r="V24" s="530"/>
      <c r="W24" s="530"/>
      <c r="X24" s="1433" t="s">
        <v>1349</v>
      </c>
      <c r="Y24" s="500"/>
      <c r="Z24" s="532"/>
      <c r="AA24" s="532"/>
      <c r="AB24" s="532"/>
      <c r="AC24" s="532"/>
      <c r="AD24" s="533"/>
      <c r="AE24" s="534"/>
      <c r="AF24" s="533"/>
      <c r="AG24" s="533"/>
      <c r="AH24" s="504"/>
      <c r="AI24" s="532"/>
      <c r="AJ24" s="532"/>
      <c r="AK24" s="532"/>
      <c r="AL24" s="532"/>
      <c r="AM24" s="532"/>
      <c r="AN24" s="533"/>
      <c r="AO24" s="532"/>
      <c r="AP24" s="532"/>
      <c r="AQ24" s="532"/>
      <c r="AR24" s="532"/>
      <c r="AS24" s="533"/>
      <c r="AT24" s="532"/>
      <c r="AU24" s="533"/>
      <c r="AV24" s="533"/>
      <c r="AW24" s="504"/>
      <c r="AX24" s="532"/>
      <c r="AY24" s="532"/>
      <c r="AZ24" s="532"/>
      <c r="BA24" s="532"/>
      <c r="BB24" s="532"/>
      <c r="BC24" s="533"/>
      <c r="BD24" s="532"/>
      <c r="BE24" s="532"/>
      <c r="BF24" s="532"/>
      <c r="BG24" s="532"/>
      <c r="BH24" s="533"/>
    </row>
    <row r="25" spans="1:60" ht="89.45" customHeight="1">
      <c r="A25" s="622"/>
      <c r="B25" s="526"/>
      <c r="C25" s="527"/>
      <c r="D25" s="528"/>
      <c r="E25" s="529"/>
      <c r="F25" s="507"/>
      <c r="G25" s="543" t="s">
        <v>719</v>
      </c>
      <c r="H25" s="512">
        <v>43862</v>
      </c>
      <c r="I25" s="512">
        <v>44042</v>
      </c>
      <c r="J25" s="521"/>
      <c r="K25" s="512">
        <v>44042</v>
      </c>
      <c r="L25" s="514" t="s">
        <v>705</v>
      </c>
      <c r="M25" s="513" t="s">
        <v>706</v>
      </c>
      <c r="N25" s="515"/>
      <c r="O25" s="515"/>
      <c r="P25" s="516"/>
      <c r="Q25" s="530"/>
      <c r="R25" s="530"/>
      <c r="S25" s="531" t="s">
        <v>91</v>
      </c>
      <c r="T25" s="530"/>
      <c r="U25" s="530"/>
      <c r="V25" s="530"/>
      <c r="W25" s="530"/>
      <c r="X25" s="1433"/>
      <c r="Y25" s="500"/>
      <c r="Z25" s="532"/>
      <c r="AA25" s="532"/>
      <c r="AB25" s="532"/>
      <c r="AC25" s="532"/>
      <c r="AD25" s="533"/>
      <c r="AE25" s="534"/>
      <c r="AF25" s="533"/>
      <c r="AG25" s="533"/>
      <c r="AH25" s="504"/>
      <c r="AI25" s="532"/>
      <c r="AJ25" s="532"/>
      <c r="AK25" s="532"/>
      <c r="AL25" s="532"/>
      <c r="AM25" s="532"/>
      <c r="AN25" s="533"/>
      <c r="AO25" s="532"/>
      <c r="AP25" s="532"/>
      <c r="AQ25" s="532"/>
      <c r="AR25" s="532"/>
      <c r="AS25" s="533"/>
      <c r="AT25" s="532"/>
      <c r="AU25" s="533"/>
      <c r="AV25" s="533"/>
      <c r="AW25" s="504"/>
      <c r="AX25" s="532"/>
      <c r="AY25" s="532"/>
      <c r="AZ25" s="532"/>
      <c r="BA25" s="532"/>
      <c r="BB25" s="532"/>
      <c r="BC25" s="533"/>
      <c r="BD25" s="532"/>
      <c r="BE25" s="532"/>
      <c r="BF25" s="532"/>
      <c r="BG25" s="532"/>
      <c r="BH25" s="533"/>
    </row>
    <row r="26" spans="1:60" ht="51.6" customHeight="1">
      <c r="A26" s="623"/>
      <c r="B26" s="535"/>
      <c r="C26" s="536"/>
      <c r="D26" s="537"/>
      <c r="E26" s="529"/>
      <c r="F26" s="510"/>
      <c r="G26" s="543" t="s">
        <v>720</v>
      </c>
      <c r="H26" s="512">
        <v>43862</v>
      </c>
      <c r="I26" s="512">
        <v>44196</v>
      </c>
      <c r="J26" s="514"/>
      <c r="K26" s="512">
        <v>44196</v>
      </c>
      <c r="L26" s="514" t="s">
        <v>705</v>
      </c>
      <c r="M26" s="513" t="s">
        <v>706</v>
      </c>
      <c r="N26" s="515"/>
      <c r="O26" s="515"/>
      <c r="P26" s="516"/>
      <c r="Q26" s="530"/>
      <c r="R26" s="530"/>
      <c r="S26" s="531" t="s">
        <v>91</v>
      </c>
      <c r="T26" s="530"/>
      <c r="U26" s="530"/>
      <c r="V26" s="530"/>
      <c r="W26" s="530"/>
      <c r="X26" s="1433"/>
      <c r="Y26" s="500"/>
      <c r="Z26" s="532"/>
      <c r="AA26" s="532"/>
      <c r="AB26" s="532"/>
      <c r="AC26" s="532"/>
      <c r="AD26" s="533"/>
      <c r="AE26" s="534"/>
      <c r="AF26" s="533"/>
      <c r="AG26" s="533"/>
      <c r="AH26" s="504"/>
      <c r="AI26" s="532"/>
      <c r="AJ26" s="532"/>
      <c r="AK26" s="532"/>
      <c r="AL26" s="532"/>
      <c r="AM26" s="532"/>
      <c r="AN26" s="533"/>
      <c r="AO26" s="532"/>
      <c r="AP26" s="532"/>
      <c r="AQ26" s="532"/>
      <c r="AR26" s="532"/>
      <c r="AS26" s="533"/>
      <c r="AT26" s="532"/>
      <c r="AU26" s="533"/>
      <c r="AV26" s="533"/>
      <c r="AW26" s="504"/>
      <c r="AX26" s="532"/>
      <c r="AY26" s="532"/>
      <c r="AZ26" s="532"/>
      <c r="BA26" s="532"/>
      <c r="BB26" s="532"/>
      <c r="BC26" s="533"/>
      <c r="BD26" s="532"/>
      <c r="BE26" s="532"/>
      <c r="BF26" s="532"/>
      <c r="BG26" s="532"/>
      <c r="BH26" s="533"/>
    </row>
    <row r="27" spans="1:60" ht="88.35" customHeight="1">
      <c r="A27" s="621" t="s">
        <v>647</v>
      </c>
      <c r="B27" s="522">
        <v>43832</v>
      </c>
      <c r="C27" s="523">
        <v>14</v>
      </c>
      <c r="D27" s="524" t="s">
        <v>721</v>
      </c>
      <c r="E27" s="529"/>
      <c r="F27" s="496" t="s">
        <v>64</v>
      </c>
      <c r="G27" s="525" t="s">
        <v>722</v>
      </c>
      <c r="H27" s="512">
        <v>43862</v>
      </c>
      <c r="I27" s="512">
        <v>44196</v>
      </c>
      <c r="J27" s="518" t="s">
        <v>686</v>
      </c>
      <c r="K27" s="512">
        <v>44196</v>
      </c>
      <c r="L27" s="514" t="s">
        <v>705</v>
      </c>
      <c r="M27" s="513" t="s">
        <v>706</v>
      </c>
      <c r="N27" s="515"/>
      <c r="O27" s="515"/>
      <c r="P27" s="516"/>
      <c r="Q27" s="530"/>
      <c r="R27" s="530"/>
      <c r="S27" s="531" t="s">
        <v>91</v>
      </c>
      <c r="T27" s="530"/>
      <c r="U27" s="530"/>
      <c r="V27" s="530"/>
      <c r="W27" s="530"/>
      <c r="X27" s="1433" t="s">
        <v>1349</v>
      </c>
      <c r="Y27" s="500"/>
      <c r="Z27" s="532"/>
      <c r="AA27" s="532"/>
      <c r="AB27" s="532"/>
      <c r="AC27" s="532"/>
      <c r="AD27" s="533"/>
      <c r="AE27" s="534"/>
      <c r="AF27" s="533"/>
      <c r="AG27" s="533"/>
      <c r="AH27" s="504"/>
      <c r="AI27" s="532"/>
      <c r="AJ27" s="532"/>
      <c r="AK27" s="532"/>
      <c r="AL27" s="532"/>
      <c r="AM27" s="532"/>
      <c r="AN27" s="533"/>
      <c r="AO27" s="532"/>
      <c r="AP27" s="532"/>
      <c r="AQ27" s="532"/>
      <c r="AR27" s="532"/>
      <c r="AS27" s="533"/>
      <c r="AT27" s="532"/>
      <c r="AU27" s="533"/>
      <c r="AV27" s="533"/>
      <c r="AW27" s="504"/>
      <c r="AX27" s="532"/>
      <c r="AY27" s="532"/>
      <c r="AZ27" s="532"/>
      <c r="BA27" s="532"/>
      <c r="BB27" s="532"/>
      <c r="BC27" s="533"/>
      <c r="BD27" s="532"/>
      <c r="BE27" s="532"/>
      <c r="BF27" s="532"/>
      <c r="BG27" s="532"/>
      <c r="BH27" s="533"/>
    </row>
    <row r="28" spans="1:60" ht="51" customHeight="1">
      <c r="A28" s="623"/>
      <c r="B28" s="535"/>
      <c r="C28" s="536"/>
      <c r="D28" s="537"/>
      <c r="E28" s="529"/>
      <c r="F28" s="510"/>
      <c r="G28" s="542" t="s">
        <v>723</v>
      </c>
      <c r="H28" s="512">
        <v>43862</v>
      </c>
      <c r="I28" s="512">
        <v>44196</v>
      </c>
      <c r="J28" s="514"/>
      <c r="K28" s="512">
        <v>44196</v>
      </c>
      <c r="L28" s="514" t="s">
        <v>705</v>
      </c>
      <c r="M28" s="513" t="s">
        <v>706</v>
      </c>
      <c r="N28" s="515"/>
      <c r="O28" s="515"/>
      <c r="P28" s="516"/>
      <c r="Q28" s="530"/>
      <c r="R28" s="530"/>
      <c r="S28" s="531" t="s">
        <v>91</v>
      </c>
      <c r="T28" s="530"/>
      <c r="U28" s="530"/>
      <c r="V28" s="530"/>
      <c r="W28" s="530"/>
      <c r="X28" s="1433"/>
      <c r="Y28" s="500"/>
      <c r="Z28" s="532"/>
      <c r="AA28" s="532"/>
      <c r="AB28" s="532"/>
      <c r="AC28" s="532"/>
      <c r="AD28" s="533"/>
      <c r="AE28" s="534"/>
      <c r="AF28" s="533"/>
      <c r="AG28" s="533"/>
      <c r="AH28" s="504"/>
      <c r="AI28" s="532"/>
      <c r="AJ28" s="532"/>
      <c r="AK28" s="532"/>
      <c r="AL28" s="532"/>
      <c r="AM28" s="532"/>
      <c r="AN28" s="533"/>
      <c r="AO28" s="532"/>
      <c r="AP28" s="532"/>
      <c r="AQ28" s="532"/>
      <c r="AR28" s="532"/>
      <c r="AS28" s="533"/>
      <c r="AT28" s="532"/>
      <c r="AU28" s="533"/>
      <c r="AV28" s="533"/>
      <c r="AW28" s="504"/>
      <c r="AX28" s="532"/>
      <c r="AY28" s="532"/>
      <c r="AZ28" s="532"/>
      <c r="BA28" s="532"/>
      <c r="BB28" s="532"/>
      <c r="BC28" s="533"/>
      <c r="BD28" s="532"/>
      <c r="BE28" s="532"/>
      <c r="BF28" s="532"/>
      <c r="BG28" s="532"/>
      <c r="BH28" s="533"/>
    </row>
    <row r="29" spans="1:60" ht="17.25" customHeight="1">
      <c r="A29" s="537"/>
      <c r="B29" s="544"/>
      <c r="C29" s="545"/>
      <c r="D29" s="546"/>
      <c r="E29" s="529"/>
      <c r="F29" s="547"/>
      <c r="G29" s="547"/>
      <c r="H29" s="547"/>
      <c r="I29" s="615"/>
      <c r="J29" s="547"/>
      <c r="K29" s="547"/>
      <c r="L29" s="547"/>
      <c r="M29" s="548"/>
      <c r="N29" s="548"/>
      <c r="O29" s="548"/>
      <c r="P29" s="529"/>
      <c r="Q29" s="548"/>
      <c r="R29" s="548"/>
      <c r="S29" s="531" t="s">
        <v>543</v>
      </c>
      <c r="T29" s="548"/>
      <c r="U29" s="548"/>
      <c r="V29" s="548"/>
      <c r="W29" s="548"/>
      <c r="X29" s="467"/>
      <c r="Y29" s="467"/>
      <c r="Z29" s="467"/>
    </row>
    <row r="30" spans="1:60" ht="15.75" customHeight="1">
      <c r="A30" s="466"/>
      <c r="B30" s="549"/>
      <c r="C30" s="550"/>
      <c r="D30" s="551"/>
      <c r="E30" s="551"/>
      <c r="F30" s="467"/>
      <c r="G30" s="467"/>
      <c r="H30" s="467"/>
      <c r="I30" s="463"/>
      <c r="J30" s="467"/>
      <c r="K30" s="467"/>
      <c r="L30" s="467"/>
      <c r="M30" s="465"/>
      <c r="N30" s="465"/>
      <c r="O30" s="465"/>
      <c r="P30" s="551"/>
      <c r="Q30" s="465"/>
      <c r="R30" s="465"/>
      <c r="S30" s="466"/>
      <c r="T30" s="465"/>
      <c r="U30" s="465"/>
      <c r="V30" s="465"/>
      <c r="W30" s="465"/>
      <c r="X30" s="467"/>
      <c r="Y30" s="467"/>
      <c r="Z30" s="467"/>
    </row>
    <row r="31" spans="1:60" ht="15.75" customHeight="1">
      <c r="A31" s="466"/>
      <c r="B31" s="549"/>
      <c r="C31" s="550"/>
      <c r="D31" s="551"/>
      <c r="E31" s="551"/>
      <c r="F31" s="467"/>
      <c r="G31" s="467"/>
      <c r="H31" s="467"/>
      <c r="I31" s="463"/>
      <c r="J31" s="467"/>
      <c r="K31" s="467"/>
      <c r="L31" s="467"/>
      <c r="M31" s="465"/>
      <c r="N31" s="465"/>
      <c r="O31" s="465"/>
      <c r="P31" s="551"/>
      <c r="Q31" s="465"/>
      <c r="R31" s="465"/>
      <c r="S31" s="466"/>
      <c r="T31" s="465"/>
      <c r="U31" s="465"/>
      <c r="V31" s="465"/>
      <c r="W31" s="465"/>
      <c r="X31" s="467"/>
      <c r="Y31" s="467"/>
      <c r="Z31" s="467"/>
    </row>
    <row r="32" spans="1:60" ht="15.75" customHeight="1">
      <c r="A32" s="466"/>
      <c r="B32" s="549"/>
      <c r="C32" s="550"/>
      <c r="D32" s="551"/>
      <c r="E32" s="551"/>
      <c r="F32" s="467"/>
      <c r="G32" s="467"/>
      <c r="H32" s="467"/>
      <c r="I32" s="467"/>
      <c r="J32" s="467"/>
      <c r="K32" s="467"/>
      <c r="L32" s="467"/>
      <c r="M32" s="465"/>
      <c r="N32" s="465"/>
      <c r="O32" s="465"/>
      <c r="P32" s="551"/>
      <c r="Q32" s="465"/>
      <c r="R32" s="465"/>
      <c r="S32" s="466"/>
      <c r="T32" s="465"/>
      <c r="U32" s="465"/>
      <c r="V32" s="465"/>
      <c r="W32" s="465"/>
      <c r="X32" s="467"/>
      <c r="Y32" s="467"/>
      <c r="Z32" s="467"/>
    </row>
    <row r="33" spans="1:26" ht="15.75" customHeight="1">
      <c r="A33" s="466"/>
      <c r="B33" s="549"/>
      <c r="C33" s="550"/>
      <c r="D33" s="551"/>
      <c r="E33" s="551"/>
      <c r="F33" s="467"/>
      <c r="G33" s="467"/>
      <c r="H33" s="467"/>
      <c r="I33" s="467"/>
      <c r="J33" s="467"/>
      <c r="K33" s="467"/>
      <c r="L33" s="467"/>
      <c r="M33" s="465"/>
      <c r="N33" s="465"/>
      <c r="O33" s="465"/>
      <c r="P33" s="551"/>
      <c r="Q33" s="465"/>
      <c r="R33" s="465"/>
      <c r="S33" s="466"/>
      <c r="T33" s="465"/>
      <c r="U33" s="465"/>
      <c r="V33" s="465"/>
      <c r="W33" s="465"/>
      <c r="X33" s="467"/>
      <c r="Y33" s="467"/>
      <c r="Z33" s="467"/>
    </row>
    <row r="34" spans="1:26" ht="20.25" customHeight="1">
      <c r="A34" s="552" t="s">
        <v>736</v>
      </c>
      <c r="B34" s="549"/>
      <c r="C34" s="550"/>
      <c r="D34" s="551"/>
      <c r="E34" s="551"/>
      <c r="F34" s="467" t="s">
        <v>466</v>
      </c>
      <c r="G34" s="467"/>
      <c r="H34" s="467"/>
      <c r="I34" s="467"/>
      <c r="J34" s="467"/>
      <c r="K34" s="467"/>
      <c r="L34" s="467"/>
      <c r="M34" s="465"/>
      <c r="N34" s="465"/>
      <c r="O34" s="465"/>
      <c r="P34" s="551"/>
      <c r="Q34" s="465"/>
      <c r="R34" s="465"/>
      <c r="S34" s="466"/>
      <c r="T34" s="465"/>
      <c r="U34" s="465"/>
      <c r="V34" s="465"/>
      <c r="W34" s="465"/>
      <c r="X34" s="467"/>
      <c r="Y34" s="467"/>
      <c r="Z34" s="467"/>
    </row>
    <row r="35" spans="1:26" ht="30" customHeight="1">
      <c r="A35" s="553"/>
      <c r="B35" s="554"/>
      <c r="C35" s="465"/>
      <c r="D35" s="467"/>
      <c r="E35" s="467"/>
      <c r="F35" s="1432" t="s">
        <v>467</v>
      </c>
      <c r="G35" s="1787"/>
      <c r="H35" s="1787"/>
      <c r="I35" s="1787"/>
      <c r="J35" s="1787"/>
      <c r="K35" s="1787"/>
      <c r="L35" s="1783"/>
      <c r="M35" s="466"/>
      <c r="N35" s="465"/>
      <c r="O35" s="465"/>
      <c r="P35" s="467"/>
      <c r="Q35" s="465"/>
      <c r="R35" s="465"/>
      <c r="S35" s="466"/>
      <c r="T35" s="465"/>
      <c r="U35" s="465"/>
      <c r="V35" s="465"/>
      <c r="W35" s="465"/>
      <c r="X35" s="467"/>
      <c r="Y35" s="467"/>
      <c r="Z35" s="467"/>
    </row>
    <row r="36" spans="1:26" ht="51.75" customHeight="1">
      <c r="A36" s="553"/>
      <c r="B36" s="554"/>
      <c r="C36" s="465"/>
      <c r="D36" s="467"/>
      <c r="E36" s="467"/>
      <c r="F36" s="1432" t="s">
        <v>471</v>
      </c>
      <c r="G36" s="1787"/>
      <c r="H36" s="1787"/>
      <c r="I36" s="1787"/>
      <c r="J36" s="1783"/>
      <c r="K36" s="555" t="s">
        <v>737</v>
      </c>
      <c r="L36" s="555" t="s">
        <v>738</v>
      </c>
      <c r="M36" s="556" t="s">
        <v>739</v>
      </c>
      <c r="N36" s="465"/>
      <c r="O36" s="465"/>
      <c r="P36" s="467"/>
      <c r="Q36" s="465"/>
      <c r="R36" s="465"/>
      <c r="S36" s="466"/>
      <c r="T36" s="465"/>
      <c r="U36" s="465"/>
      <c r="V36" s="465"/>
      <c r="W36" s="465"/>
      <c r="X36" s="467"/>
      <c r="Y36" s="467"/>
      <c r="Z36" s="467"/>
    </row>
    <row r="37" spans="1:26" ht="14.25" customHeight="1">
      <c r="A37" s="554"/>
      <c r="B37" s="554"/>
      <c r="C37" s="465"/>
      <c r="D37" s="467"/>
      <c r="E37" s="467"/>
      <c r="F37" s="1434" t="s">
        <v>472</v>
      </c>
      <c r="G37" s="1787"/>
      <c r="H37" s="1787"/>
      <c r="I37" s="1787"/>
      <c r="J37" s="1783"/>
      <c r="K37" s="557">
        <v>0</v>
      </c>
      <c r="L37" s="558">
        <f>+K37/K42</f>
        <v>0</v>
      </c>
      <c r="M37" s="547"/>
      <c r="N37" s="467"/>
      <c r="O37" s="466"/>
      <c r="P37" s="465"/>
      <c r="Q37" s="465"/>
      <c r="R37" s="465"/>
      <c r="S37" s="466"/>
      <c r="T37" s="465"/>
      <c r="U37" s="465"/>
      <c r="V37" s="465"/>
      <c r="W37" s="465"/>
      <c r="X37" s="467"/>
      <c r="Y37" s="467"/>
      <c r="Z37" s="467"/>
    </row>
    <row r="38" spans="1:26" ht="14.25" customHeight="1">
      <c r="A38" s="553"/>
      <c r="B38" s="554"/>
      <c r="C38" s="465"/>
      <c r="D38" s="467"/>
      <c r="E38" s="467"/>
      <c r="F38" s="1435" t="s">
        <v>475</v>
      </c>
      <c r="G38" s="1787"/>
      <c r="H38" s="1787"/>
      <c r="I38" s="1787"/>
      <c r="J38" s="1783"/>
      <c r="K38" s="557">
        <v>6</v>
      </c>
      <c r="L38" s="558">
        <f>+K38/K42</f>
        <v>0.27272727272727271</v>
      </c>
      <c r="M38" s="559"/>
      <c r="N38" s="467"/>
      <c r="O38" s="466"/>
      <c r="P38" s="465"/>
      <c r="Q38" s="465"/>
      <c r="R38" s="465"/>
      <c r="S38" s="466"/>
      <c r="T38" s="465"/>
      <c r="U38" s="465"/>
      <c r="V38" s="465"/>
      <c r="W38" s="465"/>
      <c r="X38" s="467"/>
      <c r="Y38" s="467"/>
      <c r="Z38" s="467"/>
    </row>
    <row r="39" spans="1:26" ht="14.25" customHeight="1">
      <c r="A39" s="553"/>
      <c r="B39" s="554"/>
      <c r="C39" s="465"/>
      <c r="D39" s="467"/>
      <c r="E39" s="467"/>
      <c r="F39" s="1436" t="s">
        <v>478</v>
      </c>
      <c r="G39" s="1787"/>
      <c r="H39" s="1787"/>
      <c r="I39" s="1787"/>
      <c r="J39" s="1783"/>
      <c r="K39" s="557">
        <v>1</v>
      </c>
      <c r="L39" s="558">
        <f>+K39/K42</f>
        <v>4.5454545454545456E-2</v>
      </c>
      <c r="M39" s="559"/>
      <c r="N39" s="467"/>
      <c r="O39" s="466"/>
      <c r="P39" s="465"/>
      <c r="Q39" s="465"/>
      <c r="R39" s="465"/>
      <c r="S39" s="466"/>
      <c r="T39" s="465"/>
      <c r="U39" s="465"/>
      <c r="V39" s="465"/>
      <c r="W39" s="465"/>
      <c r="X39" s="467"/>
      <c r="Y39" s="467"/>
      <c r="Z39" s="467"/>
    </row>
    <row r="40" spans="1:26" ht="14.25" customHeight="1">
      <c r="A40" s="553"/>
      <c r="B40" s="554"/>
      <c r="C40" s="465"/>
      <c r="D40" s="467"/>
      <c r="E40" s="467"/>
      <c r="F40" s="560"/>
      <c r="G40" s="561" t="s">
        <v>481</v>
      </c>
      <c r="H40" s="561"/>
      <c r="I40" s="561"/>
      <c r="J40" s="562"/>
      <c r="K40" s="557">
        <v>1</v>
      </c>
      <c r="L40" s="558">
        <f>+K40/K42</f>
        <v>4.5454545454545456E-2</v>
      </c>
      <c r="M40" s="559"/>
      <c r="N40" s="467"/>
      <c r="O40" s="466"/>
      <c r="P40" s="465"/>
      <c r="Q40" s="465"/>
      <c r="R40" s="465"/>
      <c r="S40" s="466"/>
      <c r="T40" s="465"/>
      <c r="U40" s="465"/>
      <c r="V40" s="465"/>
      <c r="W40" s="465"/>
      <c r="X40" s="467"/>
      <c r="Y40" s="467"/>
      <c r="Z40" s="467"/>
    </row>
    <row r="41" spans="1:26" ht="14.25" customHeight="1">
      <c r="A41" s="563"/>
      <c r="B41" s="554"/>
      <c r="C41" s="465"/>
      <c r="D41" s="467"/>
      <c r="E41" s="467"/>
      <c r="F41" s="1437" t="s">
        <v>484</v>
      </c>
      <c r="G41" s="1787"/>
      <c r="H41" s="1787"/>
      <c r="I41" s="1787"/>
      <c r="J41" s="1783"/>
      <c r="K41" s="557">
        <f>2+12</f>
        <v>14</v>
      </c>
      <c r="L41" s="558">
        <f>+K41/K42</f>
        <v>0.63636363636363635</v>
      </c>
      <c r="M41" s="547"/>
      <c r="N41" s="467"/>
      <c r="O41" s="466"/>
      <c r="P41" s="465"/>
      <c r="Q41" s="465"/>
      <c r="R41" s="465"/>
      <c r="S41" s="466"/>
      <c r="T41" s="465"/>
      <c r="U41" s="465"/>
      <c r="V41" s="465"/>
      <c r="W41" s="465"/>
      <c r="X41" s="467"/>
      <c r="Y41" s="467"/>
      <c r="Z41" s="467"/>
    </row>
    <row r="42" spans="1:26" ht="14.25" customHeight="1">
      <c r="A42" s="553"/>
      <c r="B42" s="554"/>
      <c r="C42" s="465"/>
      <c r="D42" s="467"/>
      <c r="E42" s="467"/>
      <c r="F42" s="1432" t="s">
        <v>485</v>
      </c>
      <c r="G42" s="1787"/>
      <c r="H42" s="1787"/>
      <c r="I42" s="1787"/>
      <c r="J42" s="1783"/>
      <c r="K42" s="557">
        <v>22</v>
      </c>
      <c r="L42" s="558">
        <f>SUM(L37:L41)</f>
        <v>1</v>
      </c>
      <c r="M42" s="559">
        <f>+N35</f>
        <v>0</v>
      </c>
      <c r="N42" s="467"/>
      <c r="O42" s="466"/>
      <c r="P42" s="467"/>
      <c r="Q42" s="465"/>
      <c r="R42" s="465"/>
      <c r="S42" s="466"/>
      <c r="T42" s="465"/>
      <c r="U42" s="465"/>
      <c r="V42" s="465"/>
      <c r="W42" s="465"/>
      <c r="X42" s="467"/>
      <c r="Y42" s="467"/>
      <c r="Z42" s="467"/>
    </row>
    <row r="43" spans="1:26" ht="64.5" customHeight="1">
      <c r="A43" s="553"/>
      <c r="B43" s="467"/>
      <c r="C43" s="475"/>
      <c r="D43" s="467"/>
      <c r="E43" s="467"/>
      <c r="F43" s="467"/>
      <c r="G43" s="467"/>
      <c r="H43" s="467"/>
      <c r="I43" s="467"/>
      <c r="J43" s="467"/>
      <c r="K43" s="467"/>
      <c r="L43" s="467"/>
      <c r="M43" s="467"/>
      <c r="N43" s="467"/>
      <c r="O43" s="466"/>
      <c r="P43" s="467"/>
      <c r="Q43" s="465"/>
      <c r="R43" s="465"/>
      <c r="S43" s="466"/>
      <c r="T43" s="465"/>
      <c r="U43" s="465"/>
      <c r="V43" s="465"/>
      <c r="W43" s="465"/>
      <c r="X43" s="467"/>
      <c r="Y43" s="467"/>
      <c r="Z43" s="467"/>
    </row>
    <row r="44" spans="1:26" ht="15.75" customHeight="1">
      <c r="A44" s="563"/>
      <c r="B44" s="467"/>
      <c r="C44" s="475"/>
      <c r="D44" s="467"/>
      <c r="E44" s="467"/>
      <c r="F44" s="467"/>
      <c r="G44" s="467"/>
      <c r="H44" s="467"/>
      <c r="I44" s="467"/>
      <c r="J44" s="467"/>
      <c r="K44" s="467"/>
      <c r="L44" s="467"/>
      <c r="M44" s="554"/>
      <c r="N44" s="467"/>
      <c r="O44" s="466"/>
      <c r="P44" s="467"/>
      <c r="Q44" s="465"/>
      <c r="R44" s="465"/>
      <c r="S44" s="466"/>
      <c r="T44" s="465"/>
      <c r="U44" s="465"/>
      <c r="V44" s="465"/>
      <c r="W44" s="465"/>
      <c r="X44" s="467"/>
      <c r="Y44" s="467"/>
      <c r="Z44" s="467"/>
    </row>
    <row r="45" spans="1:26" ht="30" customHeight="1">
      <c r="A45" s="564"/>
      <c r="B45" s="467"/>
      <c r="C45" s="475"/>
      <c r="D45" s="467"/>
      <c r="E45" s="467"/>
      <c r="F45" s="467"/>
      <c r="G45" s="467"/>
      <c r="H45" s="467"/>
      <c r="I45" s="467"/>
      <c r="J45" s="467"/>
      <c r="K45" s="467"/>
      <c r="L45" s="467"/>
      <c r="M45" s="467"/>
      <c r="N45" s="467"/>
      <c r="O45" s="466"/>
      <c r="P45" s="467"/>
      <c r="Q45" s="465"/>
      <c r="R45" s="465"/>
      <c r="S45" s="466"/>
      <c r="T45" s="465"/>
      <c r="U45" s="465"/>
      <c r="V45" s="465"/>
      <c r="W45" s="465"/>
      <c r="X45" s="467"/>
      <c r="Y45" s="467"/>
      <c r="Z45" s="467"/>
    </row>
    <row r="46" spans="1:26" ht="15.75" customHeight="1">
      <c r="A46" s="563"/>
      <c r="B46" s="467"/>
      <c r="C46" s="475"/>
      <c r="D46" s="467"/>
      <c r="E46" s="467"/>
      <c r="F46" s="467"/>
      <c r="G46" s="467"/>
      <c r="H46" s="467"/>
      <c r="I46" s="467"/>
      <c r="J46" s="467"/>
      <c r="K46" s="467"/>
      <c r="L46" s="467"/>
      <c r="M46" s="467"/>
      <c r="N46" s="467"/>
      <c r="O46" s="466"/>
      <c r="P46" s="467"/>
      <c r="Q46" s="465"/>
      <c r="R46" s="465"/>
      <c r="S46" s="466"/>
      <c r="T46" s="465"/>
      <c r="U46" s="465"/>
      <c r="V46" s="465"/>
      <c r="W46" s="465"/>
      <c r="X46" s="467"/>
      <c r="Y46" s="467"/>
      <c r="Z46" s="467"/>
    </row>
    <row r="47" spans="1:26" ht="15.75" customHeight="1">
      <c r="A47" s="563"/>
      <c r="B47" s="467"/>
      <c r="C47" s="475"/>
      <c r="D47" s="467"/>
      <c r="E47" s="467"/>
      <c r="F47" s="467"/>
      <c r="G47" s="467"/>
      <c r="H47" s="467"/>
      <c r="I47" s="467"/>
      <c r="J47" s="467"/>
      <c r="K47" s="467"/>
      <c r="L47" s="467"/>
      <c r="M47" s="467"/>
      <c r="N47" s="467"/>
      <c r="O47" s="466"/>
      <c r="P47" s="467"/>
      <c r="Q47" s="465"/>
      <c r="R47" s="465"/>
      <c r="S47" s="466"/>
      <c r="T47" s="465"/>
      <c r="U47" s="465"/>
      <c r="V47" s="465"/>
      <c r="W47" s="465"/>
      <c r="X47" s="467"/>
      <c r="Y47" s="467"/>
      <c r="Z47" s="467"/>
    </row>
    <row r="48" spans="1:26" ht="15.75" customHeight="1">
      <c r="A48" s="563"/>
      <c r="B48" s="467"/>
      <c r="C48" s="475"/>
      <c r="D48" s="467"/>
      <c r="E48" s="467"/>
      <c r="F48" s="467"/>
      <c r="G48" s="467"/>
      <c r="H48" s="467"/>
      <c r="I48" s="467"/>
      <c r="J48" s="467"/>
      <c r="K48" s="467"/>
      <c r="L48" s="467"/>
      <c r="M48" s="467"/>
      <c r="N48" s="467"/>
      <c r="O48" s="466"/>
      <c r="P48" s="467"/>
      <c r="Q48" s="465"/>
      <c r="R48" s="465"/>
      <c r="S48" s="466"/>
      <c r="T48" s="465"/>
      <c r="U48" s="465"/>
      <c r="V48" s="465"/>
      <c r="W48" s="465"/>
      <c r="X48" s="467"/>
      <c r="Y48" s="467"/>
      <c r="Z48" s="467"/>
    </row>
    <row r="49" spans="1:26" ht="15.75" customHeight="1">
      <c r="A49" s="563"/>
      <c r="B49" s="467"/>
      <c r="C49" s="475"/>
      <c r="D49" s="467"/>
      <c r="E49" s="467"/>
      <c r="F49" s="467"/>
      <c r="G49" s="467"/>
      <c r="H49" s="467"/>
      <c r="I49" s="467"/>
      <c r="J49" s="467"/>
      <c r="K49" s="467"/>
      <c r="L49" s="467"/>
      <c r="M49" s="467"/>
      <c r="N49" s="467"/>
      <c r="O49" s="466"/>
      <c r="P49" s="467"/>
      <c r="Q49" s="465"/>
      <c r="R49" s="465"/>
      <c r="S49" s="466"/>
      <c r="T49" s="465"/>
      <c r="U49" s="465"/>
      <c r="V49" s="465"/>
      <c r="W49" s="465"/>
      <c r="X49" s="467"/>
      <c r="Y49" s="467"/>
      <c r="Z49" s="467"/>
    </row>
    <row r="50" spans="1:26" ht="15.75" customHeight="1">
      <c r="A50" s="563"/>
      <c r="B50" s="467"/>
      <c r="C50" s="475"/>
      <c r="D50" s="467"/>
      <c r="E50" s="467"/>
      <c r="F50" s="467"/>
      <c r="G50" s="467"/>
      <c r="H50" s="467"/>
      <c r="I50" s="467"/>
      <c r="J50" s="467"/>
      <c r="K50" s="467"/>
      <c r="L50" s="467"/>
      <c r="M50" s="467"/>
      <c r="N50" s="467"/>
      <c r="O50" s="466"/>
      <c r="P50" s="467"/>
      <c r="Q50" s="465"/>
      <c r="R50" s="465"/>
      <c r="S50" s="466"/>
      <c r="T50" s="465"/>
      <c r="U50" s="465"/>
      <c r="V50" s="465"/>
      <c r="W50" s="465"/>
      <c r="X50" s="467"/>
      <c r="Y50" s="467"/>
      <c r="Z50" s="467"/>
    </row>
    <row r="51" spans="1:26" ht="15.75" customHeight="1">
      <c r="A51" s="563"/>
      <c r="B51" s="467"/>
      <c r="C51" s="475"/>
      <c r="D51" s="467"/>
      <c r="E51" s="467"/>
      <c r="F51" s="467"/>
      <c r="G51" s="467"/>
      <c r="H51" s="467"/>
      <c r="I51" s="467"/>
      <c r="J51" s="467"/>
      <c r="K51" s="467"/>
      <c r="L51" s="467"/>
      <c r="M51" s="467"/>
      <c r="N51" s="467"/>
      <c r="O51" s="466"/>
      <c r="P51" s="467"/>
      <c r="Q51" s="465"/>
      <c r="R51" s="465"/>
      <c r="S51" s="466"/>
      <c r="T51" s="465"/>
      <c r="U51" s="465"/>
      <c r="V51" s="465"/>
      <c r="W51" s="465"/>
      <c r="X51" s="467"/>
      <c r="Y51" s="467"/>
      <c r="Z51" s="467"/>
    </row>
    <row r="52" spans="1:26" ht="15.75" customHeight="1">
      <c r="A52" s="563"/>
      <c r="B52" s="467"/>
      <c r="C52" s="475"/>
      <c r="D52" s="467"/>
      <c r="E52" s="467"/>
      <c r="F52" s="467"/>
      <c r="G52" s="467"/>
      <c r="H52" s="467"/>
      <c r="I52" s="467"/>
      <c r="J52" s="467"/>
      <c r="K52" s="467"/>
      <c r="L52" s="467"/>
      <c r="M52" s="467"/>
      <c r="N52" s="467"/>
      <c r="O52" s="466"/>
      <c r="P52" s="467"/>
      <c r="Q52" s="465"/>
      <c r="R52" s="465"/>
      <c r="S52" s="466"/>
      <c r="T52" s="465"/>
      <c r="U52" s="465"/>
      <c r="V52" s="465"/>
      <c r="W52" s="465"/>
      <c r="X52" s="467"/>
      <c r="Y52" s="467"/>
      <c r="Z52" s="467"/>
    </row>
    <row r="53" spans="1:26" ht="15.75" customHeight="1">
      <c r="A53" s="563"/>
      <c r="B53" s="467"/>
      <c r="C53" s="475"/>
      <c r="D53" s="467"/>
      <c r="E53" s="467"/>
      <c r="F53" s="467"/>
      <c r="G53" s="467"/>
      <c r="H53" s="467"/>
      <c r="I53" s="467"/>
      <c r="J53" s="467"/>
      <c r="K53" s="467"/>
      <c r="L53" s="467"/>
      <c r="M53" s="467"/>
      <c r="N53" s="467"/>
      <c r="O53" s="466"/>
      <c r="P53" s="467"/>
      <c r="Q53" s="465"/>
      <c r="R53" s="465"/>
      <c r="S53" s="466"/>
      <c r="T53" s="465"/>
      <c r="U53" s="465"/>
      <c r="V53" s="465"/>
      <c r="W53" s="465"/>
      <c r="X53" s="467"/>
      <c r="Y53" s="467"/>
      <c r="Z53" s="467"/>
    </row>
    <row r="54" spans="1:26" ht="15.75" customHeight="1">
      <c r="A54" s="563"/>
      <c r="B54" s="467"/>
      <c r="C54" s="475"/>
      <c r="D54" s="467"/>
      <c r="E54" s="467"/>
      <c r="F54" s="467"/>
      <c r="G54" s="467"/>
      <c r="H54" s="467"/>
      <c r="I54" s="467"/>
      <c r="J54" s="467"/>
      <c r="K54" s="467"/>
      <c r="L54" s="467"/>
      <c r="M54" s="467"/>
      <c r="N54" s="467"/>
      <c r="O54" s="466"/>
      <c r="P54" s="467"/>
      <c r="Q54" s="465"/>
      <c r="R54" s="465"/>
      <c r="S54" s="466"/>
      <c r="T54" s="465"/>
      <c r="U54" s="465"/>
      <c r="V54" s="465"/>
      <c r="W54" s="465"/>
      <c r="X54" s="467"/>
      <c r="Y54" s="467"/>
      <c r="Z54" s="467"/>
    </row>
    <row r="55" spans="1:26" ht="15.75" customHeight="1">
      <c r="A55" s="563"/>
      <c r="B55" s="467"/>
      <c r="C55" s="475"/>
      <c r="D55" s="467"/>
      <c r="E55" s="467"/>
      <c r="F55" s="467"/>
      <c r="G55" s="467"/>
      <c r="H55" s="467"/>
      <c r="I55" s="467"/>
      <c r="J55" s="467"/>
      <c r="K55" s="467"/>
      <c r="L55" s="467"/>
      <c r="M55" s="467"/>
      <c r="N55" s="467"/>
      <c r="O55" s="466"/>
      <c r="P55" s="467"/>
      <c r="Q55" s="465"/>
      <c r="R55" s="465"/>
      <c r="S55" s="466"/>
      <c r="T55" s="465"/>
      <c r="U55" s="465"/>
      <c r="V55" s="465"/>
      <c r="W55" s="465"/>
      <c r="X55" s="467"/>
      <c r="Y55" s="467"/>
      <c r="Z55" s="467"/>
    </row>
    <row r="56" spans="1:26" ht="15.75" customHeight="1">
      <c r="A56" s="563"/>
      <c r="B56" s="467"/>
      <c r="C56" s="475"/>
      <c r="D56" s="467"/>
      <c r="E56" s="467"/>
      <c r="F56" s="467"/>
      <c r="G56" s="467"/>
      <c r="H56" s="467"/>
      <c r="I56" s="467"/>
      <c r="J56" s="467"/>
      <c r="K56" s="467"/>
      <c r="L56" s="467"/>
      <c r="M56" s="467"/>
      <c r="N56" s="467"/>
      <c r="O56" s="466"/>
      <c r="P56" s="467"/>
      <c r="Q56" s="465"/>
      <c r="R56" s="465"/>
      <c r="S56" s="466"/>
      <c r="T56" s="465"/>
      <c r="U56" s="465"/>
      <c r="V56" s="465"/>
      <c r="W56" s="465"/>
      <c r="X56" s="467"/>
      <c r="Y56" s="467"/>
      <c r="Z56" s="467"/>
    </row>
    <row r="57" spans="1:26" ht="15.75" customHeight="1">
      <c r="A57" s="563"/>
      <c r="B57" s="467"/>
      <c r="C57" s="475"/>
      <c r="D57" s="467"/>
      <c r="E57" s="467"/>
      <c r="F57" s="467"/>
      <c r="G57" s="467"/>
      <c r="H57" s="467"/>
      <c r="I57" s="467"/>
      <c r="J57" s="467"/>
      <c r="K57" s="467"/>
      <c r="L57" s="467"/>
      <c r="M57" s="467"/>
      <c r="N57" s="467"/>
      <c r="O57" s="466"/>
      <c r="P57" s="467"/>
      <c r="Q57" s="465"/>
      <c r="R57" s="465"/>
      <c r="S57" s="466"/>
      <c r="T57" s="465"/>
      <c r="U57" s="465"/>
      <c r="V57" s="465"/>
      <c r="W57" s="465"/>
      <c r="X57" s="467"/>
      <c r="Y57" s="467"/>
      <c r="Z57" s="467"/>
    </row>
    <row r="58" spans="1:26" ht="15.75" customHeight="1">
      <c r="A58" s="563"/>
      <c r="B58" s="467"/>
      <c r="C58" s="475"/>
      <c r="D58" s="467"/>
      <c r="E58" s="467"/>
      <c r="F58" s="467"/>
      <c r="G58" s="467"/>
      <c r="H58" s="467"/>
      <c r="I58" s="467"/>
      <c r="J58" s="467"/>
      <c r="K58" s="467"/>
      <c r="L58" s="467"/>
      <c r="M58" s="467"/>
      <c r="N58" s="467"/>
      <c r="O58" s="466"/>
      <c r="P58" s="467"/>
      <c r="Q58" s="465"/>
      <c r="R58" s="465"/>
      <c r="S58" s="466"/>
      <c r="T58" s="465"/>
      <c r="U58" s="465"/>
      <c r="V58" s="465"/>
      <c r="W58" s="465"/>
      <c r="X58" s="467"/>
      <c r="Y58" s="467"/>
      <c r="Z58" s="467"/>
    </row>
    <row r="59" spans="1:26" ht="15.75" customHeight="1">
      <c r="A59" s="563"/>
      <c r="B59" s="467"/>
      <c r="C59" s="475"/>
      <c r="D59" s="467"/>
      <c r="E59" s="467"/>
      <c r="F59" s="467"/>
      <c r="G59" s="467"/>
      <c r="H59" s="467"/>
      <c r="I59" s="467"/>
      <c r="J59" s="467"/>
      <c r="K59" s="467"/>
      <c r="L59" s="467"/>
      <c r="M59" s="467"/>
      <c r="N59" s="467"/>
      <c r="O59" s="466"/>
      <c r="P59" s="467"/>
      <c r="Q59" s="465"/>
      <c r="R59" s="465"/>
      <c r="S59" s="466"/>
      <c r="T59" s="465"/>
      <c r="U59" s="465"/>
      <c r="V59" s="465"/>
      <c r="W59" s="465"/>
      <c r="X59" s="467"/>
      <c r="Y59" s="467"/>
      <c r="Z59" s="467"/>
    </row>
    <row r="60" spans="1:26" ht="15.75" customHeight="1">
      <c r="A60" s="563"/>
      <c r="B60" s="467"/>
      <c r="C60" s="475"/>
      <c r="D60" s="467"/>
      <c r="E60" s="467"/>
      <c r="F60" s="467"/>
      <c r="G60" s="467"/>
      <c r="H60" s="467"/>
      <c r="I60" s="467"/>
      <c r="J60" s="467"/>
      <c r="K60" s="467"/>
      <c r="L60" s="467"/>
      <c r="M60" s="467"/>
      <c r="N60" s="467"/>
      <c r="O60" s="466"/>
      <c r="P60" s="467"/>
      <c r="Q60" s="465"/>
      <c r="R60" s="465"/>
      <c r="S60" s="466"/>
      <c r="T60" s="465"/>
      <c r="U60" s="465"/>
      <c r="V60" s="465"/>
      <c r="W60" s="465"/>
      <c r="X60" s="467"/>
      <c r="Y60" s="467"/>
      <c r="Z60" s="467"/>
    </row>
    <row r="61" spans="1:26" ht="15.75" customHeight="1">
      <c r="A61" s="563"/>
      <c r="B61" s="467"/>
      <c r="C61" s="475"/>
      <c r="D61" s="467"/>
      <c r="E61" s="467"/>
      <c r="F61" s="467"/>
      <c r="G61" s="467"/>
      <c r="H61" s="467"/>
      <c r="I61" s="467"/>
      <c r="J61" s="467"/>
      <c r="K61" s="467"/>
      <c r="L61" s="467"/>
      <c r="M61" s="467"/>
      <c r="N61" s="467"/>
      <c r="O61" s="466"/>
      <c r="P61" s="467"/>
      <c r="Q61" s="465"/>
      <c r="R61" s="465"/>
      <c r="S61" s="466"/>
      <c r="T61" s="465"/>
      <c r="U61" s="465"/>
      <c r="V61" s="465"/>
      <c r="W61" s="465"/>
      <c r="X61" s="467"/>
      <c r="Y61" s="467"/>
      <c r="Z61" s="467"/>
    </row>
    <row r="62" spans="1:26" ht="15.75" customHeight="1">
      <c r="A62" s="563"/>
      <c r="B62" s="467"/>
      <c r="C62" s="475"/>
      <c r="D62" s="467"/>
      <c r="E62" s="467"/>
      <c r="F62" s="467"/>
      <c r="G62" s="467"/>
      <c r="H62" s="467"/>
      <c r="I62" s="467"/>
      <c r="J62" s="467"/>
      <c r="K62" s="467"/>
      <c r="L62" s="467"/>
      <c r="M62" s="467"/>
      <c r="N62" s="467"/>
      <c r="O62" s="466"/>
      <c r="P62" s="467"/>
      <c r="Q62" s="465"/>
      <c r="R62" s="465"/>
      <c r="S62" s="466"/>
      <c r="T62" s="465"/>
      <c r="U62" s="465"/>
      <c r="V62" s="465"/>
      <c r="W62" s="465"/>
      <c r="X62" s="467"/>
      <c r="Y62" s="467"/>
      <c r="Z62" s="467"/>
    </row>
    <row r="63" spans="1:26" ht="15.75" customHeight="1">
      <c r="A63" s="563"/>
      <c r="B63" s="467"/>
      <c r="C63" s="475"/>
      <c r="D63" s="467"/>
      <c r="E63" s="467"/>
      <c r="F63" s="467"/>
      <c r="G63" s="467"/>
      <c r="H63" s="467"/>
      <c r="I63" s="467"/>
      <c r="J63" s="467"/>
      <c r="K63" s="467"/>
      <c r="L63" s="467"/>
      <c r="M63" s="467"/>
      <c r="N63" s="467"/>
      <c r="O63" s="466"/>
      <c r="P63" s="467"/>
      <c r="Q63" s="465"/>
      <c r="R63" s="465"/>
      <c r="S63" s="466"/>
      <c r="T63" s="465"/>
      <c r="U63" s="465"/>
      <c r="V63" s="465"/>
      <c r="W63" s="465"/>
      <c r="X63" s="467"/>
      <c r="Y63" s="467"/>
      <c r="Z63" s="467"/>
    </row>
    <row r="64" spans="1:26" ht="15.75" customHeight="1">
      <c r="A64" s="563"/>
      <c r="B64" s="467"/>
      <c r="C64" s="475"/>
      <c r="D64" s="467"/>
      <c r="E64" s="467"/>
      <c r="F64" s="467"/>
      <c r="G64" s="467"/>
      <c r="H64" s="467"/>
      <c r="I64" s="467"/>
      <c r="J64" s="467"/>
      <c r="K64" s="467"/>
      <c r="L64" s="467"/>
      <c r="M64" s="467"/>
      <c r="N64" s="467"/>
      <c r="O64" s="466"/>
      <c r="P64" s="467"/>
      <c r="Q64" s="465"/>
      <c r="R64" s="465"/>
      <c r="S64" s="466"/>
      <c r="T64" s="465"/>
      <c r="U64" s="465"/>
      <c r="V64" s="465"/>
      <c r="W64" s="465"/>
      <c r="X64" s="467"/>
      <c r="Y64" s="467"/>
      <c r="Z64" s="467"/>
    </row>
    <row r="65" spans="1:26" ht="15.75" customHeight="1">
      <c r="A65" s="563"/>
      <c r="B65" s="467"/>
      <c r="C65" s="475"/>
      <c r="D65" s="467"/>
      <c r="E65" s="467"/>
      <c r="F65" s="467"/>
      <c r="G65" s="467"/>
      <c r="H65" s="467"/>
      <c r="I65" s="467"/>
      <c r="J65" s="467"/>
      <c r="K65" s="467"/>
      <c r="L65" s="467"/>
      <c r="M65" s="467"/>
      <c r="N65" s="467"/>
      <c r="O65" s="466"/>
      <c r="P65" s="467"/>
      <c r="Q65" s="465"/>
      <c r="R65" s="465"/>
      <c r="S65" s="466"/>
      <c r="T65" s="465"/>
      <c r="U65" s="465"/>
      <c r="V65" s="465"/>
      <c r="W65" s="465"/>
      <c r="X65" s="467"/>
      <c r="Y65" s="467"/>
      <c r="Z65" s="467"/>
    </row>
    <row r="66" spans="1:26" ht="15.75" customHeight="1">
      <c r="A66" s="563"/>
      <c r="B66" s="467"/>
      <c r="C66" s="475"/>
      <c r="D66" s="467"/>
      <c r="E66" s="467"/>
      <c r="F66" s="467"/>
      <c r="G66" s="467"/>
      <c r="H66" s="467"/>
      <c r="I66" s="467"/>
      <c r="J66" s="467"/>
      <c r="K66" s="467"/>
      <c r="L66" s="467"/>
      <c r="M66" s="467"/>
      <c r="N66" s="467"/>
      <c r="O66" s="466"/>
      <c r="P66" s="467"/>
      <c r="Q66" s="465"/>
      <c r="R66" s="465"/>
      <c r="S66" s="466"/>
      <c r="T66" s="465"/>
      <c r="U66" s="465"/>
      <c r="V66" s="465"/>
      <c r="W66" s="465"/>
      <c r="X66" s="467"/>
      <c r="Y66" s="467"/>
      <c r="Z66" s="467"/>
    </row>
    <row r="67" spans="1:26" ht="15.75" customHeight="1">
      <c r="A67" s="563"/>
      <c r="B67" s="467"/>
      <c r="C67" s="475"/>
      <c r="D67" s="467"/>
      <c r="E67" s="467"/>
      <c r="F67" s="467"/>
      <c r="G67" s="467"/>
      <c r="H67" s="467"/>
      <c r="I67" s="467"/>
      <c r="J67" s="467"/>
      <c r="K67" s="467"/>
      <c r="L67" s="467"/>
      <c r="M67" s="467"/>
      <c r="N67" s="467"/>
      <c r="O67" s="466"/>
      <c r="P67" s="467"/>
      <c r="Q67" s="465"/>
      <c r="R67" s="465"/>
      <c r="S67" s="466"/>
      <c r="T67" s="465"/>
      <c r="U67" s="465"/>
      <c r="V67" s="465"/>
      <c r="W67" s="465"/>
      <c r="X67" s="467"/>
      <c r="Y67" s="467"/>
      <c r="Z67" s="467"/>
    </row>
    <row r="68" spans="1:26" ht="15.75" customHeight="1">
      <c r="A68" s="563"/>
      <c r="B68" s="467"/>
      <c r="C68" s="475"/>
      <c r="D68" s="467"/>
      <c r="E68" s="467"/>
      <c r="F68" s="467"/>
      <c r="G68" s="467"/>
      <c r="H68" s="467"/>
      <c r="I68" s="467"/>
      <c r="J68" s="467"/>
      <c r="K68" s="467"/>
      <c r="L68" s="467"/>
      <c r="M68" s="467"/>
      <c r="N68" s="467"/>
      <c r="O68" s="466"/>
      <c r="P68" s="467"/>
      <c r="Q68" s="465"/>
      <c r="R68" s="465"/>
      <c r="S68" s="466"/>
      <c r="T68" s="465"/>
      <c r="U68" s="465"/>
      <c r="V68" s="465"/>
      <c r="W68" s="465"/>
      <c r="X68" s="467"/>
      <c r="Y68" s="467"/>
      <c r="Z68" s="467"/>
    </row>
    <row r="69" spans="1:26" ht="15.75" customHeight="1">
      <c r="A69" s="563"/>
      <c r="B69" s="467"/>
      <c r="C69" s="475"/>
      <c r="D69" s="467"/>
      <c r="E69" s="467"/>
      <c r="F69" s="467"/>
      <c r="G69" s="467"/>
      <c r="H69" s="467"/>
      <c r="I69" s="467"/>
      <c r="J69" s="467"/>
      <c r="K69" s="467"/>
      <c r="L69" s="467"/>
      <c r="M69" s="467"/>
      <c r="N69" s="467"/>
      <c r="O69" s="466"/>
      <c r="P69" s="467"/>
      <c r="Q69" s="465"/>
      <c r="R69" s="465"/>
      <c r="S69" s="466"/>
      <c r="T69" s="465"/>
      <c r="U69" s="465"/>
      <c r="V69" s="465"/>
      <c r="W69" s="465"/>
      <c r="X69" s="467"/>
      <c r="Y69" s="467"/>
      <c r="Z69" s="467"/>
    </row>
    <row r="70" spans="1:26" ht="15.75" customHeight="1">
      <c r="A70" s="563"/>
      <c r="B70" s="467"/>
      <c r="C70" s="475"/>
      <c r="D70" s="467"/>
      <c r="E70" s="467"/>
      <c r="F70" s="467"/>
      <c r="G70" s="467"/>
      <c r="H70" s="467"/>
      <c r="I70" s="467"/>
      <c r="J70" s="467"/>
      <c r="K70" s="467"/>
      <c r="L70" s="467"/>
      <c r="M70" s="467"/>
      <c r="N70" s="467"/>
      <c r="O70" s="466"/>
      <c r="P70" s="467"/>
      <c r="Q70" s="465"/>
      <c r="R70" s="465"/>
      <c r="S70" s="466"/>
      <c r="T70" s="465"/>
      <c r="U70" s="465"/>
      <c r="V70" s="465"/>
      <c r="W70" s="465"/>
      <c r="X70" s="467"/>
      <c r="Y70" s="467"/>
      <c r="Z70" s="467"/>
    </row>
    <row r="71" spans="1:26" ht="15.75" customHeight="1">
      <c r="A71" s="563"/>
      <c r="B71" s="467"/>
      <c r="C71" s="475"/>
      <c r="D71" s="467"/>
      <c r="E71" s="467"/>
      <c r="F71" s="467"/>
      <c r="G71" s="467"/>
      <c r="H71" s="467"/>
      <c r="I71" s="467"/>
      <c r="J71" s="467"/>
      <c r="K71" s="467"/>
      <c r="L71" s="467"/>
      <c r="M71" s="467"/>
      <c r="N71" s="467"/>
      <c r="O71" s="466"/>
      <c r="P71" s="467"/>
      <c r="Q71" s="465"/>
      <c r="R71" s="465"/>
      <c r="S71" s="466"/>
      <c r="T71" s="465"/>
      <c r="U71" s="465"/>
      <c r="V71" s="465"/>
      <c r="W71" s="465"/>
      <c r="X71" s="467"/>
      <c r="Y71" s="467"/>
      <c r="Z71" s="467"/>
    </row>
    <row r="72" spans="1:26" ht="15.75" customHeight="1">
      <c r="A72" s="563"/>
      <c r="B72" s="467"/>
      <c r="C72" s="475"/>
      <c r="D72" s="467"/>
      <c r="E72" s="467"/>
      <c r="F72" s="467"/>
      <c r="G72" s="467"/>
      <c r="H72" s="467"/>
      <c r="I72" s="467"/>
      <c r="J72" s="467"/>
      <c r="K72" s="467"/>
      <c r="L72" s="467"/>
      <c r="M72" s="467"/>
      <c r="N72" s="467"/>
      <c r="O72" s="466"/>
      <c r="P72" s="467"/>
      <c r="Q72" s="465"/>
      <c r="R72" s="465"/>
      <c r="S72" s="466"/>
      <c r="T72" s="465"/>
      <c r="U72" s="465"/>
      <c r="V72" s="465"/>
      <c r="W72" s="465"/>
      <c r="X72" s="467"/>
      <c r="Y72" s="467"/>
      <c r="Z72" s="467"/>
    </row>
    <row r="73" spans="1:26" ht="15.75" customHeight="1">
      <c r="A73" s="563"/>
      <c r="B73" s="467"/>
      <c r="C73" s="475"/>
      <c r="D73" s="467"/>
      <c r="E73" s="467"/>
      <c r="F73" s="467"/>
      <c r="G73" s="467"/>
      <c r="H73" s="467"/>
      <c r="I73" s="467"/>
      <c r="J73" s="467"/>
      <c r="K73" s="467"/>
      <c r="L73" s="467"/>
      <c r="M73" s="467"/>
      <c r="N73" s="467"/>
      <c r="O73" s="466"/>
      <c r="P73" s="467"/>
      <c r="Q73" s="465"/>
      <c r="R73" s="465"/>
      <c r="S73" s="466"/>
      <c r="T73" s="465"/>
      <c r="U73" s="465"/>
      <c r="V73" s="465"/>
      <c r="W73" s="465"/>
      <c r="X73" s="467"/>
      <c r="Y73" s="467"/>
      <c r="Z73" s="467"/>
    </row>
    <row r="74" spans="1:26" ht="15.75" customHeight="1">
      <c r="A74" s="563"/>
      <c r="B74" s="467"/>
      <c r="C74" s="475"/>
      <c r="D74" s="467"/>
      <c r="E74" s="467"/>
      <c r="F74" s="467"/>
      <c r="G74" s="467"/>
      <c r="H74" s="467"/>
      <c r="I74" s="467"/>
      <c r="J74" s="467"/>
      <c r="K74" s="467"/>
      <c r="L74" s="467"/>
      <c r="M74" s="467"/>
      <c r="N74" s="467"/>
      <c r="O74" s="466"/>
      <c r="P74" s="467"/>
      <c r="Q74" s="465"/>
      <c r="R74" s="465"/>
      <c r="S74" s="466"/>
      <c r="T74" s="465"/>
      <c r="U74" s="465"/>
      <c r="V74" s="465"/>
      <c r="W74" s="465"/>
      <c r="X74" s="467"/>
      <c r="Y74" s="467"/>
      <c r="Z74" s="467"/>
    </row>
    <row r="75" spans="1:26" ht="15.75" customHeight="1">
      <c r="A75" s="563"/>
      <c r="B75" s="467"/>
      <c r="C75" s="475"/>
      <c r="D75" s="467"/>
      <c r="E75" s="467"/>
      <c r="F75" s="467"/>
      <c r="G75" s="467"/>
      <c r="H75" s="467"/>
      <c r="I75" s="467"/>
      <c r="J75" s="467"/>
      <c r="K75" s="467"/>
      <c r="L75" s="467"/>
      <c r="M75" s="467"/>
      <c r="N75" s="467"/>
      <c r="O75" s="466"/>
      <c r="P75" s="467"/>
      <c r="Q75" s="465"/>
      <c r="R75" s="465"/>
      <c r="S75" s="466"/>
      <c r="T75" s="465"/>
      <c r="U75" s="465"/>
      <c r="V75" s="465"/>
      <c r="W75" s="465"/>
      <c r="X75" s="467"/>
      <c r="Y75" s="467"/>
      <c r="Z75" s="467"/>
    </row>
    <row r="76" spans="1:26" ht="15.75" customHeight="1">
      <c r="A76" s="563"/>
      <c r="B76" s="467"/>
      <c r="C76" s="475"/>
      <c r="D76" s="467"/>
      <c r="E76" s="467"/>
      <c r="F76" s="467"/>
      <c r="G76" s="467"/>
      <c r="H76" s="467"/>
      <c r="I76" s="467"/>
      <c r="J76" s="467"/>
      <c r="K76" s="467"/>
      <c r="L76" s="467"/>
      <c r="M76" s="467"/>
      <c r="N76" s="467"/>
      <c r="O76" s="466"/>
      <c r="P76" s="467"/>
      <c r="Q76" s="465"/>
      <c r="R76" s="465"/>
      <c r="S76" s="466"/>
      <c r="T76" s="465"/>
      <c r="U76" s="465"/>
      <c r="V76" s="465"/>
      <c r="W76" s="465"/>
      <c r="X76" s="467"/>
      <c r="Y76" s="467"/>
      <c r="Z76" s="467"/>
    </row>
    <row r="77" spans="1:26" ht="15.75" customHeight="1">
      <c r="A77" s="563"/>
      <c r="B77" s="467"/>
      <c r="C77" s="475"/>
      <c r="D77" s="467"/>
      <c r="E77" s="467"/>
      <c r="F77" s="467"/>
      <c r="G77" s="467"/>
      <c r="H77" s="467"/>
      <c r="I77" s="467"/>
      <c r="J77" s="467"/>
      <c r="K77" s="467"/>
      <c r="L77" s="467"/>
      <c r="M77" s="467"/>
      <c r="N77" s="467"/>
      <c r="O77" s="466"/>
      <c r="P77" s="467"/>
      <c r="Q77" s="465"/>
      <c r="R77" s="465"/>
      <c r="S77" s="466"/>
      <c r="T77" s="465"/>
      <c r="U77" s="465"/>
      <c r="V77" s="465"/>
      <c r="W77" s="465"/>
      <c r="X77" s="467"/>
      <c r="Y77" s="467"/>
      <c r="Z77" s="467"/>
    </row>
    <row r="78" spans="1:26" ht="15.75" customHeight="1">
      <c r="A78" s="563"/>
      <c r="B78" s="467"/>
      <c r="C78" s="475"/>
      <c r="D78" s="467"/>
      <c r="E78" s="467"/>
      <c r="F78" s="467"/>
      <c r="G78" s="467"/>
      <c r="H78" s="467"/>
      <c r="I78" s="467"/>
      <c r="J78" s="467"/>
      <c r="K78" s="467"/>
      <c r="L78" s="467"/>
      <c r="M78" s="467"/>
      <c r="N78" s="467"/>
      <c r="O78" s="466"/>
      <c r="P78" s="467"/>
      <c r="Q78" s="465"/>
      <c r="R78" s="465"/>
      <c r="S78" s="466"/>
      <c r="T78" s="465"/>
      <c r="U78" s="465"/>
      <c r="V78" s="465"/>
      <c r="W78" s="465"/>
      <c r="X78" s="467"/>
      <c r="Y78" s="467"/>
      <c r="Z78" s="467"/>
    </row>
    <row r="79" spans="1:26" ht="15.75" customHeight="1">
      <c r="A79" s="563"/>
      <c r="B79" s="467"/>
      <c r="C79" s="475"/>
      <c r="D79" s="467"/>
      <c r="E79" s="467"/>
      <c r="F79" s="467"/>
      <c r="G79" s="467"/>
      <c r="H79" s="467"/>
      <c r="I79" s="467"/>
      <c r="J79" s="467"/>
      <c r="K79" s="467"/>
      <c r="L79" s="467"/>
      <c r="M79" s="467"/>
      <c r="N79" s="467"/>
      <c r="O79" s="466"/>
      <c r="P79" s="467"/>
      <c r="Q79" s="465"/>
      <c r="R79" s="465"/>
      <c r="S79" s="466"/>
      <c r="T79" s="465"/>
      <c r="U79" s="465"/>
      <c r="V79" s="465"/>
      <c r="W79" s="465"/>
      <c r="X79" s="467"/>
      <c r="Y79" s="467"/>
      <c r="Z79" s="467"/>
    </row>
    <row r="80" spans="1:26" ht="15.75" customHeight="1">
      <c r="A80" s="563"/>
      <c r="B80" s="467"/>
      <c r="C80" s="475"/>
      <c r="D80" s="467"/>
      <c r="E80" s="467"/>
      <c r="F80" s="467"/>
      <c r="G80" s="467"/>
      <c r="H80" s="467"/>
      <c r="I80" s="467"/>
      <c r="J80" s="467"/>
      <c r="K80" s="467"/>
      <c r="L80" s="467"/>
      <c r="M80" s="467"/>
      <c r="N80" s="467"/>
      <c r="O80" s="466"/>
      <c r="P80" s="467"/>
      <c r="Q80" s="465"/>
      <c r="R80" s="465"/>
      <c r="S80" s="466"/>
      <c r="T80" s="465"/>
      <c r="U80" s="465"/>
      <c r="V80" s="465"/>
      <c r="W80" s="465"/>
      <c r="X80" s="467"/>
      <c r="Y80" s="467"/>
      <c r="Z80" s="467"/>
    </row>
    <row r="81" spans="1:26" ht="15.75" customHeight="1">
      <c r="A81" s="563"/>
      <c r="B81" s="467"/>
      <c r="C81" s="475"/>
      <c r="D81" s="467"/>
      <c r="E81" s="467"/>
      <c r="F81" s="467"/>
      <c r="G81" s="467"/>
      <c r="H81" s="467"/>
      <c r="I81" s="467"/>
      <c r="J81" s="467"/>
      <c r="K81" s="467"/>
      <c r="L81" s="467"/>
      <c r="M81" s="467"/>
      <c r="N81" s="467"/>
      <c r="O81" s="466"/>
      <c r="P81" s="467"/>
      <c r="Q81" s="465"/>
      <c r="R81" s="465"/>
      <c r="S81" s="466"/>
      <c r="T81" s="465"/>
      <c r="U81" s="465"/>
      <c r="V81" s="465"/>
      <c r="W81" s="465"/>
      <c r="X81" s="467"/>
      <c r="Y81" s="467"/>
      <c r="Z81" s="467"/>
    </row>
    <row r="82" spans="1:26" ht="15.75" customHeight="1">
      <c r="A82" s="563"/>
      <c r="B82" s="467"/>
      <c r="C82" s="475"/>
      <c r="D82" s="467"/>
      <c r="E82" s="467"/>
      <c r="F82" s="467"/>
      <c r="G82" s="467"/>
      <c r="H82" s="467"/>
      <c r="I82" s="467"/>
      <c r="J82" s="467"/>
      <c r="K82" s="467"/>
      <c r="L82" s="467"/>
      <c r="M82" s="467"/>
      <c r="N82" s="467"/>
      <c r="O82" s="466"/>
      <c r="P82" s="467"/>
      <c r="Q82" s="465"/>
      <c r="R82" s="465"/>
      <c r="S82" s="466"/>
      <c r="T82" s="465"/>
      <c r="U82" s="465"/>
      <c r="V82" s="465"/>
      <c r="W82" s="465"/>
      <c r="X82" s="467"/>
      <c r="Y82" s="467"/>
      <c r="Z82" s="467"/>
    </row>
    <row r="83" spans="1:26" ht="15.75" customHeight="1">
      <c r="A83" s="563"/>
      <c r="B83" s="467"/>
      <c r="C83" s="475"/>
      <c r="D83" s="467"/>
      <c r="E83" s="467"/>
      <c r="F83" s="467"/>
      <c r="G83" s="467"/>
      <c r="H83" s="467"/>
      <c r="I83" s="467"/>
      <c r="J83" s="467"/>
      <c r="K83" s="467"/>
      <c r="L83" s="467"/>
      <c r="M83" s="467"/>
      <c r="N83" s="467"/>
      <c r="O83" s="466"/>
      <c r="P83" s="467"/>
      <c r="Q83" s="465"/>
      <c r="R83" s="465"/>
      <c r="S83" s="466"/>
      <c r="T83" s="465"/>
      <c r="U83" s="465"/>
      <c r="V83" s="465"/>
      <c r="W83" s="465"/>
      <c r="X83" s="467"/>
      <c r="Y83" s="467"/>
      <c r="Z83" s="467"/>
    </row>
    <row r="84" spans="1:26" ht="15.75" customHeight="1">
      <c r="A84" s="563"/>
      <c r="B84" s="467"/>
      <c r="C84" s="475"/>
      <c r="D84" s="467"/>
      <c r="E84" s="467"/>
      <c r="F84" s="467"/>
      <c r="G84" s="467"/>
      <c r="H84" s="467"/>
      <c r="I84" s="467"/>
      <c r="J84" s="467"/>
      <c r="K84" s="467"/>
      <c r="L84" s="467"/>
      <c r="M84" s="467"/>
      <c r="N84" s="467"/>
      <c r="O84" s="466"/>
      <c r="P84" s="467"/>
      <c r="Q84" s="465"/>
      <c r="R84" s="465"/>
      <c r="S84" s="466"/>
      <c r="T84" s="465"/>
      <c r="U84" s="465"/>
      <c r="V84" s="465"/>
      <c r="W84" s="465"/>
      <c r="X84" s="467"/>
      <c r="Y84" s="467"/>
      <c r="Z84" s="467"/>
    </row>
    <row r="85" spans="1:26" ht="15.75" customHeight="1">
      <c r="A85" s="563"/>
      <c r="B85" s="467"/>
      <c r="C85" s="475"/>
      <c r="D85" s="467"/>
      <c r="E85" s="467"/>
      <c r="F85" s="467"/>
      <c r="G85" s="467"/>
      <c r="H85" s="467"/>
      <c r="I85" s="467"/>
      <c r="J85" s="467"/>
      <c r="K85" s="467"/>
      <c r="L85" s="467"/>
      <c r="M85" s="467"/>
      <c r="N85" s="467"/>
      <c r="O85" s="466"/>
      <c r="P85" s="467"/>
      <c r="Q85" s="465"/>
      <c r="R85" s="465"/>
      <c r="S85" s="466"/>
      <c r="T85" s="465"/>
      <c r="U85" s="465"/>
      <c r="V85" s="465"/>
      <c r="W85" s="465"/>
      <c r="X85" s="467"/>
      <c r="Y85" s="467"/>
      <c r="Z85" s="467"/>
    </row>
    <row r="86" spans="1:26" ht="15.75" customHeight="1">
      <c r="A86" s="563"/>
      <c r="B86" s="467"/>
      <c r="C86" s="475"/>
      <c r="D86" s="467"/>
      <c r="E86" s="467"/>
      <c r="F86" s="467"/>
      <c r="G86" s="467"/>
      <c r="H86" s="467"/>
      <c r="I86" s="467"/>
      <c r="J86" s="467"/>
      <c r="K86" s="467"/>
      <c r="L86" s="467"/>
      <c r="M86" s="467"/>
      <c r="N86" s="467"/>
      <c r="O86" s="466"/>
      <c r="P86" s="467"/>
      <c r="Q86" s="465"/>
      <c r="R86" s="465"/>
      <c r="S86" s="466"/>
      <c r="T86" s="465"/>
      <c r="U86" s="465"/>
      <c r="V86" s="465"/>
      <c r="W86" s="465"/>
      <c r="X86" s="467"/>
      <c r="Y86" s="467"/>
      <c r="Z86" s="467"/>
    </row>
    <row r="87" spans="1:26" ht="15.75" customHeight="1">
      <c r="A87" s="563"/>
      <c r="B87" s="467"/>
      <c r="C87" s="475"/>
      <c r="D87" s="467"/>
      <c r="E87" s="467"/>
      <c r="F87" s="467"/>
      <c r="G87" s="467"/>
      <c r="H87" s="467"/>
      <c r="I87" s="467"/>
      <c r="J87" s="467"/>
      <c r="K87" s="467"/>
      <c r="L87" s="467"/>
      <c r="M87" s="467"/>
      <c r="N87" s="467"/>
      <c r="O87" s="466"/>
      <c r="P87" s="467"/>
      <c r="Q87" s="465"/>
      <c r="R87" s="465"/>
      <c r="S87" s="466"/>
      <c r="T87" s="465"/>
      <c r="U87" s="465"/>
      <c r="V87" s="465"/>
      <c r="W87" s="465"/>
      <c r="X87" s="467"/>
      <c r="Y87" s="467"/>
      <c r="Z87" s="467"/>
    </row>
    <row r="88" spans="1:26" ht="15.75" customHeight="1">
      <c r="A88" s="563"/>
      <c r="B88" s="467"/>
      <c r="C88" s="475"/>
      <c r="D88" s="467"/>
      <c r="E88" s="467"/>
      <c r="F88" s="467"/>
      <c r="G88" s="467"/>
      <c r="H88" s="467"/>
      <c r="I88" s="467"/>
      <c r="J88" s="467"/>
      <c r="K88" s="467"/>
      <c r="L88" s="467"/>
      <c r="M88" s="467"/>
      <c r="N88" s="467"/>
      <c r="O88" s="466"/>
      <c r="P88" s="467"/>
      <c r="Q88" s="465"/>
      <c r="R88" s="465"/>
      <c r="S88" s="466"/>
      <c r="T88" s="465"/>
      <c r="U88" s="465"/>
      <c r="V88" s="465"/>
      <c r="W88" s="465"/>
      <c r="X88" s="467"/>
      <c r="Y88" s="467"/>
      <c r="Z88" s="467"/>
    </row>
    <row r="89" spans="1:26" ht="15.75" customHeight="1">
      <c r="A89" s="563"/>
      <c r="B89" s="467"/>
      <c r="C89" s="475"/>
      <c r="D89" s="467"/>
      <c r="E89" s="467"/>
      <c r="F89" s="467"/>
      <c r="G89" s="467"/>
      <c r="H89" s="467"/>
      <c r="I89" s="467"/>
      <c r="J89" s="467"/>
      <c r="K89" s="467"/>
      <c r="L89" s="467"/>
      <c r="M89" s="467"/>
      <c r="N89" s="467"/>
      <c r="O89" s="466"/>
      <c r="P89" s="467"/>
      <c r="Q89" s="465"/>
      <c r="R89" s="465"/>
      <c r="S89" s="466"/>
      <c r="T89" s="465"/>
      <c r="U89" s="465"/>
      <c r="V89" s="465"/>
      <c r="W89" s="465"/>
      <c r="X89" s="467"/>
      <c r="Y89" s="467"/>
      <c r="Z89" s="467"/>
    </row>
    <row r="90" spans="1:26" ht="15.75" customHeight="1">
      <c r="A90" s="563"/>
      <c r="B90" s="467"/>
      <c r="C90" s="475"/>
      <c r="D90" s="467"/>
      <c r="E90" s="467"/>
      <c r="F90" s="467"/>
      <c r="G90" s="467"/>
      <c r="H90" s="467"/>
      <c r="I90" s="467"/>
      <c r="J90" s="467"/>
      <c r="K90" s="467"/>
      <c r="L90" s="467"/>
      <c r="M90" s="467"/>
      <c r="N90" s="467"/>
      <c r="O90" s="466"/>
      <c r="P90" s="467"/>
      <c r="Q90" s="465"/>
      <c r="R90" s="465"/>
      <c r="S90" s="466"/>
      <c r="T90" s="465"/>
      <c r="U90" s="465"/>
      <c r="V90" s="465"/>
      <c r="W90" s="465"/>
      <c r="X90" s="467"/>
      <c r="Y90" s="467"/>
      <c r="Z90" s="467"/>
    </row>
    <row r="91" spans="1:26" ht="15.75" customHeight="1">
      <c r="A91" s="563"/>
      <c r="B91" s="467"/>
      <c r="C91" s="475"/>
      <c r="D91" s="467"/>
      <c r="E91" s="467"/>
      <c r="F91" s="467"/>
      <c r="G91" s="467"/>
      <c r="H91" s="467"/>
      <c r="I91" s="467"/>
      <c r="J91" s="467"/>
      <c r="K91" s="467"/>
      <c r="L91" s="467"/>
      <c r="M91" s="467"/>
      <c r="N91" s="467"/>
      <c r="O91" s="466"/>
      <c r="P91" s="467"/>
      <c r="Q91" s="465"/>
      <c r="R91" s="465"/>
      <c r="S91" s="466"/>
      <c r="T91" s="465"/>
      <c r="U91" s="465"/>
      <c r="V91" s="465"/>
      <c r="W91" s="465"/>
      <c r="X91" s="467"/>
      <c r="Y91" s="467"/>
      <c r="Z91" s="467"/>
    </row>
    <row r="92" spans="1:26" ht="15.75" customHeight="1">
      <c r="A92" s="563"/>
      <c r="B92" s="467"/>
      <c r="C92" s="475"/>
      <c r="D92" s="467"/>
      <c r="E92" s="467"/>
      <c r="F92" s="467"/>
      <c r="G92" s="467"/>
      <c r="H92" s="467"/>
      <c r="I92" s="467"/>
      <c r="J92" s="467"/>
      <c r="K92" s="467"/>
      <c r="L92" s="467"/>
      <c r="M92" s="467"/>
      <c r="N92" s="467"/>
      <c r="O92" s="466"/>
      <c r="P92" s="467"/>
      <c r="Q92" s="465"/>
      <c r="R92" s="465"/>
      <c r="S92" s="466"/>
      <c r="T92" s="465"/>
      <c r="U92" s="465"/>
      <c r="V92" s="465"/>
      <c r="W92" s="465"/>
      <c r="X92" s="467"/>
      <c r="Y92" s="467"/>
      <c r="Z92" s="467"/>
    </row>
    <row r="93" spans="1:26" ht="15.75" customHeight="1">
      <c r="A93" s="563"/>
      <c r="B93" s="467"/>
      <c r="C93" s="475"/>
      <c r="D93" s="467"/>
      <c r="E93" s="467"/>
      <c r="F93" s="467"/>
      <c r="G93" s="467"/>
      <c r="H93" s="467"/>
      <c r="I93" s="467"/>
      <c r="J93" s="467"/>
      <c r="K93" s="467"/>
      <c r="L93" s="467"/>
      <c r="M93" s="467"/>
      <c r="N93" s="467"/>
      <c r="O93" s="466"/>
      <c r="P93" s="467"/>
      <c r="Q93" s="465"/>
      <c r="R93" s="465"/>
      <c r="S93" s="466"/>
      <c r="T93" s="465"/>
      <c r="U93" s="465"/>
      <c r="V93" s="465"/>
      <c r="W93" s="465"/>
      <c r="X93" s="467"/>
      <c r="Y93" s="467"/>
      <c r="Z93" s="467"/>
    </row>
    <row r="94" spans="1:26" ht="15.75" customHeight="1">
      <c r="A94" s="563"/>
      <c r="B94" s="467"/>
      <c r="C94" s="475"/>
      <c r="D94" s="467"/>
      <c r="E94" s="467"/>
      <c r="F94" s="467"/>
      <c r="G94" s="467"/>
      <c r="H94" s="467"/>
      <c r="I94" s="467"/>
      <c r="J94" s="467"/>
      <c r="K94" s="467"/>
      <c r="L94" s="467"/>
      <c r="M94" s="467"/>
      <c r="N94" s="467"/>
      <c r="O94" s="466"/>
      <c r="P94" s="467"/>
      <c r="Q94" s="465"/>
      <c r="R94" s="465"/>
      <c r="S94" s="466"/>
      <c r="T94" s="465"/>
      <c r="U94" s="465"/>
      <c r="V94" s="465"/>
      <c r="W94" s="465"/>
      <c r="X94" s="467"/>
      <c r="Y94" s="467"/>
      <c r="Z94" s="467"/>
    </row>
    <row r="95" spans="1:26" ht="15.75" customHeight="1">
      <c r="A95" s="563"/>
      <c r="B95" s="467"/>
      <c r="C95" s="475"/>
      <c r="D95" s="467"/>
      <c r="E95" s="467"/>
      <c r="F95" s="467"/>
      <c r="G95" s="467"/>
      <c r="H95" s="467"/>
      <c r="I95" s="467"/>
      <c r="J95" s="467"/>
      <c r="K95" s="467"/>
      <c r="L95" s="467"/>
      <c r="M95" s="467"/>
      <c r="N95" s="467"/>
      <c r="O95" s="466"/>
      <c r="P95" s="467"/>
      <c r="Q95" s="465"/>
      <c r="R95" s="465"/>
      <c r="S95" s="466"/>
      <c r="T95" s="465"/>
      <c r="U95" s="465"/>
      <c r="V95" s="465"/>
      <c r="W95" s="465"/>
      <c r="X95" s="467"/>
      <c r="Y95" s="467"/>
      <c r="Z95" s="467"/>
    </row>
    <row r="96" spans="1:26" ht="15.75" customHeight="1">
      <c r="A96" s="563"/>
      <c r="B96" s="467"/>
      <c r="C96" s="475"/>
      <c r="D96" s="467"/>
      <c r="E96" s="467"/>
      <c r="F96" s="467"/>
      <c r="G96" s="467"/>
      <c r="H96" s="467"/>
      <c r="I96" s="467"/>
      <c r="J96" s="467"/>
      <c r="K96" s="467"/>
      <c r="L96" s="467"/>
      <c r="M96" s="467"/>
      <c r="N96" s="467"/>
      <c r="O96" s="466"/>
      <c r="P96" s="467"/>
      <c r="Q96" s="465"/>
      <c r="R96" s="465"/>
      <c r="S96" s="466"/>
      <c r="T96" s="465"/>
      <c r="U96" s="465"/>
      <c r="V96" s="465"/>
      <c r="W96" s="465"/>
      <c r="X96" s="467"/>
      <c r="Y96" s="467"/>
      <c r="Z96" s="467"/>
    </row>
    <row r="97" spans="1:26" ht="15.75" customHeight="1">
      <c r="A97" s="563"/>
      <c r="B97" s="467"/>
      <c r="C97" s="475"/>
      <c r="D97" s="467"/>
      <c r="E97" s="467"/>
      <c r="F97" s="467"/>
      <c r="G97" s="467"/>
      <c r="H97" s="467"/>
      <c r="I97" s="467"/>
      <c r="J97" s="467"/>
      <c r="K97" s="467"/>
      <c r="L97" s="467"/>
      <c r="M97" s="467"/>
      <c r="N97" s="467"/>
      <c r="O97" s="466"/>
      <c r="P97" s="467"/>
      <c r="Q97" s="465"/>
      <c r="R97" s="465"/>
      <c r="S97" s="466"/>
      <c r="T97" s="465"/>
      <c r="U97" s="465"/>
      <c r="V97" s="465"/>
      <c r="W97" s="465"/>
      <c r="X97" s="467"/>
      <c r="Y97" s="467"/>
      <c r="Z97" s="467"/>
    </row>
    <row r="98" spans="1:26" ht="15.75" customHeight="1">
      <c r="A98" s="563"/>
      <c r="B98" s="467"/>
      <c r="C98" s="475"/>
      <c r="D98" s="467"/>
      <c r="E98" s="467"/>
      <c r="F98" s="467"/>
      <c r="G98" s="467"/>
      <c r="H98" s="467"/>
      <c r="I98" s="467"/>
      <c r="J98" s="467"/>
      <c r="K98" s="467"/>
      <c r="L98" s="467"/>
      <c r="M98" s="467"/>
      <c r="N98" s="467"/>
      <c r="O98" s="466"/>
      <c r="P98" s="467"/>
      <c r="Q98" s="465"/>
      <c r="R98" s="465"/>
      <c r="S98" s="466"/>
      <c r="T98" s="465"/>
      <c r="U98" s="465"/>
      <c r="V98" s="465"/>
      <c r="W98" s="465"/>
      <c r="X98" s="467"/>
      <c r="Y98" s="467"/>
      <c r="Z98" s="467"/>
    </row>
    <row r="99" spans="1:26" ht="15.75" customHeight="1">
      <c r="A99" s="563"/>
      <c r="B99" s="467"/>
      <c r="C99" s="475"/>
      <c r="D99" s="467"/>
      <c r="E99" s="467"/>
      <c r="F99" s="467"/>
      <c r="G99" s="467"/>
      <c r="H99" s="467"/>
      <c r="I99" s="467"/>
      <c r="J99" s="467"/>
      <c r="K99" s="467"/>
      <c r="L99" s="467"/>
      <c r="M99" s="467"/>
      <c r="N99" s="467"/>
      <c r="O99" s="466"/>
      <c r="P99" s="467"/>
      <c r="Q99" s="465"/>
      <c r="R99" s="465"/>
      <c r="S99" s="466"/>
      <c r="T99" s="465"/>
      <c r="U99" s="465"/>
      <c r="V99" s="465"/>
      <c r="W99" s="465"/>
      <c r="X99" s="467"/>
      <c r="Y99" s="467"/>
      <c r="Z99" s="467"/>
    </row>
    <row r="100" spans="1:26" ht="15.75" customHeight="1">
      <c r="A100" s="563"/>
      <c r="B100" s="467"/>
      <c r="C100" s="475"/>
      <c r="D100" s="467"/>
      <c r="E100" s="467"/>
      <c r="F100" s="467"/>
      <c r="G100" s="467"/>
      <c r="H100" s="467"/>
      <c r="I100" s="467"/>
      <c r="J100" s="467"/>
      <c r="K100" s="467"/>
      <c r="L100" s="467"/>
      <c r="M100" s="467"/>
      <c r="N100" s="467"/>
      <c r="O100" s="466"/>
      <c r="P100" s="467"/>
      <c r="Q100" s="465"/>
      <c r="R100" s="465"/>
      <c r="S100" s="466"/>
      <c r="T100" s="465"/>
      <c r="U100" s="465"/>
      <c r="V100" s="465"/>
      <c r="W100" s="465"/>
      <c r="X100" s="467"/>
      <c r="Y100" s="467"/>
      <c r="Z100" s="467"/>
    </row>
    <row r="101" spans="1:26" ht="15.75" customHeight="1">
      <c r="A101" s="563"/>
      <c r="B101" s="467"/>
      <c r="C101" s="475"/>
      <c r="D101" s="467"/>
      <c r="E101" s="467"/>
      <c r="F101" s="467"/>
      <c r="G101" s="467"/>
      <c r="H101" s="467"/>
      <c r="I101" s="467"/>
      <c r="J101" s="467"/>
      <c r="K101" s="467"/>
      <c r="L101" s="467"/>
      <c r="M101" s="467"/>
      <c r="N101" s="467"/>
      <c r="O101" s="466"/>
      <c r="P101" s="467"/>
      <c r="Q101" s="465"/>
      <c r="R101" s="465"/>
      <c r="S101" s="466"/>
      <c r="T101" s="465"/>
      <c r="U101" s="465"/>
      <c r="V101" s="465"/>
      <c r="W101" s="465"/>
      <c r="X101" s="467"/>
      <c r="Y101" s="467"/>
      <c r="Z101" s="467"/>
    </row>
    <row r="102" spans="1:26" ht="15.75" customHeight="1">
      <c r="A102" s="563"/>
      <c r="B102" s="467"/>
      <c r="C102" s="475"/>
      <c r="D102" s="467"/>
      <c r="E102" s="467"/>
      <c r="F102" s="467"/>
      <c r="G102" s="467"/>
      <c r="H102" s="467"/>
      <c r="I102" s="467"/>
      <c r="J102" s="467"/>
      <c r="K102" s="467"/>
      <c r="L102" s="467"/>
      <c r="M102" s="467"/>
      <c r="N102" s="467"/>
      <c r="O102" s="466"/>
      <c r="P102" s="467"/>
      <c r="Q102" s="465"/>
      <c r="R102" s="465"/>
      <c r="S102" s="466"/>
      <c r="T102" s="465"/>
      <c r="U102" s="465"/>
      <c r="V102" s="465"/>
      <c r="W102" s="465"/>
      <c r="X102" s="467"/>
      <c r="Y102" s="467"/>
      <c r="Z102" s="467"/>
    </row>
    <row r="103" spans="1:26" ht="15.75" customHeight="1">
      <c r="A103" s="563"/>
      <c r="B103" s="467"/>
      <c r="C103" s="475"/>
      <c r="D103" s="467"/>
      <c r="E103" s="467"/>
      <c r="F103" s="467"/>
      <c r="G103" s="467"/>
      <c r="H103" s="467"/>
      <c r="I103" s="467"/>
      <c r="J103" s="467"/>
      <c r="K103" s="467"/>
      <c r="L103" s="467"/>
      <c r="M103" s="467"/>
      <c r="N103" s="467"/>
      <c r="O103" s="466"/>
      <c r="P103" s="467"/>
      <c r="Q103" s="465"/>
      <c r="R103" s="465"/>
      <c r="S103" s="466"/>
      <c r="T103" s="465"/>
      <c r="U103" s="465"/>
      <c r="V103" s="465"/>
      <c r="W103" s="465"/>
      <c r="X103" s="467"/>
      <c r="Y103" s="467"/>
      <c r="Z103" s="467"/>
    </row>
    <row r="104" spans="1:26" ht="15.75" customHeight="1">
      <c r="A104" s="563"/>
      <c r="B104" s="467"/>
      <c r="C104" s="475"/>
      <c r="D104" s="467"/>
      <c r="E104" s="467"/>
      <c r="F104" s="467"/>
      <c r="G104" s="467"/>
      <c r="H104" s="467"/>
      <c r="I104" s="467"/>
      <c r="J104" s="467"/>
      <c r="K104" s="467"/>
      <c r="L104" s="467"/>
      <c r="M104" s="467"/>
      <c r="N104" s="467"/>
      <c r="O104" s="466"/>
      <c r="P104" s="467"/>
      <c r="Q104" s="465"/>
      <c r="R104" s="465"/>
      <c r="S104" s="466"/>
      <c r="T104" s="465"/>
      <c r="U104" s="465"/>
      <c r="V104" s="465"/>
      <c r="W104" s="465"/>
      <c r="X104" s="467"/>
      <c r="Y104" s="467"/>
      <c r="Z104" s="467"/>
    </row>
    <row r="105" spans="1:26" ht="15.75" customHeight="1">
      <c r="A105" s="563"/>
      <c r="B105" s="467"/>
      <c r="C105" s="475"/>
      <c r="D105" s="467"/>
      <c r="E105" s="467"/>
      <c r="F105" s="467"/>
      <c r="G105" s="467"/>
      <c r="H105" s="467"/>
      <c r="I105" s="467"/>
      <c r="J105" s="467"/>
      <c r="K105" s="467"/>
      <c r="L105" s="467"/>
      <c r="M105" s="467"/>
      <c r="N105" s="467"/>
      <c r="O105" s="466"/>
      <c r="P105" s="467"/>
      <c r="Q105" s="465"/>
      <c r="R105" s="465"/>
      <c r="S105" s="466"/>
      <c r="T105" s="465"/>
      <c r="U105" s="465"/>
      <c r="V105" s="465"/>
      <c r="W105" s="465"/>
      <c r="X105" s="467"/>
      <c r="Y105" s="467"/>
      <c r="Z105" s="467"/>
    </row>
    <row r="106" spans="1:26" ht="15.75" customHeight="1">
      <c r="A106" s="563"/>
      <c r="B106" s="467"/>
      <c r="C106" s="475"/>
      <c r="D106" s="467"/>
      <c r="E106" s="467"/>
      <c r="F106" s="467"/>
      <c r="G106" s="467"/>
      <c r="H106" s="467"/>
      <c r="I106" s="467"/>
      <c r="J106" s="467"/>
      <c r="K106" s="467"/>
      <c r="L106" s="467"/>
      <c r="M106" s="467"/>
      <c r="N106" s="467"/>
      <c r="O106" s="466"/>
      <c r="P106" s="467"/>
      <c r="Q106" s="465"/>
      <c r="R106" s="465"/>
      <c r="S106" s="466"/>
      <c r="T106" s="465"/>
      <c r="U106" s="465"/>
      <c r="V106" s="465"/>
      <c r="W106" s="465"/>
      <c r="X106" s="467"/>
      <c r="Y106" s="467"/>
      <c r="Z106" s="467"/>
    </row>
    <row r="107" spans="1:26" ht="15.75" customHeight="1">
      <c r="A107" s="563"/>
      <c r="B107" s="467"/>
      <c r="C107" s="475"/>
      <c r="D107" s="467"/>
      <c r="E107" s="467"/>
      <c r="F107" s="467"/>
      <c r="G107" s="467"/>
      <c r="H107" s="467"/>
      <c r="I107" s="467"/>
      <c r="J107" s="467"/>
      <c r="K107" s="467"/>
      <c r="L107" s="467"/>
      <c r="M107" s="467"/>
      <c r="N107" s="467"/>
      <c r="O107" s="466"/>
      <c r="P107" s="467"/>
      <c r="Q107" s="465"/>
      <c r="R107" s="465"/>
      <c r="S107" s="466"/>
      <c r="T107" s="465"/>
      <c r="U107" s="465"/>
      <c r="V107" s="465"/>
      <c r="W107" s="465"/>
      <c r="X107" s="467"/>
      <c r="Y107" s="467"/>
      <c r="Z107" s="467"/>
    </row>
    <row r="108" spans="1:26" ht="15.75" customHeight="1">
      <c r="A108" s="563"/>
      <c r="B108" s="467"/>
      <c r="C108" s="475"/>
      <c r="D108" s="467"/>
      <c r="E108" s="467"/>
      <c r="F108" s="467"/>
      <c r="G108" s="467"/>
      <c r="H108" s="467"/>
      <c r="I108" s="467"/>
      <c r="J108" s="467"/>
      <c r="K108" s="467"/>
      <c r="L108" s="467"/>
      <c r="M108" s="467"/>
      <c r="N108" s="467"/>
      <c r="O108" s="466"/>
      <c r="P108" s="467"/>
      <c r="Q108" s="465"/>
      <c r="R108" s="465"/>
      <c r="S108" s="466"/>
      <c r="T108" s="465"/>
      <c r="U108" s="465"/>
      <c r="V108" s="465"/>
      <c r="W108" s="465"/>
      <c r="X108" s="467"/>
      <c r="Y108" s="467"/>
      <c r="Z108" s="467"/>
    </row>
    <row r="109" spans="1:26" ht="15.75" customHeight="1">
      <c r="A109" s="563"/>
      <c r="B109" s="467"/>
      <c r="C109" s="475"/>
      <c r="D109" s="467"/>
      <c r="E109" s="467"/>
      <c r="F109" s="467"/>
      <c r="G109" s="467"/>
      <c r="H109" s="467"/>
      <c r="I109" s="467"/>
      <c r="J109" s="467"/>
      <c r="K109" s="467"/>
      <c r="L109" s="467"/>
      <c r="M109" s="467"/>
      <c r="N109" s="467"/>
      <c r="O109" s="466"/>
      <c r="P109" s="467"/>
      <c r="Q109" s="465"/>
      <c r="R109" s="465"/>
      <c r="S109" s="466"/>
      <c r="T109" s="465"/>
      <c r="U109" s="465"/>
      <c r="V109" s="465"/>
      <c r="W109" s="465"/>
      <c r="X109" s="467"/>
      <c r="Y109" s="467"/>
      <c r="Z109" s="467"/>
    </row>
    <row r="110" spans="1:26" ht="15.75" customHeight="1">
      <c r="A110" s="563"/>
      <c r="B110" s="467"/>
      <c r="C110" s="475"/>
      <c r="D110" s="467"/>
      <c r="E110" s="467"/>
      <c r="F110" s="467"/>
      <c r="G110" s="467"/>
      <c r="H110" s="467"/>
      <c r="I110" s="467"/>
      <c r="J110" s="467"/>
      <c r="K110" s="467"/>
      <c r="L110" s="467"/>
      <c r="M110" s="467"/>
      <c r="N110" s="467"/>
      <c r="O110" s="466"/>
      <c r="P110" s="467"/>
      <c r="Q110" s="465"/>
      <c r="R110" s="465"/>
      <c r="S110" s="466"/>
      <c r="T110" s="465"/>
      <c r="U110" s="465"/>
      <c r="V110" s="465"/>
      <c r="W110" s="465"/>
      <c r="X110" s="467"/>
      <c r="Y110" s="467"/>
      <c r="Z110" s="467"/>
    </row>
    <row r="111" spans="1:26" ht="15.75" customHeight="1">
      <c r="A111" s="563"/>
      <c r="B111" s="467"/>
      <c r="C111" s="475"/>
      <c r="D111" s="467"/>
      <c r="E111" s="467"/>
      <c r="F111" s="467"/>
      <c r="G111" s="467"/>
      <c r="H111" s="467"/>
      <c r="I111" s="467"/>
      <c r="J111" s="467"/>
      <c r="K111" s="467"/>
      <c r="L111" s="467"/>
      <c r="M111" s="467"/>
      <c r="N111" s="467"/>
      <c r="O111" s="466"/>
      <c r="P111" s="467"/>
      <c r="Q111" s="465"/>
      <c r="R111" s="465"/>
      <c r="S111" s="466"/>
      <c r="T111" s="465"/>
      <c r="U111" s="465"/>
      <c r="V111" s="465"/>
      <c r="W111" s="465"/>
      <c r="X111" s="467"/>
      <c r="Y111" s="467"/>
      <c r="Z111" s="467"/>
    </row>
    <row r="112" spans="1:26" ht="15.75" customHeight="1">
      <c r="A112" s="563"/>
      <c r="B112" s="467"/>
      <c r="C112" s="475"/>
      <c r="D112" s="467"/>
      <c r="E112" s="467"/>
      <c r="F112" s="467"/>
      <c r="G112" s="467"/>
      <c r="H112" s="467"/>
      <c r="I112" s="467"/>
      <c r="J112" s="467"/>
      <c r="K112" s="467"/>
      <c r="L112" s="467"/>
      <c r="M112" s="467"/>
      <c r="N112" s="467"/>
      <c r="O112" s="466"/>
      <c r="P112" s="467"/>
      <c r="Q112" s="465"/>
      <c r="R112" s="465"/>
      <c r="S112" s="466"/>
      <c r="T112" s="465"/>
      <c r="U112" s="465"/>
      <c r="V112" s="465"/>
      <c r="W112" s="465"/>
      <c r="X112" s="467"/>
      <c r="Y112" s="467"/>
      <c r="Z112" s="467"/>
    </row>
    <row r="113" spans="1:26" ht="15.75" customHeight="1">
      <c r="A113" s="563"/>
      <c r="B113" s="467"/>
      <c r="C113" s="475"/>
      <c r="D113" s="467"/>
      <c r="E113" s="467"/>
      <c r="F113" s="467"/>
      <c r="G113" s="467"/>
      <c r="H113" s="467"/>
      <c r="I113" s="467"/>
      <c r="J113" s="467"/>
      <c r="K113" s="467"/>
      <c r="L113" s="467"/>
      <c r="M113" s="467"/>
      <c r="N113" s="467"/>
      <c r="O113" s="466"/>
      <c r="P113" s="467"/>
      <c r="Q113" s="465"/>
      <c r="R113" s="465"/>
      <c r="S113" s="466"/>
      <c r="T113" s="465"/>
      <c r="U113" s="465"/>
      <c r="V113" s="465"/>
      <c r="W113" s="465"/>
      <c r="X113" s="467"/>
      <c r="Y113" s="467"/>
      <c r="Z113" s="467"/>
    </row>
    <row r="114" spans="1:26" ht="15.75" customHeight="1">
      <c r="A114" s="563"/>
      <c r="B114" s="467"/>
      <c r="C114" s="475"/>
      <c r="D114" s="467"/>
      <c r="E114" s="467"/>
      <c r="F114" s="467"/>
      <c r="G114" s="467"/>
      <c r="H114" s="467"/>
      <c r="I114" s="467"/>
      <c r="J114" s="467"/>
      <c r="K114" s="467"/>
      <c r="L114" s="467"/>
      <c r="M114" s="467"/>
      <c r="N114" s="467"/>
      <c r="O114" s="466"/>
      <c r="P114" s="467"/>
      <c r="Q114" s="465"/>
      <c r="R114" s="465"/>
      <c r="S114" s="466"/>
      <c r="T114" s="465"/>
      <c r="U114" s="465"/>
      <c r="V114" s="465"/>
      <c r="W114" s="465"/>
      <c r="X114" s="467"/>
      <c r="Y114" s="467"/>
      <c r="Z114" s="467"/>
    </row>
    <row r="115" spans="1:26" ht="15.75" customHeight="1">
      <c r="A115" s="563"/>
      <c r="B115" s="467"/>
      <c r="C115" s="475"/>
      <c r="D115" s="467"/>
      <c r="E115" s="467"/>
      <c r="F115" s="467"/>
      <c r="G115" s="467"/>
      <c r="H115" s="467"/>
      <c r="I115" s="467"/>
      <c r="J115" s="467"/>
      <c r="K115" s="467"/>
      <c r="L115" s="467"/>
      <c r="M115" s="467"/>
      <c r="N115" s="467"/>
      <c r="O115" s="466"/>
      <c r="P115" s="467"/>
      <c r="Q115" s="465"/>
      <c r="R115" s="465"/>
      <c r="S115" s="466"/>
      <c r="T115" s="465"/>
      <c r="U115" s="465"/>
      <c r="V115" s="465"/>
      <c r="W115" s="465"/>
      <c r="X115" s="467"/>
      <c r="Y115" s="467"/>
      <c r="Z115" s="467"/>
    </row>
    <row r="116" spans="1:26" ht="15.75" customHeight="1">
      <c r="A116" s="563"/>
      <c r="B116" s="467"/>
      <c r="C116" s="475"/>
      <c r="D116" s="467"/>
      <c r="E116" s="467"/>
      <c r="F116" s="467"/>
      <c r="G116" s="467"/>
      <c r="H116" s="467"/>
      <c r="I116" s="467"/>
      <c r="J116" s="467"/>
      <c r="K116" s="467"/>
      <c r="L116" s="467"/>
      <c r="M116" s="467"/>
      <c r="N116" s="467"/>
      <c r="O116" s="466"/>
      <c r="P116" s="467"/>
      <c r="Q116" s="465"/>
      <c r="R116" s="465"/>
      <c r="S116" s="466"/>
      <c r="T116" s="465"/>
      <c r="U116" s="465"/>
      <c r="V116" s="465"/>
      <c r="W116" s="465"/>
      <c r="X116" s="467"/>
      <c r="Y116" s="467"/>
      <c r="Z116" s="467"/>
    </row>
    <row r="117" spans="1:26" ht="15.75" customHeight="1">
      <c r="A117" s="563"/>
      <c r="B117" s="467"/>
      <c r="C117" s="475"/>
      <c r="D117" s="467"/>
      <c r="E117" s="467"/>
      <c r="F117" s="467"/>
      <c r="G117" s="467"/>
      <c r="H117" s="467"/>
      <c r="I117" s="467"/>
      <c r="J117" s="467"/>
      <c r="K117" s="467"/>
      <c r="L117" s="467"/>
      <c r="M117" s="467"/>
      <c r="N117" s="467"/>
      <c r="O117" s="466"/>
      <c r="P117" s="467"/>
      <c r="Q117" s="465"/>
      <c r="R117" s="465"/>
      <c r="S117" s="466"/>
      <c r="T117" s="465"/>
      <c r="U117" s="465"/>
      <c r="V117" s="465"/>
      <c r="W117" s="465"/>
      <c r="X117" s="467"/>
      <c r="Y117" s="467"/>
      <c r="Z117" s="467"/>
    </row>
    <row r="118" spans="1:26" ht="15.75" customHeight="1">
      <c r="A118" s="563"/>
      <c r="B118" s="467"/>
      <c r="C118" s="475"/>
      <c r="D118" s="467"/>
      <c r="E118" s="467"/>
      <c r="F118" s="467"/>
      <c r="G118" s="467"/>
      <c r="H118" s="467"/>
      <c r="I118" s="467"/>
      <c r="J118" s="467"/>
      <c r="K118" s="467"/>
      <c r="L118" s="467"/>
      <c r="M118" s="467"/>
      <c r="N118" s="467"/>
      <c r="O118" s="466"/>
      <c r="P118" s="467"/>
      <c r="Q118" s="465"/>
      <c r="R118" s="465"/>
      <c r="S118" s="466"/>
      <c r="T118" s="465"/>
      <c r="U118" s="465"/>
      <c r="V118" s="465"/>
      <c r="W118" s="465"/>
      <c r="X118" s="467"/>
      <c r="Y118" s="467"/>
      <c r="Z118" s="467"/>
    </row>
    <row r="119" spans="1:26" ht="15.75" customHeight="1">
      <c r="A119" s="563"/>
      <c r="B119" s="467"/>
      <c r="C119" s="475"/>
      <c r="D119" s="467"/>
      <c r="E119" s="467"/>
      <c r="F119" s="467"/>
      <c r="G119" s="467"/>
      <c r="H119" s="467"/>
      <c r="I119" s="467"/>
      <c r="J119" s="467"/>
      <c r="K119" s="467"/>
      <c r="L119" s="467"/>
      <c r="M119" s="467"/>
      <c r="N119" s="467"/>
      <c r="O119" s="466"/>
      <c r="P119" s="467"/>
      <c r="Q119" s="465"/>
      <c r="R119" s="465"/>
      <c r="S119" s="466"/>
      <c r="T119" s="465"/>
      <c r="U119" s="465"/>
      <c r="V119" s="465"/>
      <c r="W119" s="465"/>
      <c r="X119" s="467"/>
      <c r="Y119" s="467"/>
      <c r="Z119" s="467"/>
    </row>
    <row r="120" spans="1:26" ht="15.75" customHeight="1">
      <c r="A120" s="563"/>
      <c r="B120" s="467"/>
      <c r="C120" s="475"/>
      <c r="D120" s="467"/>
      <c r="E120" s="467"/>
      <c r="F120" s="467"/>
      <c r="G120" s="467"/>
      <c r="H120" s="467"/>
      <c r="I120" s="467"/>
      <c r="J120" s="467"/>
      <c r="K120" s="467"/>
      <c r="L120" s="467"/>
      <c r="M120" s="467"/>
      <c r="N120" s="467"/>
      <c r="O120" s="466"/>
      <c r="P120" s="467"/>
      <c r="Q120" s="465"/>
      <c r="R120" s="465"/>
      <c r="S120" s="466"/>
      <c r="T120" s="465"/>
      <c r="U120" s="465"/>
      <c r="V120" s="465"/>
      <c r="W120" s="465"/>
      <c r="X120" s="467"/>
      <c r="Y120" s="467"/>
      <c r="Z120" s="467"/>
    </row>
    <row r="121" spans="1:26" ht="15.75" customHeight="1">
      <c r="A121" s="563"/>
      <c r="B121" s="467"/>
      <c r="C121" s="475"/>
      <c r="D121" s="467"/>
      <c r="E121" s="467"/>
      <c r="F121" s="467"/>
      <c r="G121" s="467"/>
      <c r="H121" s="467"/>
      <c r="I121" s="467"/>
      <c r="J121" s="467"/>
      <c r="K121" s="467"/>
      <c r="L121" s="467"/>
      <c r="M121" s="467"/>
      <c r="N121" s="467"/>
      <c r="O121" s="466"/>
      <c r="P121" s="467"/>
      <c r="Q121" s="465"/>
      <c r="R121" s="465"/>
      <c r="S121" s="466"/>
      <c r="T121" s="465"/>
      <c r="U121" s="465"/>
      <c r="V121" s="465"/>
      <c r="W121" s="465"/>
      <c r="X121" s="467"/>
      <c r="Y121" s="467"/>
      <c r="Z121" s="467"/>
    </row>
    <row r="122" spans="1:26" ht="15.75" customHeight="1">
      <c r="A122" s="563"/>
      <c r="B122" s="467"/>
      <c r="C122" s="475"/>
      <c r="D122" s="467"/>
      <c r="E122" s="467"/>
      <c r="F122" s="467"/>
      <c r="G122" s="467"/>
      <c r="H122" s="467"/>
      <c r="I122" s="467"/>
      <c r="J122" s="467"/>
      <c r="K122" s="467"/>
      <c r="L122" s="467"/>
      <c r="M122" s="467"/>
      <c r="N122" s="467"/>
      <c r="O122" s="466"/>
      <c r="P122" s="467"/>
      <c r="Q122" s="465"/>
      <c r="R122" s="465"/>
      <c r="S122" s="466"/>
      <c r="T122" s="465"/>
      <c r="U122" s="465"/>
      <c r="V122" s="465"/>
      <c r="W122" s="465"/>
      <c r="X122" s="467"/>
      <c r="Y122" s="467"/>
      <c r="Z122" s="467"/>
    </row>
    <row r="123" spans="1:26" ht="15.75" customHeight="1">
      <c r="A123" s="563"/>
      <c r="B123" s="467"/>
      <c r="C123" s="475"/>
      <c r="D123" s="467"/>
      <c r="E123" s="467"/>
      <c r="F123" s="467"/>
      <c r="G123" s="467"/>
      <c r="H123" s="467"/>
      <c r="I123" s="467"/>
      <c r="J123" s="467"/>
      <c r="K123" s="467"/>
      <c r="L123" s="467"/>
      <c r="M123" s="467"/>
      <c r="N123" s="467"/>
      <c r="O123" s="466"/>
      <c r="P123" s="467"/>
      <c r="Q123" s="465"/>
      <c r="R123" s="465"/>
      <c r="S123" s="466"/>
      <c r="T123" s="465"/>
      <c r="U123" s="465"/>
      <c r="V123" s="465"/>
      <c r="W123" s="465"/>
      <c r="X123" s="467"/>
      <c r="Y123" s="467"/>
      <c r="Z123" s="467"/>
    </row>
    <row r="124" spans="1:26" ht="15.75" customHeight="1">
      <c r="A124" s="563"/>
      <c r="B124" s="467"/>
      <c r="C124" s="475"/>
      <c r="D124" s="467"/>
      <c r="E124" s="467"/>
      <c r="F124" s="467"/>
      <c r="G124" s="467"/>
      <c r="H124" s="467"/>
      <c r="I124" s="467"/>
      <c r="J124" s="467"/>
      <c r="K124" s="467"/>
      <c r="L124" s="467"/>
      <c r="M124" s="467"/>
      <c r="N124" s="467"/>
      <c r="O124" s="466"/>
      <c r="P124" s="467"/>
      <c r="Q124" s="465"/>
      <c r="R124" s="465"/>
      <c r="S124" s="466"/>
      <c r="T124" s="465"/>
      <c r="U124" s="465"/>
      <c r="V124" s="465"/>
      <c r="W124" s="465"/>
      <c r="X124" s="467"/>
      <c r="Y124" s="467"/>
      <c r="Z124" s="467"/>
    </row>
    <row r="125" spans="1:26" ht="15.75" customHeight="1">
      <c r="A125" s="563"/>
      <c r="B125" s="467"/>
      <c r="C125" s="475"/>
      <c r="D125" s="467"/>
      <c r="E125" s="467"/>
      <c r="F125" s="467"/>
      <c r="G125" s="467"/>
      <c r="H125" s="467"/>
      <c r="I125" s="467"/>
      <c r="J125" s="467"/>
      <c r="K125" s="467"/>
      <c r="L125" s="467"/>
      <c r="M125" s="467"/>
      <c r="N125" s="467"/>
      <c r="O125" s="466"/>
      <c r="P125" s="467"/>
      <c r="Q125" s="465"/>
      <c r="R125" s="465"/>
      <c r="S125" s="466"/>
      <c r="T125" s="465"/>
      <c r="U125" s="465"/>
      <c r="V125" s="465"/>
      <c r="W125" s="465"/>
      <c r="X125" s="467"/>
      <c r="Y125" s="467"/>
      <c r="Z125" s="467"/>
    </row>
    <row r="126" spans="1:26" ht="15.75" customHeight="1">
      <c r="A126" s="563"/>
      <c r="B126" s="467"/>
      <c r="C126" s="475"/>
      <c r="D126" s="467"/>
      <c r="E126" s="467"/>
      <c r="F126" s="467"/>
      <c r="G126" s="467"/>
      <c r="H126" s="467"/>
      <c r="I126" s="467"/>
      <c r="J126" s="467"/>
      <c r="K126" s="467"/>
      <c r="L126" s="467"/>
      <c r="M126" s="467"/>
      <c r="N126" s="467"/>
      <c r="O126" s="466"/>
      <c r="P126" s="467"/>
      <c r="Q126" s="465"/>
      <c r="R126" s="465"/>
      <c r="S126" s="466"/>
      <c r="T126" s="465"/>
      <c r="U126" s="465"/>
      <c r="V126" s="465"/>
      <c r="W126" s="465"/>
      <c r="X126" s="467"/>
      <c r="Y126" s="467"/>
      <c r="Z126" s="467"/>
    </row>
    <row r="127" spans="1:26" ht="15.75" customHeight="1">
      <c r="A127" s="563"/>
      <c r="B127" s="467"/>
      <c r="C127" s="475"/>
      <c r="D127" s="467"/>
      <c r="E127" s="467"/>
      <c r="F127" s="467"/>
      <c r="G127" s="467"/>
      <c r="H127" s="467"/>
      <c r="I127" s="467"/>
      <c r="J127" s="467"/>
      <c r="K127" s="467"/>
      <c r="L127" s="467"/>
      <c r="M127" s="467"/>
      <c r="N127" s="467"/>
      <c r="O127" s="466"/>
      <c r="P127" s="467"/>
      <c r="Q127" s="465"/>
      <c r="R127" s="465"/>
      <c r="S127" s="466"/>
      <c r="T127" s="465"/>
      <c r="U127" s="465"/>
      <c r="V127" s="465"/>
      <c r="W127" s="465"/>
      <c r="X127" s="467"/>
      <c r="Y127" s="467"/>
      <c r="Z127" s="467"/>
    </row>
    <row r="128" spans="1:26" ht="15.75" customHeight="1">
      <c r="A128" s="563"/>
      <c r="B128" s="467"/>
      <c r="C128" s="475"/>
      <c r="D128" s="467"/>
      <c r="E128" s="467"/>
      <c r="F128" s="467"/>
      <c r="G128" s="467"/>
      <c r="H128" s="467"/>
      <c r="I128" s="467"/>
      <c r="J128" s="467"/>
      <c r="K128" s="467"/>
      <c r="L128" s="467"/>
      <c r="M128" s="467"/>
      <c r="N128" s="467"/>
      <c r="O128" s="466"/>
      <c r="P128" s="467"/>
      <c r="Q128" s="465"/>
      <c r="R128" s="465"/>
      <c r="S128" s="466"/>
      <c r="T128" s="465"/>
      <c r="U128" s="465"/>
      <c r="V128" s="465"/>
      <c r="W128" s="465"/>
      <c r="X128" s="467"/>
      <c r="Y128" s="467"/>
      <c r="Z128" s="467"/>
    </row>
    <row r="129" spans="1:26" ht="15.75" customHeight="1">
      <c r="A129" s="563"/>
      <c r="B129" s="467"/>
      <c r="C129" s="475"/>
      <c r="D129" s="467"/>
      <c r="E129" s="467"/>
      <c r="F129" s="467"/>
      <c r="G129" s="467"/>
      <c r="H129" s="467"/>
      <c r="I129" s="467"/>
      <c r="J129" s="467"/>
      <c r="K129" s="467"/>
      <c r="L129" s="467"/>
      <c r="M129" s="467"/>
      <c r="N129" s="467"/>
      <c r="O129" s="466"/>
      <c r="P129" s="467"/>
      <c r="Q129" s="465"/>
      <c r="R129" s="465"/>
      <c r="S129" s="466"/>
      <c r="T129" s="465"/>
      <c r="U129" s="465"/>
      <c r="V129" s="465"/>
      <c r="W129" s="465"/>
      <c r="X129" s="467"/>
      <c r="Y129" s="467"/>
      <c r="Z129" s="467"/>
    </row>
    <row r="130" spans="1:26" ht="15.75" customHeight="1">
      <c r="A130" s="563"/>
      <c r="B130" s="467"/>
      <c r="C130" s="475"/>
      <c r="D130" s="467"/>
      <c r="E130" s="467"/>
      <c r="F130" s="467"/>
      <c r="G130" s="467"/>
      <c r="H130" s="467"/>
      <c r="I130" s="467"/>
      <c r="J130" s="467"/>
      <c r="K130" s="467"/>
      <c r="L130" s="467"/>
      <c r="M130" s="467"/>
      <c r="N130" s="467"/>
      <c r="O130" s="466"/>
      <c r="P130" s="467"/>
      <c r="Q130" s="465"/>
      <c r="R130" s="465"/>
      <c r="S130" s="466"/>
      <c r="T130" s="465"/>
      <c r="U130" s="465"/>
      <c r="V130" s="465"/>
      <c r="W130" s="465"/>
      <c r="X130" s="467"/>
      <c r="Y130" s="467"/>
      <c r="Z130" s="467"/>
    </row>
    <row r="131" spans="1:26" ht="15.75" customHeight="1">
      <c r="A131" s="563"/>
      <c r="B131" s="467"/>
      <c r="C131" s="475"/>
      <c r="D131" s="467"/>
      <c r="E131" s="467"/>
      <c r="F131" s="467"/>
      <c r="G131" s="467"/>
      <c r="H131" s="467"/>
      <c r="I131" s="467"/>
      <c r="J131" s="467"/>
      <c r="K131" s="467"/>
      <c r="L131" s="467"/>
      <c r="M131" s="467"/>
      <c r="N131" s="467"/>
      <c r="O131" s="466"/>
      <c r="P131" s="467"/>
      <c r="Q131" s="465"/>
      <c r="R131" s="465"/>
      <c r="S131" s="466"/>
      <c r="T131" s="465"/>
      <c r="U131" s="465"/>
      <c r="V131" s="465"/>
      <c r="W131" s="465"/>
      <c r="X131" s="467"/>
      <c r="Y131" s="467"/>
      <c r="Z131" s="467"/>
    </row>
    <row r="132" spans="1:26" ht="15.75" customHeight="1">
      <c r="A132" s="563"/>
      <c r="B132" s="467"/>
      <c r="C132" s="475"/>
      <c r="D132" s="467"/>
      <c r="E132" s="467"/>
      <c r="F132" s="467"/>
      <c r="G132" s="467"/>
      <c r="H132" s="467"/>
      <c r="I132" s="467"/>
      <c r="J132" s="467"/>
      <c r="K132" s="467"/>
      <c r="L132" s="467"/>
      <c r="M132" s="467"/>
      <c r="N132" s="467"/>
      <c r="O132" s="466"/>
      <c r="P132" s="467"/>
      <c r="Q132" s="465"/>
      <c r="R132" s="465"/>
      <c r="S132" s="466"/>
      <c r="T132" s="465"/>
      <c r="U132" s="465"/>
      <c r="V132" s="465"/>
      <c r="W132" s="465"/>
      <c r="X132" s="467"/>
      <c r="Y132" s="467"/>
      <c r="Z132" s="467"/>
    </row>
    <row r="133" spans="1:26" ht="15.75" customHeight="1">
      <c r="A133" s="563"/>
      <c r="B133" s="467"/>
      <c r="C133" s="475"/>
      <c r="D133" s="467"/>
      <c r="E133" s="467"/>
      <c r="F133" s="467"/>
      <c r="G133" s="467"/>
      <c r="H133" s="467"/>
      <c r="I133" s="467"/>
      <c r="J133" s="467"/>
      <c r="K133" s="467"/>
      <c r="L133" s="467"/>
      <c r="M133" s="467"/>
      <c r="N133" s="467"/>
      <c r="O133" s="466"/>
      <c r="P133" s="467"/>
      <c r="Q133" s="465"/>
      <c r="R133" s="465"/>
      <c r="S133" s="466"/>
      <c r="T133" s="465"/>
      <c r="U133" s="465"/>
      <c r="V133" s="465"/>
      <c r="W133" s="465"/>
      <c r="X133" s="467"/>
      <c r="Y133" s="467"/>
      <c r="Z133" s="467"/>
    </row>
    <row r="134" spans="1:26" ht="15.75" customHeight="1">
      <c r="A134" s="563"/>
      <c r="B134" s="467"/>
      <c r="C134" s="475"/>
      <c r="D134" s="467"/>
      <c r="E134" s="467"/>
      <c r="F134" s="467"/>
      <c r="G134" s="467"/>
      <c r="H134" s="467"/>
      <c r="I134" s="467"/>
      <c r="J134" s="467"/>
      <c r="K134" s="467"/>
      <c r="L134" s="467"/>
      <c r="M134" s="467"/>
      <c r="N134" s="467"/>
      <c r="O134" s="466"/>
      <c r="P134" s="467"/>
      <c r="Q134" s="465"/>
      <c r="R134" s="465"/>
      <c r="S134" s="466"/>
      <c r="T134" s="465"/>
      <c r="U134" s="465"/>
      <c r="V134" s="465"/>
      <c r="W134" s="465"/>
      <c r="X134" s="467"/>
      <c r="Y134" s="467"/>
      <c r="Z134" s="467"/>
    </row>
    <row r="135" spans="1:26" ht="15.75" customHeight="1">
      <c r="A135" s="563"/>
      <c r="B135" s="467"/>
      <c r="C135" s="475"/>
      <c r="D135" s="467"/>
      <c r="E135" s="467"/>
      <c r="F135" s="467"/>
      <c r="G135" s="467"/>
      <c r="H135" s="467"/>
      <c r="I135" s="467"/>
      <c r="J135" s="467"/>
      <c r="K135" s="467"/>
      <c r="L135" s="467"/>
      <c r="M135" s="467"/>
      <c r="N135" s="467"/>
      <c r="O135" s="466"/>
      <c r="P135" s="467"/>
      <c r="Q135" s="465"/>
      <c r="R135" s="465"/>
      <c r="S135" s="466"/>
      <c r="T135" s="465"/>
      <c r="U135" s="465"/>
      <c r="V135" s="465"/>
      <c r="W135" s="465"/>
      <c r="X135" s="467"/>
      <c r="Y135" s="467"/>
      <c r="Z135" s="467"/>
    </row>
    <row r="136" spans="1:26" ht="15.75" customHeight="1">
      <c r="A136" s="563"/>
      <c r="B136" s="467"/>
      <c r="C136" s="475"/>
      <c r="D136" s="467"/>
      <c r="E136" s="467"/>
      <c r="F136" s="467"/>
      <c r="G136" s="467"/>
      <c r="H136" s="467"/>
      <c r="I136" s="467"/>
      <c r="J136" s="467"/>
      <c r="K136" s="467"/>
      <c r="L136" s="467"/>
      <c r="M136" s="467"/>
      <c r="N136" s="467"/>
      <c r="O136" s="466"/>
      <c r="P136" s="467"/>
      <c r="Q136" s="465"/>
      <c r="R136" s="465"/>
      <c r="S136" s="466"/>
      <c r="T136" s="465"/>
      <c r="U136" s="465"/>
      <c r="V136" s="465"/>
      <c r="W136" s="465"/>
      <c r="X136" s="467"/>
      <c r="Y136" s="467"/>
      <c r="Z136" s="467"/>
    </row>
    <row r="137" spans="1:26" ht="15.75" customHeight="1">
      <c r="A137" s="563"/>
      <c r="B137" s="467"/>
      <c r="C137" s="475"/>
      <c r="D137" s="467"/>
      <c r="E137" s="467"/>
      <c r="F137" s="467"/>
      <c r="G137" s="467"/>
      <c r="H137" s="467"/>
      <c r="I137" s="467"/>
      <c r="J137" s="467"/>
      <c r="K137" s="467"/>
      <c r="L137" s="467"/>
      <c r="M137" s="467"/>
      <c r="N137" s="467"/>
      <c r="O137" s="466"/>
      <c r="P137" s="467"/>
      <c r="Q137" s="465"/>
      <c r="R137" s="465"/>
      <c r="S137" s="466"/>
      <c r="T137" s="465"/>
      <c r="U137" s="465"/>
      <c r="V137" s="465"/>
      <c r="W137" s="465"/>
      <c r="X137" s="467"/>
      <c r="Y137" s="467"/>
      <c r="Z137" s="467"/>
    </row>
    <row r="138" spans="1:26" ht="15.75" customHeight="1">
      <c r="A138" s="563"/>
      <c r="B138" s="467"/>
      <c r="C138" s="475"/>
      <c r="D138" s="467"/>
      <c r="E138" s="467"/>
      <c r="F138" s="467"/>
      <c r="G138" s="467"/>
      <c r="H138" s="467"/>
      <c r="I138" s="467"/>
      <c r="J138" s="467"/>
      <c r="K138" s="467"/>
      <c r="L138" s="467"/>
      <c r="M138" s="467"/>
      <c r="N138" s="467"/>
      <c r="O138" s="466"/>
      <c r="P138" s="467"/>
      <c r="Q138" s="465"/>
      <c r="R138" s="465"/>
      <c r="S138" s="466"/>
      <c r="T138" s="465"/>
      <c r="U138" s="465"/>
      <c r="V138" s="465"/>
      <c r="W138" s="465"/>
      <c r="X138" s="467"/>
      <c r="Y138" s="467"/>
      <c r="Z138" s="467"/>
    </row>
    <row r="139" spans="1:26" ht="15.75" customHeight="1">
      <c r="A139" s="563"/>
      <c r="B139" s="467"/>
      <c r="C139" s="475"/>
      <c r="D139" s="467"/>
      <c r="E139" s="467"/>
      <c r="F139" s="467"/>
      <c r="G139" s="467"/>
      <c r="H139" s="467"/>
      <c r="I139" s="467"/>
      <c r="J139" s="467"/>
      <c r="K139" s="467"/>
      <c r="L139" s="467"/>
      <c r="M139" s="467"/>
      <c r="N139" s="467"/>
      <c r="O139" s="466"/>
      <c r="P139" s="467"/>
      <c r="Q139" s="465"/>
      <c r="R139" s="465"/>
      <c r="S139" s="466"/>
      <c r="T139" s="465"/>
      <c r="U139" s="465"/>
      <c r="V139" s="465"/>
      <c r="W139" s="465"/>
      <c r="X139" s="467"/>
      <c r="Y139" s="467"/>
      <c r="Z139" s="467"/>
    </row>
    <row r="140" spans="1:26" ht="15.75" customHeight="1">
      <c r="A140" s="563"/>
      <c r="B140" s="467"/>
      <c r="C140" s="475"/>
      <c r="D140" s="467"/>
      <c r="E140" s="467"/>
      <c r="F140" s="467"/>
      <c r="G140" s="467"/>
      <c r="H140" s="467"/>
      <c r="I140" s="467"/>
      <c r="J140" s="467"/>
      <c r="K140" s="467"/>
      <c r="L140" s="467"/>
      <c r="M140" s="467"/>
      <c r="N140" s="467"/>
      <c r="O140" s="466"/>
      <c r="P140" s="467"/>
      <c r="Q140" s="465"/>
      <c r="R140" s="465"/>
      <c r="S140" s="466"/>
      <c r="T140" s="465"/>
      <c r="U140" s="465"/>
      <c r="V140" s="465"/>
      <c r="W140" s="465"/>
      <c r="X140" s="467"/>
      <c r="Y140" s="467"/>
      <c r="Z140" s="467"/>
    </row>
    <row r="141" spans="1:26" ht="15.75" customHeight="1">
      <c r="A141" s="563"/>
      <c r="B141" s="467"/>
      <c r="C141" s="475"/>
      <c r="D141" s="467"/>
      <c r="E141" s="467"/>
      <c r="F141" s="467"/>
      <c r="G141" s="467"/>
      <c r="H141" s="467"/>
      <c r="I141" s="467"/>
      <c r="J141" s="467"/>
      <c r="K141" s="467"/>
      <c r="L141" s="467"/>
      <c r="M141" s="467"/>
      <c r="N141" s="467"/>
      <c r="O141" s="466"/>
      <c r="P141" s="467"/>
      <c r="Q141" s="465"/>
      <c r="R141" s="465"/>
      <c r="S141" s="466"/>
      <c r="T141" s="465"/>
      <c r="U141" s="465"/>
      <c r="V141" s="465"/>
      <c r="W141" s="465"/>
      <c r="X141" s="467"/>
      <c r="Y141" s="467"/>
      <c r="Z141" s="467"/>
    </row>
    <row r="142" spans="1:26" ht="15.75" customHeight="1">
      <c r="A142" s="563"/>
      <c r="B142" s="467"/>
      <c r="C142" s="475"/>
      <c r="D142" s="467"/>
      <c r="E142" s="467"/>
      <c r="F142" s="467"/>
      <c r="G142" s="467"/>
      <c r="H142" s="467"/>
      <c r="I142" s="467"/>
      <c r="J142" s="467"/>
      <c r="K142" s="467"/>
      <c r="L142" s="467"/>
      <c r="M142" s="467"/>
      <c r="N142" s="467"/>
      <c r="O142" s="466"/>
      <c r="P142" s="467"/>
      <c r="Q142" s="465"/>
      <c r="R142" s="465"/>
      <c r="S142" s="466"/>
      <c r="T142" s="465"/>
      <c r="U142" s="465"/>
      <c r="V142" s="465"/>
      <c r="W142" s="465"/>
      <c r="X142" s="467"/>
      <c r="Y142" s="467"/>
      <c r="Z142" s="467"/>
    </row>
    <row r="143" spans="1:26" ht="15.75" customHeight="1">
      <c r="A143" s="563"/>
      <c r="B143" s="467"/>
      <c r="C143" s="475"/>
      <c r="D143" s="467"/>
      <c r="E143" s="467"/>
      <c r="F143" s="467"/>
      <c r="G143" s="467"/>
      <c r="H143" s="467"/>
      <c r="I143" s="467"/>
      <c r="J143" s="467"/>
      <c r="K143" s="467"/>
      <c r="L143" s="467"/>
      <c r="M143" s="467"/>
      <c r="N143" s="467"/>
      <c r="O143" s="466"/>
      <c r="P143" s="467"/>
      <c r="Q143" s="465"/>
      <c r="R143" s="465"/>
      <c r="S143" s="466"/>
      <c r="T143" s="465"/>
      <c r="U143" s="465"/>
      <c r="V143" s="465"/>
      <c r="W143" s="465"/>
      <c r="X143" s="467"/>
      <c r="Y143" s="467"/>
      <c r="Z143" s="467"/>
    </row>
    <row r="144" spans="1:26" ht="15.75" customHeight="1">
      <c r="A144" s="563"/>
      <c r="B144" s="467"/>
      <c r="C144" s="475"/>
      <c r="D144" s="467"/>
      <c r="E144" s="467"/>
      <c r="F144" s="467"/>
      <c r="G144" s="467"/>
      <c r="H144" s="467"/>
      <c r="I144" s="467"/>
      <c r="J144" s="467"/>
      <c r="K144" s="467"/>
      <c r="L144" s="467"/>
      <c r="M144" s="467"/>
      <c r="N144" s="467"/>
      <c r="O144" s="466"/>
      <c r="P144" s="467"/>
      <c r="Q144" s="465"/>
      <c r="R144" s="465"/>
      <c r="S144" s="466"/>
      <c r="T144" s="465"/>
      <c r="U144" s="465"/>
      <c r="V144" s="465"/>
      <c r="W144" s="465"/>
      <c r="X144" s="467"/>
      <c r="Y144" s="467"/>
      <c r="Z144" s="467"/>
    </row>
    <row r="145" spans="1:26" ht="15.75" customHeight="1">
      <c r="A145" s="563"/>
      <c r="B145" s="467"/>
      <c r="C145" s="475"/>
      <c r="D145" s="467"/>
      <c r="E145" s="467"/>
      <c r="F145" s="467"/>
      <c r="G145" s="467"/>
      <c r="H145" s="467"/>
      <c r="I145" s="467"/>
      <c r="J145" s="467"/>
      <c r="K145" s="467"/>
      <c r="L145" s="467"/>
      <c r="M145" s="467"/>
      <c r="N145" s="467"/>
      <c r="O145" s="466"/>
      <c r="P145" s="467"/>
      <c r="Q145" s="465"/>
      <c r="R145" s="465"/>
      <c r="S145" s="466"/>
      <c r="T145" s="465"/>
      <c r="U145" s="465"/>
      <c r="V145" s="465"/>
      <c r="W145" s="465"/>
      <c r="X145" s="467"/>
      <c r="Y145" s="467"/>
      <c r="Z145" s="467"/>
    </row>
    <row r="146" spans="1:26" ht="15.75" customHeight="1">
      <c r="A146" s="563"/>
      <c r="B146" s="467"/>
      <c r="C146" s="475"/>
      <c r="D146" s="467"/>
      <c r="E146" s="467"/>
      <c r="F146" s="467"/>
      <c r="G146" s="467"/>
      <c r="H146" s="467"/>
      <c r="I146" s="467"/>
      <c r="J146" s="467"/>
      <c r="K146" s="467"/>
      <c r="L146" s="467"/>
      <c r="M146" s="467"/>
      <c r="N146" s="467"/>
      <c r="O146" s="466"/>
      <c r="P146" s="467"/>
      <c r="Q146" s="465"/>
      <c r="R146" s="465"/>
      <c r="S146" s="466"/>
      <c r="T146" s="465"/>
      <c r="U146" s="465"/>
      <c r="V146" s="465"/>
      <c r="W146" s="465"/>
      <c r="X146" s="467"/>
      <c r="Y146" s="467"/>
      <c r="Z146" s="467"/>
    </row>
    <row r="147" spans="1:26" ht="15.75" customHeight="1">
      <c r="A147" s="563"/>
      <c r="B147" s="467"/>
      <c r="C147" s="475"/>
      <c r="D147" s="467"/>
      <c r="E147" s="467"/>
      <c r="F147" s="467"/>
      <c r="G147" s="467"/>
      <c r="H147" s="467"/>
      <c r="I147" s="467"/>
      <c r="J147" s="467"/>
      <c r="K147" s="467"/>
      <c r="L147" s="467"/>
      <c r="M147" s="467"/>
      <c r="N147" s="467"/>
      <c r="O147" s="466"/>
      <c r="P147" s="467"/>
      <c r="Q147" s="465"/>
      <c r="R147" s="465"/>
      <c r="S147" s="466"/>
      <c r="T147" s="465"/>
      <c r="U147" s="465"/>
      <c r="V147" s="465"/>
      <c r="W147" s="465"/>
      <c r="X147" s="467"/>
      <c r="Y147" s="467"/>
      <c r="Z147" s="467"/>
    </row>
    <row r="148" spans="1:26" ht="15.75" customHeight="1">
      <c r="A148" s="563"/>
      <c r="B148" s="467"/>
      <c r="C148" s="475"/>
      <c r="D148" s="467"/>
      <c r="E148" s="467"/>
      <c r="F148" s="467"/>
      <c r="G148" s="467"/>
      <c r="H148" s="467"/>
      <c r="I148" s="467"/>
      <c r="J148" s="467"/>
      <c r="K148" s="467"/>
      <c r="L148" s="467"/>
      <c r="M148" s="467"/>
      <c r="N148" s="467"/>
      <c r="O148" s="466"/>
      <c r="P148" s="467"/>
      <c r="Q148" s="465"/>
      <c r="R148" s="465"/>
      <c r="S148" s="466"/>
      <c r="T148" s="465"/>
      <c r="U148" s="465"/>
      <c r="V148" s="465"/>
      <c r="W148" s="465"/>
      <c r="X148" s="467"/>
      <c r="Y148" s="467"/>
      <c r="Z148" s="467"/>
    </row>
    <row r="149" spans="1:26" ht="15.75" customHeight="1">
      <c r="A149" s="563"/>
      <c r="B149" s="467"/>
      <c r="C149" s="475"/>
      <c r="D149" s="467"/>
      <c r="E149" s="467"/>
      <c r="F149" s="467"/>
      <c r="G149" s="467"/>
      <c r="H149" s="467"/>
      <c r="I149" s="467"/>
      <c r="J149" s="467"/>
      <c r="K149" s="467"/>
      <c r="L149" s="467"/>
      <c r="M149" s="467"/>
      <c r="N149" s="467"/>
      <c r="O149" s="466"/>
      <c r="P149" s="467"/>
      <c r="Q149" s="465"/>
      <c r="R149" s="465"/>
      <c r="S149" s="466"/>
      <c r="T149" s="465"/>
      <c r="U149" s="465"/>
      <c r="V149" s="465"/>
      <c r="W149" s="465"/>
      <c r="X149" s="467"/>
      <c r="Y149" s="467"/>
      <c r="Z149" s="467"/>
    </row>
    <row r="150" spans="1:26" ht="15.75" customHeight="1">
      <c r="A150" s="563"/>
      <c r="B150" s="467"/>
      <c r="C150" s="475"/>
      <c r="D150" s="467"/>
      <c r="E150" s="467"/>
      <c r="F150" s="467"/>
      <c r="G150" s="467"/>
      <c r="H150" s="467"/>
      <c r="I150" s="467"/>
      <c r="J150" s="467"/>
      <c r="K150" s="467"/>
      <c r="L150" s="467"/>
      <c r="M150" s="467"/>
      <c r="N150" s="467"/>
      <c r="O150" s="466"/>
      <c r="P150" s="467"/>
      <c r="Q150" s="465"/>
      <c r="R150" s="465"/>
      <c r="S150" s="466"/>
      <c r="T150" s="465"/>
      <c r="U150" s="465"/>
      <c r="V150" s="465"/>
      <c r="W150" s="465"/>
      <c r="X150" s="467"/>
      <c r="Y150" s="467"/>
      <c r="Z150" s="467"/>
    </row>
    <row r="151" spans="1:26" ht="15.75" customHeight="1">
      <c r="A151" s="563"/>
      <c r="B151" s="467"/>
      <c r="C151" s="475"/>
      <c r="D151" s="467"/>
      <c r="E151" s="467"/>
      <c r="F151" s="467"/>
      <c r="G151" s="467"/>
      <c r="H151" s="467"/>
      <c r="I151" s="467"/>
      <c r="J151" s="467"/>
      <c r="K151" s="467"/>
      <c r="L151" s="467"/>
      <c r="M151" s="467"/>
      <c r="N151" s="467"/>
      <c r="O151" s="466"/>
      <c r="P151" s="467"/>
      <c r="Q151" s="465"/>
      <c r="R151" s="465"/>
      <c r="S151" s="466"/>
      <c r="T151" s="465"/>
      <c r="U151" s="465"/>
      <c r="V151" s="465"/>
      <c r="W151" s="465"/>
      <c r="X151" s="467"/>
      <c r="Y151" s="467"/>
      <c r="Z151" s="467"/>
    </row>
    <row r="152" spans="1:26" ht="15.75" customHeight="1">
      <c r="A152" s="563"/>
      <c r="B152" s="467"/>
      <c r="C152" s="475"/>
      <c r="D152" s="467"/>
      <c r="E152" s="467"/>
      <c r="F152" s="467"/>
      <c r="G152" s="467"/>
      <c r="H152" s="467"/>
      <c r="I152" s="467"/>
      <c r="J152" s="467"/>
      <c r="K152" s="467"/>
      <c r="L152" s="467"/>
      <c r="M152" s="467"/>
      <c r="N152" s="467"/>
      <c r="O152" s="466"/>
      <c r="P152" s="467"/>
      <c r="Q152" s="465"/>
      <c r="R152" s="465"/>
      <c r="S152" s="466"/>
      <c r="T152" s="465"/>
      <c r="U152" s="465"/>
      <c r="V152" s="465"/>
      <c r="W152" s="465"/>
      <c r="X152" s="467"/>
      <c r="Y152" s="467"/>
      <c r="Z152" s="467"/>
    </row>
    <row r="153" spans="1:26" ht="15.75" customHeight="1">
      <c r="A153" s="563"/>
      <c r="B153" s="467"/>
      <c r="C153" s="475"/>
      <c r="D153" s="467"/>
      <c r="E153" s="467"/>
      <c r="F153" s="467"/>
      <c r="G153" s="467"/>
      <c r="H153" s="467"/>
      <c r="I153" s="467"/>
      <c r="J153" s="467"/>
      <c r="K153" s="467"/>
      <c r="L153" s="467"/>
      <c r="M153" s="467"/>
      <c r="N153" s="467"/>
      <c r="O153" s="466"/>
      <c r="P153" s="467"/>
      <c r="Q153" s="465"/>
      <c r="R153" s="465"/>
      <c r="S153" s="466"/>
      <c r="T153" s="465"/>
      <c r="U153" s="465"/>
      <c r="V153" s="465"/>
      <c r="W153" s="465"/>
      <c r="X153" s="467"/>
      <c r="Y153" s="467"/>
      <c r="Z153" s="467"/>
    </row>
    <row r="154" spans="1:26" ht="15.75" customHeight="1">
      <c r="A154" s="563"/>
      <c r="B154" s="467"/>
      <c r="C154" s="475"/>
      <c r="D154" s="467"/>
      <c r="E154" s="467"/>
      <c r="F154" s="467"/>
      <c r="G154" s="467"/>
      <c r="H154" s="467"/>
      <c r="I154" s="467"/>
      <c r="J154" s="467"/>
      <c r="K154" s="467"/>
      <c r="L154" s="467"/>
      <c r="M154" s="467"/>
      <c r="N154" s="467"/>
      <c r="O154" s="466"/>
      <c r="P154" s="467"/>
      <c r="Q154" s="465"/>
      <c r="R154" s="465"/>
      <c r="S154" s="466"/>
      <c r="T154" s="465"/>
      <c r="U154" s="465"/>
      <c r="V154" s="465"/>
      <c r="W154" s="465"/>
      <c r="X154" s="467"/>
      <c r="Y154" s="467"/>
      <c r="Z154" s="467"/>
    </row>
    <row r="155" spans="1:26" ht="15.75" customHeight="1">
      <c r="A155" s="563"/>
      <c r="B155" s="467"/>
      <c r="C155" s="475"/>
      <c r="D155" s="467"/>
      <c r="E155" s="467"/>
      <c r="F155" s="467"/>
      <c r="G155" s="467"/>
      <c r="H155" s="467"/>
      <c r="I155" s="467"/>
      <c r="J155" s="467"/>
      <c r="K155" s="467"/>
      <c r="L155" s="467"/>
      <c r="M155" s="467"/>
      <c r="N155" s="467"/>
      <c r="O155" s="466"/>
      <c r="P155" s="467"/>
      <c r="Q155" s="465"/>
      <c r="R155" s="465"/>
      <c r="S155" s="466"/>
      <c r="T155" s="465"/>
      <c r="U155" s="465"/>
      <c r="V155" s="465"/>
      <c r="W155" s="465"/>
      <c r="X155" s="467"/>
      <c r="Y155" s="467"/>
      <c r="Z155" s="467"/>
    </row>
    <row r="156" spans="1:26" ht="15.75" customHeight="1">
      <c r="A156" s="563"/>
      <c r="B156" s="467"/>
      <c r="C156" s="475"/>
      <c r="D156" s="467"/>
      <c r="E156" s="467"/>
      <c r="F156" s="467"/>
      <c r="G156" s="467"/>
      <c r="H156" s="467"/>
      <c r="I156" s="467"/>
      <c r="J156" s="467"/>
      <c r="K156" s="467"/>
      <c r="L156" s="467"/>
      <c r="M156" s="467"/>
      <c r="N156" s="467"/>
      <c r="O156" s="466"/>
      <c r="P156" s="467"/>
      <c r="Q156" s="465"/>
      <c r="R156" s="465"/>
      <c r="S156" s="466"/>
      <c r="T156" s="465"/>
      <c r="U156" s="465"/>
      <c r="V156" s="465"/>
      <c r="W156" s="465"/>
      <c r="X156" s="467"/>
      <c r="Y156" s="467"/>
      <c r="Z156" s="467"/>
    </row>
    <row r="157" spans="1:26" ht="15.75" customHeight="1">
      <c r="A157" s="563"/>
      <c r="B157" s="467"/>
      <c r="C157" s="475"/>
      <c r="D157" s="467"/>
      <c r="E157" s="467"/>
      <c r="F157" s="467"/>
      <c r="G157" s="467"/>
      <c r="H157" s="467"/>
      <c r="I157" s="467"/>
      <c r="J157" s="467"/>
      <c r="K157" s="467"/>
      <c r="L157" s="467"/>
      <c r="M157" s="467"/>
      <c r="N157" s="467"/>
      <c r="O157" s="466"/>
      <c r="P157" s="467"/>
      <c r="Q157" s="465"/>
      <c r="R157" s="465"/>
      <c r="S157" s="466"/>
      <c r="T157" s="465"/>
      <c r="U157" s="465"/>
      <c r="V157" s="465"/>
      <c r="W157" s="465"/>
      <c r="X157" s="467"/>
      <c r="Y157" s="467"/>
      <c r="Z157" s="467"/>
    </row>
    <row r="158" spans="1:26" ht="15.75" customHeight="1">
      <c r="A158" s="563"/>
      <c r="B158" s="467"/>
      <c r="C158" s="475"/>
      <c r="D158" s="467"/>
      <c r="E158" s="467"/>
      <c r="F158" s="467"/>
      <c r="G158" s="467"/>
      <c r="H158" s="467"/>
      <c r="I158" s="467"/>
      <c r="J158" s="467"/>
      <c r="K158" s="467"/>
      <c r="L158" s="467"/>
      <c r="M158" s="467"/>
      <c r="N158" s="467"/>
      <c r="O158" s="466"/>
      <c r="P158" s="467"/>
      <c r="Q158" s="465"/>
      <c r="R158" s="465"/>
      <c r="S158" s="466"/>
      <c r="T158" s="465"/>
      <c r="U158" s="465"/>
      <c r="V158" s="465"/>
      <c r="W158" s="465"/>
      <c r="X158" s="467"/>
      <c r="Y158" s="467"/>
      <c r="Z158" s="467"/>
    </row>
    <row r="159" spans="1:26" ht="15.75" customHeight="1">
      <c r="A159" s="563"/>
      <c r="B159" s="467"/>
      <c r="C159" s="475"/>
      <c r="D159" s="467"/>
      <c r="E159" s="467"/>
      <c r="F159" s="467"/>
      <c r="G159" s="467"/>
      <c r="H159" s="467"/>
      <c r="I159" s="467"/>
      <c r="J159" s="467"/>
      <c r="K159" s="467"/>
      <c r="L159" s="467"/>
      <c r="M159" s="467"/>
      <c r="N159" s="467"/>
      <c r="O159" s="466"/>
      <c r="P159" s="467"/>
      <c r="Q159" s="465"/>
      <c r="R159" s="465"/>
      <c r="S159" s="466"/>
      <c r="T159" s="465"/>
      <c r="U159" s="465"/>
      <c r="V159" s="465"/>
      <c r="W159" s="465"/>
      <c r="X159" s="467"/>
      <c r="Y159" s="467"/>
      <c r="Z159" s="467"/>
    </row>
    <row r="160" spans="1:26" ht="15.75" customHeight="1">
      <c r="A160" s="563"/>
      <c r="B160" s="467"/>
      <c r="C160" s="475"/>
      <c r="D160" s="467"/>
      <c r="E160" s="467"/>
      <c r="F160" s="467"/>
      <c r="G160" s="467"/>
      <c r="H160" s="467"/>
      <c r="I160" s="467"/>
      <c r="J160" s="467"/>
      <c r="K160" s="467"/>
      <c r="L160" s="467"/>
      <c r="M160" s="467"/>
      <c r="N160" s="467"/>
      <c r="O160" s="466"/>
      <c r="P160" s="467"/>
      <c r="Q160" s="465"/>
      <c r="R160" s="465"/>
      <c r="S160" s="466"/>
      <c r="T160" s="465"/>
      <c r="U160" s="465"/>
      <c r="V160" s="465"/>
      <c r="W160" s="465"/>
      <c r="X160" s="467"/>
      <c r="Y160" s="467"/>
      <c r="Z160" s="467"/>
    </row>
    <row r="161" spans="1:26" ht="15.75" customHeight="1">
      <c r="A161" s="563"/>
      <c r="B161" s="467"/>
      <c r="C161" s="475"/>
      <c r="D161" s="467"/>
      <c r="E161" s="467"/>
      <c r="F161" s="467"/>
      <c r="G161" s="467"/>
      <c r="H161" s="467"/>
      <c r="I161" s="467"/>
      <c r="J161" s="467"/>
      <c r="K161" s="467"/>
      <c r="L161" s="467"/>
      <c r="M161" s="467"/>
      <c r="N161" s="467"/>
      <c r="O161" s="466"/>
      <c r="P161" s="467"/>
      <c r="Q161" s="465"/>
      <c r="R161" s="465"/>
      <c r="S161" s="466"/>
      <c r="T161" s="465"/>
      <c r="U161" s="465"/>
      <c r="V161" s="465"/>
      <c r="W161" s="465"/>
      <c r="X161" s="467"/>
      <c r="Y161" s="467"/>
      <c r="Z161" s="467"/>
    </row>
    <row r="162" spans="1:26" ht="15.75" customHeight="1">
      <c r="A162" s="563"/>
      <c r="B162" s="467"/>
      <c r="C162" s="475"/>
      <c r="D162" s="467"/>
      <c r="E162" s="467"/>
      <c r="F162" s="467"/>
      <c r="G162" s="467"/>
      <c r="H162" s="467"/>
      <c r="I162" s="467"/>
      <c r="J162" s="467"/>
      <c r="K162" s="467"/>
      <c r="L162" s="467"/>
      <c r="M162" s="467"/>
      <c r="N162" s="467"/>
      <c r="O162" s="466"/>
      <c r="P162" s="467"/>
      <c r="Q162" s="465"/>
      <c r="R162" s="465"/>
      <c r="S162" s="466"/>
      <c r="T162" s="465"/>
      <c r="U162" s="465"/>
      <c r="V162" s="465"/>
      <c r="W162" s="465"/>
      <c r="X162" s="467"/>
      <c r="Y162" s="467"/>
      <c r="Z162" s="467"/>
    </row>
    <row r="163" spans="1:26" ht="15.75" customHeight="1">
      <c r="A163" s="563"/>
      <c r="B163" s="467"/>
      <c r="C163" s="475"/>
      <c r="D163" s="467"/>
      <c r="E163" s="467"/>
      <c r="F163" s="467"/>
      <c r="G163" s="467"/>
      <c r="H163" s="467"/>
      <c r="I163" s="467"/>
      <c r="J163" s="467"/>
      <c r="K163" s="467"/>
      <c r="L163" s="467"/>
      <c r="M163" s="467"/>
      <c r="N163" s="467"/>
      <c r="O163" s="466"/>
      <c r="P163" s="467"/>
      <c r="Q163" s="465"/>
      <c r="R163" s="465"/>
      <c r="S163" s="466"/>
      <c r="T163" s="465"/>
      <c r="U163" s="465"/>
      <c r="V163" s="465"/>
      <c r="W163" s="465"/>
      <c r="X163" s="467"/>
      <c r="Y163" s="467"/>
      <c r="Z163" s="467"/>
    </row>
    <row r="164" spans="1:26" ht="15.75" customHeight="1">
      <c r="A164" s="563"/>
      <c r="B164" s="467"/>
      <c r="C164" s="475"/>
      <c r="D164" s="467"/>
      <c r="E164" s="467"/>
      <c r="F164" s="467"/>
      <c r="G164" s="467"/>
      <c r="H164" s="467"/>
      <c r="I164" s="467"/>
      <c r="J164" s="467"/>
      <c r="K164" s="467"/>
      <c r="L164" s="467"/>
      <c r="M164" s="467"/>
      <c r="N164" s="467"/>
      <c r="O164" s="466"/>
      <c r="P164" s="467"/>
      <c r="Q164" s="465"/>
      <c r="R164" s="465"/>
      <c r="S164" s="466"/>
      <c r="T164" s="465"/>
      <c r="U164" s="465"/>
      <c r="V164" s="465"/>
      <c r="W164" s="465"/>
      <c r="X164" s="467"/>
      <c r="Y164" s="467"/>
      <c r="Z164" s="467"/>
    </row>
    <row r="165" spans="1:26" ht="15.75" customHeight="1">
      <c r="A165" s="563"/>
      <c r="B165" s="467"/>
      <c r="C165" s="475"/>
      <c r="D165" s="467"/>
      <c r="E165" s="467"/>
      <c r="F165" s="467"/>
      <c r="G165" s="467"/>
      <c r="H165" s="467"/>
      <c r="I165" s="467"/>
      <c r="J165" s="467"/>
      <c r="K165" s="467"/>
      <c r="L165" s="467"/>
      <c r="M165" s="467"/>
      <c r="N165" s="467"/>
      <c r="O165" s="466"/>
      <c r="P165" s="467"/>
      <c r="Q165" s="465"/>
      <c r="R165" s="465"/>
      <c r="S165" s="466"/>
      <c r="T165" s="465"/>
      <c r="U165" s="465"/>
      <c r="V165" s="465"/>
      <c r="W165" s="465"/>
      <c r="X165" s="467"/>
      <c r="Y165" s="467"/>
      <c r="Z165" s="467"/>
    </row>
    <row r="166" spans="1:26" ht="15.75" customHeight="1">
      <c r="A166" s="563"/>
      <c r="B166" s="467"/>
      <c r="C166" s="475"/>
      <c r="D166" s="467"/>
      <c r="E166" s="467"/>
      <c r="F166" s="467"/>
      <c r="G166" s="467"/>
      <c r="H166" s="467"/>
      <c r="I166" s="467"/>
      <c r="J166" s="467"/>
      <c r="K166" s="467"/>
      <c r="L166" s="467"/>
      <c r="M166" s="467"/>
      <c r="N166" s="467"/>
      <c r="O166" s="466"/>
      <c r="P166" s="467"/>
      <c r="Q166" s="465"/>
      <c r="R166" s="465"/>
      <c r="S166" s="466"/>
      <c r="T166" s="465"/>
      <c r="U166" s="465"/>
      <c r="V166" s="465"/>
      <c r="W166" s="465"/>
      <c r="X166" s="467"/>
      <c r="Y166" s="467"/>
      <c r="Z166" s="467"/>
    </row>
    <row r="167" spans="1:26" ht="15.75" customHeight="1">
      <c r="A167" s="563"/>
      <c r="B167" s="467"/>
      <c r="C167" s="475"/>
      <c r="D167" s="467"/>
      <c r="E167" s="467"/>
      <c r="F167" s="467"/>
      <c r="G167" s="467"/>
      <c r="H167" s="467"/>
      <c r="I167" s="467"/>
      <c r="J167" s="467"/>
      <c r="K167" s="467"/>
      <c r="L167" s="467"/>
      <c r="M167" s="467"/>
      <c r="N167" s="467"/>
      <c r="O167" s="466"/>
      <c r="P167" s="467"/>
      <c r="Q167" s="465"/>
      <c r="R167" s="465"/>
      <c r="S167" s="466"/>
      <c r="T167" s="465"/>
      <c r="U167" s="465"/>
      <c r="V167" s="465"/>
      <c r="W167" s="465"/>
      <c r="X167" s="467"/>
      <c r="Y167" s="467"/>
      <c r="Z167" s="467"/>
    </row>
    <row r="168" spans="1:26" ht="15.75" customHeight="1">
      <c r="A168" s="563"/>
      <c r="B168" s="467"/>
      <c r="C168" s="475"/>
      <c r="D168" s="467"/>
      <c r="E168" s="467"/>
      <c r="F168" s="467"/>
      <c r="G168" s="467"/>
      <c r="H168" s="467"/>
      <c r="I168" s="467"/>
      <c r="J168" s="467"/>
      <c r="K168" s="467"/>
      <c r="L168" s="467"/>
      <c r="M168" s="467"/>
      <c r="N168" s="467"/>
      <c r="O168" s="466"/>
      <c r="P168" s="467"/>
      <c r="Q168" s="465"/>
      <c r="R168" s="465"/>
      <c r="S168" s="466"/>
      <c r="T168" s="465"/>
      <c r="U168" s="465"/>
      <c r="V168" s="465"/>
      <c r="W168" s="465"/>
      <c r="X168" s="467"/>
      <c r="Y168" s="467"/>
      <c r="Z168" s="467"/>
    </row>
    <row r="169" spans="1:26" ht="15.75" customHeight="1">
      <c r="A169" s="563"/>
      <c r="B169" s="467"/>
      <c r="C169" s="475"/>
      <c r="D169" s="467"/>
      <c r="E169" s="467"/>
      <c r="F169" s="467"/>
      <c r="G169" s="467"/>
      <c r="H169" s="467"/>
      <c r="I169" s="467"/>
      <c r="J169" s="467"/>
      <c r="K169" s="467"/>
      <c r="L169" s="467"/>
      <c r="M169" s="467"/>
      <c r="N169" s="467"/>
      <c r="O169" s="466"/>
      <c r="P169" s="467"/>
      <c r="Q169" s="465"/>
      <c r="R169" s="465"/>
      <c r="S169" s="466"/>
      <c r="T169" s="465"/>
      <c r="U169" s="465"/>
      <c r="V169" s="465"/>
      <c r="W169" s="465"/>
      <c r="X169" s="467"/>
      <c r="Y169" s="467"/>
      <c r="Z169" s="467"/>
    </row>
    <row r="170" spans="1:26" ht="15.75" customHeight="1">
      <c r="A170" s="563"/>
      <c r="B170" s="467"/>
      <c r="C170" s="475"/>
      <c r="D170" s="467"/>
      <c r="E170" s="467"/>
      <c r="F170" s="467"/>
      <c r="G170" s="467"/>
      <c r="H170" s="467"/>
      <c r="I170" s="467"/>
      <c r="J170" s="467"/>
      <c r="K170" s="467"/>
      <c r="L170" s="467"/>
      <c r="M170" s="467"/>
      <c r="N170" s="467"/>
      <c r="O170" s="466"/>
      <c r="P170" s="467"/>
      <c r="Q170" s="465"/>
      <c r="R170" s="465"/>
      <c r="S170" s="466"/>
      <c r="T170" s="465"/>
      <c r="U170" s="465"/>
      <c r="V170" s="465"/>
      <c r="W170" s="465"/>
      <c r="X170" s="467"/>
      <c r="Y170" s="467"/>
      <c r="Z170" s="467"/>
    </row>
    <row r="171" spans="1:26" ht="15.75" customHeight="1">
      <c r="A171" s="563"/>
      <c r="B171" s="467"/>
      <c r="C171" s="475"/>
      <c r="D171" s="467"/>
      <c r="E171" s="467"/>
      <c r="F171" s="467"/>
      <c r="G171" s="467"/>
      <c r="H171" s="467"/>
      <c r="I171" s="467"/>
      <c r="J171" s="467"/>
      <c r="K171" s="467"/>
      <c r="L171" s="467"/>
      <c r="M171" s="467"/>
      <c r="N171" s="467"/>
      <c r="O171" s="466"/>
      <c r="P171" s="467"/>
      <c r="Q171" s="465"/>
      <c r="R171" s="465"/>
      <c r="S171" s="466"/>
      <c r="T171" s="465"/>
      <c r="U171" s="465"/>
      <c r="V171" s="465"/>
      <c r="W171" s="465"/>
      <c r="X171" s="467"/>
      <c r="Y171" s="467"/>
      <c r="Z171" s="467"/>
    </row>
    <row r="172" spans="1:26" ht="15.75" customHeight="1">
      <c r="A172" s="563"/>
      <c r="B172" s="467"/>
      <c r="C172" s="475"/>
      <c r="D172" s="467"/>
      <c r="E172" s="467"/>
      <c r="F172" s="467"/>
      <c r="G172" s="467"/>
      <c r="H172" s="467"/>
      <c r="I172" s="467"/>
      <c r="J172" s="467"/>
      <c r="K172" s="467"/>
      <c r="L172" s="467"/>
      <c r="M172" s="467"/>
      <c r="N172" s="467"/>
      <c r="O172" s="466"/>
      <c r="P172" s="467"/>
      <c r="Q172" s="465"/>
      <c r="R172" s="465"/>
      <c r="S172" s="466"/>
      <c r="T172" s="465"/>
      <c r="U172" s="465"/>
      <c r="V172" s="465"/>
      <c r="W172" s="465"/>
      <c r="X172" s="467"/>
      <c r="Y172" s="467"/>
      <c r="Z172" s="467"/>
    </row>
    <row r="173" spans="1:26" ht="15.75" customHeight="1">
      <c r="A173" s="563"/>
      <c r="B173" s="467"/>
      <c r="C173" s="475"/>
      <c r="D173" s="467"/>
      <c r="E173" s="467"/>
      <c r="F173" s="467"/>
      <c r="G173" s="467"/>
      <c r="H173" s="467"/>
      <c r="I173" s="467"/>
      <c r="J173" s="467"/>
      <c r="K173" s="467"/>
      <c r="L173" s="467"/>
      <c r="M173" s="467"/>
      <c r="N173" s="467"/>
      <c r="O173" s="466"/>
      <c r="P173" s="467"/>
      <c r="Q173" s="465"/>
      <c r="R173" s="465"/>
      <c r="S173" s="466"/>
      <c r="T173" s="465"/>
      <c r="U173" s="465"/>
      <c r="V173" s="465"/>
      <c r="W173" s="465"/>
      <c r="X173" s="467"/>
      <c r="Y173" s="467"/>
      <c r="Z173" s="467"/>
    </row>
    <row r="174" spans="1:26" ht="15.75" customHeight="1">
      <c r="A174" s="563"/>
      <c r="B174" s="467"/>
      <c r="C174" s="475"/>
      <c r="D174" s="467"/>
      <c r="E174" s="467"/>
      <c r="F174" s="467"/>
      <c r="G174" s="467"/>
      <c r="H174" s="467"/>
      <c r="I174" s="467"/>
      <c r="J174" s="467"/>
      <c r="K174" s="467"/>
      <c r="L174" s="467"/>
      <c r="M174" s="467"/>
      <c r="N174" s="467"/>
      <c r="O174" s="466"/>
      <c r="P174" s="467"/>
      <c r="Q174" s="465"/>
      <c r="R174" s="465"/>
      <c r="S174" s="466"/>
      <c r="T174" s="465"/>
      <c r="U174" s="465"/>
      <c r="V174" s="465"/>
      <c r="W174" s="465"/>
      <c r="X174" s="467"/>
      <c r="Y174" s="467"/>
      <c r="Z174" s="467"/>
    </row>
    <row r="175" spans="1:26" ht="15.75" customHeight="1">
      <c r="A175" s="563"/>
      <c r="B175" s="467"/>
      <c r="C175" s="475"/>
      <c r="D175" s="467"/>
      <c r="E175" s="467"/>
      <c r="F175" s="467"/>
      <c r="G175" s="467"/>
      <c r="H175" s="467"/>
      <c r="I175" s="467"/>
      <c r="J175" s="467"/>
      <c r="K175" s="467"/>
      <c r="L175" s="467"/>
      <c r="M175" s="467"/>
      <c r="N175" s="467"/>
      <c r="O175" s="466"/>
      <c r="P175" s="467"/>
      <c r="Q175" s="465"/>
      <c r="R175" s="465"/>
      <c r="S175" s="466"/>
      <c r="T175" s="465"/>
      <c r="U175" s="465"/>
      <c r="V175" s="465"/>
      <c r="W175" s="465"/>
      <c r="X175" s="467"/>
      <c r="Y175" s="467"/>
      <c r="Z175" s="467"/>
    </row>
    <row r="176" spans="1:26" ht="15.75" customHeight="1">
      <c r="A176" s="563"/>
      <c r="B176" s="467"/>
      <c r="C176" s="475"/>
      <c r="D176" s="467"/>
      <c r="E176" s="467"/>
      <c r="F176" s="467"/>
      <c r="G176" s="467"/>
      <c r="H176" s="467"/>
      <c r="I176" s="467"/>
      <c r="J176" s="467"/>
      <c r="K176" s="467"/>
      <c r="L176" s="467"/>
      <c r="M176" s="467"/>
      <c r="N176" s="467"/>
      <c r="O176" s="466"/>
      <c r="P176" s="467"/>
      <c r="Q176" s="465"/>
      <c r="R176" s="465"/>
      <c r="S176" s="466"/>
      <c r="T176" s="465"/>
      <c r="U176" s="465"/>
      <c r="V176" s="465"/>
      <c r="W176" s="465"/>
      <c r="X176" s="467"/>
      <c r="Y176" s="467"/>
      <c r="Z176" s="467"/>
    </row>
    <row r="177" spans="1:26" ht="15.75" customHeight="1">
      <c r="A177" s="563"/>
      <c r="B177" s="467"/>
      <c r="C177" s="475"/>
      <c r="D177" s="467"/>
      <c r="E177" s="467"/>
      <c r="F177" s="467"/>
      <c r="G177" s="467"/>
      <c r="H177" s="467"/>
      <c r="I177" s="467"/>
      <c r="J177" s="467"/>
      <c r="K177" s="467"/>
      <c r="L177" s="467"/>
      <c r="M177" s="467"/>
      <c r="N177" s="467"/>
      <c r="O177" s="466"/>
      <c r="P177" s="467"/>
      <c r="Q177" s="465"/>
      <c r="R177" s="465"/>
      <c r="S177" s="466"/>
      <c r="T177" s="465"/>
      <c r="U177" s="465"/>
      <c r="V177" s="465"/>
      <c r="W177" s="465"/>
      <c r="X177" s="467"/>
      <c r="Y177" s="467"/>
      <c r="Z177" s="467"/>
    </row>
    <row r="178" spans="1:26" ht="15.75" customHeight="1">
      <c r="A178" s="563"/>
      <c r="B178" s="467"/>
      <c r="C178" s="475"/>
      <c r="D178" s="467"/>
      <c r="E178" s="467"/>
      <c r="F178" s="467"/>
      <c r="G178" s="467"/>
      <c r="H178" s="467"/>
      <c r="I178" s="467"/>
      <c r="J178" s="467"/>
      <c r="K178" s="467"/>
      <c r="L178" s="467"/>
      <c r="M178" s="467"/>
      <c r="N178" s="467"/>
      <c r="O178" s="466"/>
      <c r="P178" s="467"/>
      <c r="Q178" s="465"/>
      <c r="R178" s="465"/>
      <c r="S178" s="466"/>
      <c r="T178" s="465"/>
      <c r="U178" s="465"/>
      <c r="V178" s="465"/>
      <c r="W178" s="465"/>
      <c r="X178" s="467"/>
      <c r="Y178" s="467"/>
      <c r="Z178" s="467"/>
    </row>
    <row r="179" spans="1:26" ht="15.75" customHeight="1">
      <c r="A179" s="563"/>
      <c r="B179" s="467"/>
      <c r="C179" s="475"/>
      <c r="D179" s="467"/>
      <c r="E179" s="467"/>
      <c r="F179" s="467"/>
      <c r="G179" s="467"/>
      <c r="H179" s="467"/>
      <c r="I179" s="467"/>
      <c r="J179" s="467"/>
      <c r="K179" s="467"/>
      <c r="L179" s="467"/>
      <c r="M179" s="467"/>
      <c r="N179" s="467"/>
      <c r="O179" s="466"/>
      <c r="P179" s="467"/>
      <c r="Q179" s="465"/>
      <c r="R179" s="465"/>
      <c r="S179" s="466"/>
      <c r="T179" s="465"/>
      <c r="U179" s="465"/>
      <c r="V179" s="465"/>
      <c r="W179" s="465"/>
      <c r="X179" s="467"/>
      <c r="Y179" s="467"/>
      <c r="Z179" s="467"/>
    </row>
    <row r="180" spans="1:26" ht="15.75" customHeight="1">
      <c r="A180" s="563"/>
      <c r="B180" s="467"/>
      <c r="C180" s="475"/>
      <c r="D180" s="467"/>
      <c r="E180" s="467"/>
      <c r="F180" s="467"/>
      <c r="G180" s="467"/>
      <c r="H180" s="467"/>
      <c r="I180" s="467"/>
      <c r="J180" s="467"/>
      <c r="K180" s="467"/>
      <c r="L180" s="467"/>
      <c r="M180" s="467"/>
      <c r="N180" s="467"/>
      <c r="O180" s="466"/>
      <c r="P180" s="467"/>
      <c r="Q180" s="465"/>
      <c r="R180" s="465"/>
      <c r="S180" s="466"/>
      <c r="T180" s="465"/>
      <c r="U180" s="465"/>
      <c r="V180" s="465"/>
      <c r="W180" s="465"/>
      <c r="X180" s="467"/>
      <c r="Y180" s="467"/>
      <c r="Z180" s="467"/>
    </row>
    <row r="181" spans="1:26" ht="15.75" customHeight="1">
      <c r="A181" s="563"/>
      <c r="B181" s="467"/>
      <c r="C181" s="475"/>
      <c r="D181" s="467"/>
      <c r="E181" s="467"/>
      <c r="F181" s="467"/>
      <c r="G181" s="467"/>
      <c r="H181" s="467"/>
      <c r="I181" s="467"/>
      <c r="J181" s="467"/>
      <c r="K181" s="467"/>
      <c r="L181" s="467"/>
      <c r="M181" s="467"/>
      <c r="N181" s="467"/>
      <c r="O181" s="466"/>
      <c r="P181" s="467"/>
      <c r="Q181" s="465"/>
      <c r="R181" s="465"/>
      <c r="S181" s="466"/>
      <c r="T181" s="465"/>
      <c r="U181" s="465"/>
      <c r="V181" s="465"/>
      <c r="W181" s="465"/>
      <c r="X181" s="467"/>
      <c r="Y181" s="467"/>
      <c r="Z181" s="467"/>
    </row>
    <row r="182" spans="1:26" ht="15.75" customHeight="1">
      <c r="A182" s="563"/>
      <c r="B182" s="467"/>
      <c r="C182" s="475"/>
      <c r="D182" s="467"/>
      <c r="E182" s="467"/>
      <c r="F182" s="467"/>
      <c r="G182" s="467"/>
      <c r="H182" s="467"/>
      <c r="I182" s="467"/>
      <c r="J182" s="467"/>
      <c r="K182" s="467"/>
      <c r="L182" s="467"/>
      <c r="M182" s="467"/>
      <c r="N182" s="467"/>
      <c r="O182" s="466"/>
      <c r="P182" s="467"/>
      <c r="Q182" s="465"/>
      <c r="R182" s="465"/>
      <c r="S182" s="466"/>
      <c r="T182" s="465"/>
      <c r="U182" s="465"/>
      <c r="V182" s="465"/>
      <c r="W182" s="465"/>
      <c r="X182" s="467"/>
      <c r="Y182" s="467"/>
      <c r="Z182" s="467"/>
    </row>
    <row r="183" spans="1:26" ht="15.75" customHeight="1">
      <c r="A183" s="563"/>
      <c r="B183" s="467"/>
      <c r="C183" s="475"/>
      <c r="D183" s="467"/>
      <c r="E183" s="467"/>
      <c r="F183" s="467"/>
      <c r="G183" s="467"/>
      <c r="H183" s="467"/>
      <c r="I183" s="467"/>
      <c r="J183" s="467"/>
      <c r="K183" s="467"/>
      <c r="L183" s="467"/>
      <c r="M183" s="467"/>
      <c r="N183" s="467"/>
      <c r="O183" s="466"/>
      <c r="P183" s="467"/>
      <c r="Q183" s="465"/>
      <c r="R183" s="465"/>
      <c r="S183" s="466"/>
      <c r="T183" s="465"/>
      <c r="U183" s="465"/>
      <c r="V183" s="465"/>
      <c r="W183" s="465"/>
      <c r="X183" s="467"/>
      <c r="Y183" s="467"/>
      <c r="Z183" s="467"/>
    </row>
    <row r="184" spans="1:26" ht="15.75" customHeight="1">
      <c r="A184" s="563"/>
      <c r="B184" s="467"/>
      <c r="C184" s="475"/>
      <c r="D184" s="467"/>
      <c r="E184" s="467"/>
      <c r="F184" s="467"/>
      <c r="G184" s="467"/>
      <c r="H184" s="467"/>
      <c r="I184" s="467"/>
      <c r="J184" s="467"/>
      <c r="K184" s="467"/>
      <c r="L184" s="467"/>
      <c r="M184" s="467"/>
      <c r="N184" s="467"/>
      <c r="O184" s="466"/>
      <c r="P184" s="467"/>
      <c r="Q184" s="465"/>
      <c r="R184" s="465"/>
      <c r="S184" s="466"/>
      <c r="T184" s="465"/>
      <c r="U184" s="465"/>
      <c r="V184" s="465"/>
      <c r="W184" s="465"/>
      <c r="X184" s="467"/>
      <c r="Y184" s="467"/>
      <c r="Z184" s="467"/>
    </row>
    <row r="185" spans="1:26" ht="15.75" customHeight="1">
      <c r="A185" s="563"/>
      <c r="B185" s="467"/>
      <c r="C185" s="475"/>
      <c r="D185" s="467"/>
      <c r="E185" s="467"/>
      <c r="F185" s="467"/>
      <c r="G185" s="467"/>
      <c r="H185" s="467"/>
      <c r="I185" s="467"/>
      <c r="J185" s="467"/>
      <c r="K185" s="467"/>
      <c r="L185" s="467"/>
      <c r="M185" s="467"/>
      <c r="N185" s="467"/>
      <c r="O185" s="466"/>
      <c r="P185" s="467"/>
      <c r="Q185" s="465"/>
      <c r="R185" s="465"/>
      <c r="S185" s="466"/>
      <c r="T185" s="465"/>
      <c r="U185" s="465"/>
      <c r="V185" s="465"/>
      <c r="W185" s="465"/>
      <c r="X185" s="467"/>
      <c r="Y185" s="467"/>
      <c r="Z185" s="467"/>
    </row>
    <row r="186" spans="1:26" ht="15.75" customHeight="1">
      <c r="A186" s="563"/>
      <c r="B186" s="467"/>
      <c r="C186" s="475"/>
      <c r="D186" s="467"/>
      <c r="E186" s="467"/>
      <c r="F186" s="467"/>
      <c r="G186" s="467"/>
      <c r="H186" s="467"/>
      <c r="I186" s="467"/>
      <c r="J186" s="467"/>
      <c r="K186" s="467"/>
      <c r="L186" s="467"/>
      <c r="M186" s="467"/>
      <c r="N186" s="467"/>
      <c r="O186" s="466"/>
      <c r="P186" s="467"/>
      <c r="Q186" s="465"/>
      <c r="R186" s="465"/>
      <c r="S186" s="466"/>
      <c r="T186" s="465"/>
      <c r="U186" s="465"/>
      <c r="V186" s="465"/>
      <c r="W186" s="465"/>
      <c r="X186" s="467"/>
      <c r="Y186" s="467"/>
      <c r="Z186" s="467"/>
    </row>
    <row r="187" spans="1:26" ht="15.75" customHeight="1">
      <c r="A187" s="563"/>
      <c r="B187" s="467"/>
      <c r="C187" s="475"/>
      <c r="D187" s="467"/>
      <c r="E187" s="467"/>
      <c r="F187" s="467"/>
      <c r="G187" s="467"/>
      <c r="H187" s="467"/>
      <c r="I187" s="467"/>
      <c r="J187" s="467"/>
      <c r="K187" s="467"/>
      <c r="L187" s="467"/>
      <c r="M187" s="467"/>
      <c r="N187" s="467"/>
      <c r="O187" s="466"/>
      <c r="P187" s="467"/>
      <c r="Q187" s="465"/>
      <c r="R187" s="465"/>
      <c r="S187" s="466"/>
      <c r="T187" s="465"/>
      <c r="U187" s="465"/>
      <c r="V187" s="465"/>
      <c r="W187" s="465"/>
      <c r="X187" s="467"/>
      <c r="Y187" s="467"/>
      <c r="Z187" s="467"/>
    </row>
    <row r="188" spans="1:26" ht="15.75" customHeight="1">
      <c r="A188" s="563"/>
      <c r="B188" s="467"/>
      <c r="C188" s="475"/>
      <c r="D188" s="467"/>
      <c r="E188" s="467"/>
      <c r="F188" s="467"/>
      <c r="G188" s="467"/>
      <c r="H188" s="467"/>
      <c r="I188" s="467"/>
      <c r="J188" s="467"/>
      <c r="K188" s="467"/>
      <c r="L188" s="467"/>
      <c r="M188" s="467"/>
      <c r="N188" s="467"/>
      <c r="O188" s="466"/>
      <c r="P188" s="467"/>
      <c r="Q188" s="465"/>
      <c r="R188" s="465"/>
      <c r="S188" s="466"/>
      <c r="T188" s="465"/>
      <c r="U188" s="465"/>
      <c r="V188" s="465"/>
      <c r="W188" s="465"/>
      <c r="X188" s="467"/>
      <c r="Y188" s="467"/>
      <c r="Z188" s="467"/>
    </row>
    <row r="189" spans="1:26" ht="15.75" customHeight="1">
      <c r="A189" s="563"/>
      <c r="B189" s="467"/>
      <c r="C189" s="475"/>
      <c r="D189" s="467"/>
      <c r="E189" s="467"/>
      <c r="F189" s="467"/>
      <c r="G189" s="467"/>
      <c r="H189" s="467"/>
      <c r="I189" s="467"/>
      <c r="J189" s="467"/>
      <c r="K189" s="467"/>
      <c r="L189" s="467"/>
      <c r="M189" s="467"/>
      <c r="N189" s="467"/>
      <c r="O189" s="466"/>
      <c r="P189" s="467"/>
      <c r="Q189" s="465"/>
      <c r="R189" s="465"/>
      <c r="S189" s="466"/>
      <c r="T189" s="465"/>
      <c r="U189" s="465"/>
      <c r="V189" s="465"/>
      <c r="W189" s="465"/>
      <c r="X189" s="467"/>
      <c r="Y189" s="467"/>
      <c r="Z189" s="467"/>
    </row>
    <row r="190" spans="1:26" ht="15.75" customHeight="1">
      <c r="A190" s="563"/>
      <c r="B190" s="467"/>
      <c r="C190" s="475"/>
      <c r="D190" s="467"/>
      <c r="E190" s="467"/>
      <c r="F190" s="467"/>
      <c r="G190" s="467"/>
      <c r="H190" s="467"/>
      <c r="I190" s="467"/>
      <c r="J190" s="467"/>
      <c r="K190" s="467"/>
      <c r="L190" s="467"/>
      <c r="M190" s="467"/>
      <c r="N190" s="467"/>
      <c r="O190" s="466"/>
      <c r="P190" s="467"/>
      <c r="Q190" s="465"/>
      <c r="R190" s="465"/>
      <c r="S190" s="466"/>
      <c r="T190" s="465"/>
      <c r="U190" s="465"/>
      <c r="V190" s="465"/>
      <c r="W190" s="465"/>
      <c r="X190" s="467"/>
      <c r="Y190" s="467"/>
      <c r="Z190" s="467"/>
    </row>
    <row r="191" spans="1:26" ht="15.75" customHeight="1">
      <c r="A191" s="563"/>
      <c r="B191" s="467"/>
      <c r="C191" s="475"/>
      <c r="D191" s="467"/>
      <c r="E191" s="467"/>
      <c r="F191" s="467"/>
      <c r="G191" s="467"/>
      <c r="H191" s="467"/>
      <c r="I191" s="467"/>
      <c r="J191" s="467"/>
      <c r="K191" s="467"/>
      <c r="L191" s="467"/>
      <c r="M191" s="467"/>
      <c r="N191" s="467"/>
      <c r="O191" s="466"/>
      <c r="P191" s="467"/>
      <c r="Q191" s="465"/>
      <c r="R191" s="465"/>
      <c r="S191" s="466"/>
      <c r="T191" s="465"/>
      <c r="U191" s="465"/>
      <c r="V191" s="465"/>
      <c r="W191" s="465"/>
      <c r="X191" s="467"/>
      <c r="Y191" s="467"/>
      <c r="Z191" s="467"/>
    </row>
    <row r="192" spans="1:26" ht="15.75" customHeight="1">
      <c r="A192" s="563"/>
      <c r="B192" s="467"/>
      <c r="C192" s="475"/>
      <c r="D192" s="467"/>
      <c r="E192" s="467"/>
      <c r="F192" s="467"/>
      <c r="G192" s="467"/>
      <c r="H192" s="467"/>
      <c r="I192" s="467"/>
      <c r="J192" s="467"/>
      <c r="K192" s="467"/>
      <c r="L192" s="467"/>
      <c r="M192" s="467"/>
      <c r="N192" s="467"/>
      <c r="O192" s="466"/>
      <c r="P192" s="467"/>
      <c r="Q192" s="465"/>
      <c r="R192" s="465"/>
      <c r="S192" s="466"/>
      <c r="T192" s="465"/>
      <c r="U192" s="465"/>
      <c r="V192" s="465"/>
      <c r="W192" s="465"/>
      <c r="X192" s="467"/>
      <c r="Y192" s="467"/>
      <c r="Z192" s="467"/>
    </row>
    <row r="193" spans="1:26" ht="15.75" customHeight="1">
      <c r="A193" s="563"/>
      <c r="B193" s="467"/>
      <c r="C193" s="475"/>
      <c r="D193" s="467"/>
      <c r="E193" s="467"/>
      <c r="F193" s="467"/>
      <c r="G193" s="467"/>
      <c r="H193" s="467"/>
      <c r="I193" s="467"/>
      <c r="J193" s="467"/>
      <c r="K193" s="467"/>
      <c r="L193" s="467"/>
      <c r="M193" s="467"/>
      <c r="N193" s="467"/>
      <c r="O193" s="466"/>
      <c r="P193" s="467"/>
      <c r="Q193" s="465"/>
      <c r="R193" s="465"/>
      <c r="S193" s="466"/>
      <c r="T193" s="465"/>
      <c r="U193" s="465"/>
      <c r="V193" s="465"/>
      <c r="W193" s="465"/>
      <c r="X193" s="467"/>
      <c r="Y193" s="467"/>
      <c r="Z193" s="467"/>
    </row>
    <row r="194" spans="1:26" ht="15.75" customHeight="1">
      <c r="A194" s="563"/>
      <c r="B194" s="467"/>
      <c r="C194" s="475"/>
      <c r="D194" s="467"/>
      <c r="E194" s="467"/>
      <c r="F194" s="467"/>
      <c r="G194" s="467"/>
      <c r="H194" s="467"/>
      <c r="I194" s="467"/>
      <c r="J194" s="467"/>
      <c r="K194" s="467"/>
      <c r="L194" s="467"/>
      <c r="M194" s="467"/>
      <c r="N194" s="467"/>
      <c r="O194" s="466"/>
      <c r="P194" s="467"/>
      <c r="Q194" s="465"/>
      <c r="R194" s="465"/>
      <c r="S194" s="466"/>
      <c r="T194" s="465"/>
      <c r="U194" s="465"/>
      <c r="V194" s="465"/>
      <c r="W194" s="465"/>
      <c r="X194" s="467"/>
      <c r="Y194" s="467"/>
      <c r="Z194" s="467"/>
    </row>
    <row r="195" spans="1:26" ht="15.75" customHeight="1">
      <c r="A195" s="563"/>
      <c r="B195" s="467"/>
      <c r="C195" s="475"/>
      <c r="D195" s="467"/>
      <c r="E195" s="467"/>
      <c r="F195" s="467"/>
      <c r="G195" s="467"/>
      <c r="H195" s="467"/>
      <c r="I195" s="467"/>
      <c r="J195" s="467"/>
      <c r="K195" s="467"/>
      <c r="L195" s="467"/>
      <c r="M195" s="467"/>
      <c r="N195" s="467"/>
      <c r="O195" s="466"/>
      <c r="P195" s="467"/>
      <c r="Q195" s="465"/>
      <c r="R195" s="465"/>
      <c r="S195" s="466"/>
      <c r="T195" s="465"/>
      <c r="U195" s="465"/>
      <c r="V195" s="465"/>
      <c r="W195" s="465"/>
      <c r="X195" s="467"/>
      <c r="Y195" s="467"/>
      <c r="Z195" s="467"/>
    </row>
    <row r="196" spans="1:26" ht="15.75" customHeight="1">
      <c r="A196" s="563"/>
      <c r="B196" s="467"/>
      <c r="C196" s="475"/>
      <c r="D196" s="467"/>
      <c r="E196" s="467"/>
      <c r="F196" s="467"/>
      <c r="G196" s="467"/>
      <c r="H196" s="467"/>
      <c r="I196" s="467"/>
      <c r="J196" s="467"/>
      <c r="K196" s="467"/>
      <c r="L196" s="467"/>
      <c r="M196" s="467"/>
      <c r="N196" s="467"/>
      <c r="O196" s="466"/>
      <c r="P196" s="467"/>
      <c r="Q196" s="465"/>
      <c r="R196" s="465"/>
      <c r="S196" s="466"/>
      <c r="T196" s="465"/>
      <c r="U196" s="465"/>
      <c r="V196" s="465"/>
      <c r="W196" s="465"/>
      <c r="X196" s="467"/>
      <c r="Y196" s="467"/>
      <c r="Z196" s="467"/>
    </row>
    <row r="197" spans="1:26" ht="15.75" customHeight="1">
      <c r="A197" s="563"/>
      <c r="B197" s="467"/>
      <c r="C197" s="475"/>
      <c r="D197" s="467"/>
      <c r="E197" s="467"/>
      <c r="F197" s="467"/>
      <c r="G197" s="467"/>
      <c r="H197" s="467"/>
      <c r="I197" s="467"/>
      <c r="J197" s="467"/>
      <c r="K197" s="467"/>
      <c r="L197" s="467"/>
      <c r="M197" s="467"/>
      <c r="N197" s="467"/>
      <c r="O197" s="466"/>
      <c r="P197" s="467"/>
      <c r="Q197" s="465"/>
      <c r="R197" s="465"/>
      <c r="S197" s="466"/>
      <c r="T197" s="465"/>
      <c r="U197" s="465"/>
      <c r="V197" s="465"/>
      <c r="W197" s="465"/>
      <c r="X197" s="467"/>
      <c r="Y197" s="467"/>
      <c r="Z197" s="467"/>
    </row>
    <row r="198" spans="1:26" ht="15.75" customHeight="1">
      <c r="A198" s="563"/>
      <c r="B198" s="467"/>
      <c r="C198" s="475"/>
      <c r="D198" s="467"/>
      <c r="E198" s="467"/>
      <c r="F198" s="467"/>
      <c r="G198" s="467"/>
      <c r="H198" s="467"/>
      <c r="I198" s="467"/>
      <c r="J198" s="467"/>
      <c r="K198" s="467"/>
      <c r="L198" s="467"/>
      <c r="M198" s="467"/>
      <c r="N198" s="467"/>
      <c r="O198" s="466"/>
      <c r="P198" s="467"/>
      <c r="Q198" s="465"/>
      <c r="R198" s="465"/>
      <c r="S198" s="466"/>
      <c r="T198" s="465"/>
      <c r="U198" s="465"/>
      <c r="V198" s="465"/>
      <c r="W198" s="465"/>
      <c r="X198" s="467"/>
      <c r="Y198" s="467"/>
      <c r="Z198" s="467"/>
    </row>
    <row r="199" spans="1:26" ht="15.75" customHeight="1">
      <c r="A199" s="563"/>
      <c r="B199" s="467"/>
      <c r="C199" s="475"/>
      <c r="D199" s="467"/>
      <c r="E199" s="467"/>
      <c r="F199" s="467"/>
      <c r="G199" s="467"/>
      <c r="H199" s="467"/>
      <c r="I199" s="467"/>
      <c r="J199" s="467"/>
      <c r="K199" s="467"/>
      <c r="L199" s="467"/>
      <c r="M199" s="467"/>
      <c r="N199" s="467"/>
      <c r="O199" s="466"/>
      <c r="P199" s="467"/>
      <c r="Q199" s="465"/>
      <c r="R199" s="465"/>
      <c r="S199" s="466"/>
      <c r="T199" s="465"/>
      <c r="U199" s="465"/>
      <c r="V199" s="465"/>
      <c r="W199" s="465"/>
      <c r="X199" s="467"/>
      <c r="Y199" s="467"/>
      <c r="Z199" s="467"/>
    </row>
    <row r="200" spans="1:26" ht="15.75" customHeight="1">
      <c r="A200" s="563"/>
      <c r="B200" s="467"/>
      <c r="C200" s="475"/>
      <c r="D200" s="467"/>
      <c r="E200" s="467"/>
      <c r="F200" s="467"/>
      <c r="G200" s="467"/>
      <c r="H200" s="467"/>
      <c r="I200" s="467"/>
      <c r="J200" s="467"/>
      <c r="K200" s="467"/>
      <c r="L200" s="467"/>
      <c r="M200" s="467"/>
      <c r="N200" s="467"/>
      <c r="O200" s="466"/>
      <c r="P200" s="467"/>
      <c r="Q200" s="465"/>
      <c r="R200" s="465"/>
      <c r="S200" s="466"/>
      <c r="T200" s="465"/>
      <c r="U200" s="465"/>
      <c r="V200" s="465"/>
      <c r="W200" s="465"/>
      <c r="X200" s="467"/>
      <c r="Y200" s="467"/>
      <c r="Z200" s="467"/>
    </row>
    <row r="201" spans="1:26" ht="15.75" customHeight="1">
      <c r="A201" s="563"/>
      <c r="B201" s="467"/>
      <c r="C201" s="475"/>
      <c r="D201" s="467"/>
      <c r="E201" s="467"/>
      <c r="F201" s="467"/>
      <c r="G201" s="467"/>
      <c r="H201" s="467"/>
      <c r="I201" s="467"/>
      <c r="J201" s="467"/>
      <c r="K201" s="467"/>
      <c r="L201" s="467"/>
      <c r="M201" s="467"/>
      <c r="N201" s="467"/>
      <c r="O201" s="466"/>
      <c r="P201" s="467"/>
      <c r="Q201" s="465"/>
      <c r="R201" s="465"/>
      <c r="S201" s="466"/>
      <c r="T201" s="465"/>
      <c r="U201" s="465"/>
      <c r="V201" s="465"/>
      <c r="W201" s="465"/>
      <c r="X201" s="467"/>
      <c r="Y201" s="467"/>
      <c r="Z201" s="467"/>
    </row>
    <row r="202" spans="1:26" ht="15.75" customHeight="1">
      <c r="A202" s="563"/>
      <c r="B202" s="467"/>
      <c r="C202" s="475"/>
      <c r="D202" s="467"/>
      <c r="E202" s="467"/>
      <c r="F202" s="467"/>
      <c r="G202" s="467"/>
      <c r="H202" s="467"/>
      <c r="I202" s="467"/>
      <c r="J202" s="467"/>
      <c r="K202" s="467"/>
      <c r="L202" s="467"/>
      <c r="M202" s="467"/>
      <c r="N202" s="467"/>
      <c r="O202" s="466"/>
      <c r="P202" s="467"/>
      <c r="Q202" s="465"/>
      <c r="R202" s="465"/>
      <c r="S202" s="466"/>
      <c r="T202" s="465"/>
      <c r="U202" s="465"/>
      <c r="V202" s="465"/>
      <c r="W202" s="465"/>
      <c r="X202" s="467"/>
      <c r="Y202" s="467"/>
      <c r="Z202" s="467"/>
    </row>
    <row r="203" spans="1:26" ht="15.75" customHeight="1">
      <c r="A203" s="563"/>
      <c r="B203" s="467"/>
      <c r="C203" s="475"/>
      <c r="D203" s="467"/>
      <c r="E203" s="467"/>
      <c r="F203" s="467"/>
      <c r="G203" s="467"/>
      <c r="H203" s="467"/>
      <c r="I203" s="467"/>
      <c r="J203" s="467"/>
      <c r="K203" s="467"/>
      <c r="L203" s="467"/>
      <c r="M203" s="467"/>
      <c r="N203" s="467"/>
      <c r="O203" s="466"/>
      <c r="P203" s="467"/>
      <c r="Q203" s="465"/>
      <c r="R203" s="465"/>
      <c r="S203" s="466"/>
      <c r="T203" s="465"/>
      <c r="U203" s="465"/>
      <c r="V203" s="465"/>
      <c r="W203" s="465"/>
      <c r="X203" s="467"/>
      <c r="Y203" s="467"/>
      <c r="Z203" s="467"/>
    </row>
    <row r="204" spans="1:26" ht="15.75" customHeight="1">
      <c r="A204" s="563"/>
      <c r="B204" s="467"/>
      <c r="C204" s="475"/>
      <c r="D204" s="467"/>
      <c r="E204" s="467"/>
      <c r="F204" s="467"/>
      <c r="G204" s="467"/>
      <c r="H204" s="467"/>
      <c r="I204" s="467"/>
      <c r="J204" s="467"/>
      <c r="K204" s="467"/>
      <c r="L204" s="467"/>
      <c r="M204" s="467"/>
      <c r="N204" s="467"/>
      <c r="O204" s="466"/>
      <c r="P204" s="467"/>
      <c r="Q204" s="465"/>
      <c r="R204" s="465"/>
      <c r="S204" s="466"/>
      <c r="T204" s="465"/>
      <c r="U204" s="465"/>
      <c r="V204" s="465"/>
      <c r="W204" s="465"/>
      <c r="X204" s="467"/>
      <c r="Y204" s="467"/>
      <c r="Z204" s="467"/>
    </row>
    <row r="205" spans="1:26" ht="15.75" customHeight="1">
      <c r="A205" s="563"/>
      <c r="B205" s="467"/>
      <c r="C205" s="475"/>
      <c r="D205" s="467"/>
      <c r="E205" s="467"/>
      <c r="F205" s="467"/>
      <c r="G205" s="467"/>
      <c r="H205" s="467"/>
      <c r="I205" s="467"/>
      <c r="J205" s="467"/>
      <c r="K205" s="467"/>
      <c r="L205" s="467"/>
      <c r="M205" s="467"/>
      <c r="N205" s="467"/>
      <c r="O205" s="466"/>
      <c r="P205" s="467"/>
      <c r="Q205" s="465"/>
      <c r="R205" s="465"/>
      <c r="S205" s="466"/>
      <c r="T205" s="465"/>
      <c r="U205" s="465"/>
      <c r="V205" s="465"/>
      <c r="W205" s="465"/>
      <c r="X205" s="467"/>
      <c r="Y205" s="467"/>
      <c r="Z205" s="467"/>
    </row>
    <row r="206" spans="1:26" ht="15.75" customHeight="1">
      <c r="A206" s="563"/>
      <c r="B206" s="467"/>
      <c r="C206" s="475"/>
      <c r="D206" s="467"/>
      <c r="E206" s="467"/>
      <c r="F206" s="467"/>
      <c r="G206" s="467"/>
      <c r="H206" s="467"/>
      <c r="I206" s="467"/>
      <c r="J206" s="467"/>
      <c r="K206" s="467"/>
      <c r="L206" s="467"/>
      <c r="M206" s="467"/>
      <c r="N206" s="467"/>
      <c r="O206" s="466"/>
      <c r="P206" s="467"/>
      <c r="Q206" s="465"/>
      <c r="R206" s="465"/>
      <c r="S206" s="466"/>
      <c r="T206" s="465"/>
      <c r="U206" s="465"/>
      <c r="V206" s="465"/>
      <c r="W206" s="465"/>
      <c r="X206" s="467"/>
      <c r="Y206" s="467"/>
      <c r="Z206" s="467"/>
    </row>
    <row r="207" spans="1:26" ht="15.75" customHeight="1">
      <c r="A207" s="563"/>
      <c r="B207" s="467"/>
      <c r="C207" s="475"/>
      <c r="D207" s="467"/>
      <c r="E207" s="467"/>
      <c r="F207" s="467"/>
      <c r="G207" s="467"/>
      <c r="H207" s="467"/>
      <c r="I207" s="467"/>
      <c r="J207" s="467"/>
      <c r="K207" s="467"/>
      <c r="L207" s="467"/>
      <c r="M207" s="467"/>
      <c r="N207" s="467"/>
      <c r="O207" s="466"/>
      <c r="P207" s="467"/>
      <c r="Q207" s="465"/>
      <c r="R207" s="465"/>
      <c r="S207" s="466"/>
      <c r="T207" s="465"/>
      <c r="U207" s="465"/>
      <c r="V207" s="465"/>
      <c r="W207" s="465"/>
      <c r="X207" s="467"/>
      <c r="Y207" s="467"/>
      <c r="Z207" s="467"/>
    </row>
    <row r="208" spans="1:26" ht="15.75" customHeight="1">
      <c r="A208" s="563"/>
      <c r="B208" s="467"/>
      <c r="C208" s="475"/>
      <c r="D208" s="467"/>
      <c r="E208" s="467"/>
      <c r="F208" s="467"/>
      <c r="G208" s="467"/>
      <c r="H208" s="467"/>
      <c r="I208" s="467"/>
      <c r="J208" s="467"/>
      <c r="K208" s="467"/>
      <c r="L208" s="467"/>
      <c r="M208" s="467"/>
      <c r="N208" s="467"/>
      <c r="O208" s="466"/>
      <c r="P208" s="467"/>
      <c r="Q208" s="465"/>
      <c r="R208" s="465"/>
      <c r="S208" s="466"/>
      <c r="T208" s="465"/>
      <c r="U208" s="465"/>
      <c r="V208" s="465"/>
      <c r="W208" s="465"/>
      <c r="X208" s="467"/>
      <c r="Y208" s="467"/>
      <c r="Z208" s="467"/>
    </row>
    <row r="209" spans="1:26" ht="15.75" customHeight="1">
      <c r="A209" s="563"/>
      <c r="B209" s="467"/>
      <c r="C209" s="475"/>
      <c r="D209" s="467"/>
      <c r="E209" s="467"/>
      <c r="F209" s="467"/>
      <c r="G209" s="467"/>
      <c r="H209" s="467"/>
      <c r="I209" s="467"/>
      <c r="J209" s="467"/>
      <c r="K209" s="467"/>
      <c r="L209" s="467"/>
      <c r="M209" s="467"/>
      <c r="N209" s="467"/>
      <c r="O209" s="466"/>
      <c r="P209" s="467"/>
      <c r="Q209" s="465"/>
      <c r="R209" s="465"/>
      <c r="S209" s="466"/>
      <c r="T209" s="465"/>
      <c r="U209" s="465"/>
      <c r="V209" s="465"/>
      <c r="W209" s="465"/>
      <c r="X209" s="467"/>
      <c r="Y209" s="467"/>
      <c r="Z209" s="467"/>
    </row>
    <row r="210" spans="1:26" ht="15.75" customHeight="1">
      <c r="A210" s="563"/>
      <c r="B210" s="467"/>
      <c r="C210" s="475"/>
      <c r="D210" s="467"/>
      <c r="E210" s="467"/>
      <c r="F210" s="467"/>
      <c r="G210" s="467"/>
      <c r="H210" s="467"/>
      <c r="I210" s="467"/>
      <c r="J210" s="467"/>
      <c r="K210" s="467"/>
      <c r="L210" s="467"/>
      <c r="M210" s="467"/>
      <c r="N210" s="467"/>
      <c r="O210" s="466"/>
      <c r="P210" s="467"/>
      <c r="Q210" s="465"/>
      <c r="R210" s="465"/>
      <c r="S210" s="466"/>
      <c r="T210" s="465"/>
      <c r="U210" s="465"/>
      <c r="V210" s="465"/>
      <c r="W210" s="465"/>
      <c r="X210" s="467"/>
      <c r="Y210" s="467"/>
      <c r="Z210" s="467"/>
    </row>
    <row r="211" spans="1:26" ht="15.75" customHeight="1">
      <c r="A211" s="563"/>
      <c r="B211" s="467"/>
      <c r="C211" s="475"/>
      <c r="D211" s="467"/>
      <c r="E211" s="467"/>
      <c r="F211" s="467"/>
      <c r="G211" s="467"/>
      <c r="H211" s="467"/>
      <c r="I211" s="467"/>
      <c r="J211" s="467"/>
      <c r="K211" s="467"/>
      <c r="L211" s="467"/>
      <c r="M211" s="467"/>
      <c r="N211" s="467"/>
      <c r="O211" s="466"/>
      <c r="P211" s="467"/>
      <c r="Q211" s="465"/>
      <c r="R211" s="465"/>
      <c r="S211" s="466"/>
      <c r="T211" s="465"/>
      <c r="U211" s="465"/>
      <c r="V211" s="465"/>
      <c r="W211" s="465"/>
      <c r="X211" s="467"/>
      <c r="Y211" s="467"/>
      <c r="Z211" s="467"/>
    </row>
    <row r="212" spans="1:26" ht="15.75" customHeight="1">
      <c r="A212" s="563"/>
      <c r="B212" s="467"/>
      <c r="C212" s="475"/>
      <c r="D212" s="467"/>
      <c r="E212" s="467"/>
      <c r="F212" s="467"/>
      <c r="G212" s="467"/>
      <c r="H212" s="467"/>
      <c r="I212" s="467"/>
      <c r="J212" s="467"/>
      <c r="K212" s="467"/>
      <c r="L212" s="467"/>
      <c r="M212" s="467"/>
      <c r="N212" s="467"/>
      <c r="O212" s="466"/>
      <c r="P212" s="467"/>
      <c r="Q212" s="465"/>
      <c r="R212" s="465"/>
      <c r="S212" s="466"/>
      <c r="T212" s="465"/>
      <c r="U212" s="465"/>
      <c r="V212" s="465"/>
      <c r="W212" s="465"/>
      <c r="X212" s="467"/>
      <c r="Y212" s="467"/>
      <c r="Z212" s="467"/>
    </row>
    <row r="213" spans="1:26" ht="15.75" customHeight="1">
      <c r="A213" s="563"/>
      <c r="B213" s="467"/>
      <c r="C213" s="475"/>
      <c r="D213" s="467"/>
      <c r="E213" s="467"/>
      <c r="F213" s="467"/>
      <c r="G213" s="467"/>
      <c r="H213" s="467"/>
      <c r="I213" s="467"/>
      <c r="J213" s="467"/>
      <c r="K213" s="467"/>
      <c r="L213" s="467"/>
      <c r="M213" s="467"/>
      <c r="N213" s="467"/>
      <c r="O213" s="466"/>
      <c r="P213" s="467"/>
      <c r="Q213" s="465"/>
      <c r="R213" s="465"/>
      <c r="S213" s="466"/>
      <c r="T213" s="465"/>
      <c r="U213" s="465"/>
      <c r="V213" s="465"/>
      <c r="W213" s="465"/>
      <c r="X213" s="467"/>
      <c r="Y213" s="467"/>
      <c r="Z213" s="467"/>
    </row>
    <row r="214" spans="1:26" ht="15.75" customHeight="1">
      <c r="A214" s="563"/>
      <c r="B214" s="467"/>
      <c r="C214" s="475"/>
      <c r="D214" s="467"/>
      <c r="E214" s="467"/>
      <c r="F214" s="467"/>
      <c r="G214" s="467"/>
      <c r="H214" s="467"/>
      <c r="I214" s="467"/>
      <c r="J214" s="467"/>
      <c r="K214" s="467"/>
      <c r="L214" s="467"/>
      <c r="M214" s="467"/>
      <c r="N214" s="467"/>
      <c r="O214" s="466"/>
      <c r="P214" s="467"/>
      <c r="Q214" s="465"/>
      <c r="R214" s="465"/>
      <c r="S214" s="466"/>
      <c r="T214" s="465"/>
      <c r="U214" s="465"/>
      <c r="V214" s="465"/>
      <c r="W214" s="465"/>
      <c r="X214" s="467"/>
      <c r="Y214" s="467"/>
      <c r="Z214" s="467"/>
    </row>
    <row r="215" spans="1:26" ht="15.75" customHeight="1">
      <c r="A215" s="563"/>
      <c r="B215" s="467"/>
      <c r="C215" s="475"/>
      <c r="D215" s="467"/>
      <c r="E215" s="467"/>
      <c r="F215" s="467"/>
      <c r="G215" s="467"/>
      <c r="H215" s="467"/>
      <c r="I215" s="467"/>
      <c r="J215" s="467"/>
      <c r="K215" s="467"/>
      <c r="L215" s="467"/>
      <c r="M215" s="467"/>
      <c r="N215" s="467"/>
      <c r="O215" s="466"/>
      <c r="P215" s="467"/>
      <c r="Q215" s="465"/>
      <c r="R215" s="465"/>
      <c r="S215" s="466"/>
      <c r="T215" s="465"/>
      <c r="U215" s="465"/>
      <c r="V215" s="465"/>
      <c r="W215" s="465"/>
      <c r="X215" s="467"/>
      <c r="Y215" s="467"/>
      <c r="Z215" s="467"/>
    </row>
    <row r="216" spans="1:26" ht="15.75" customHeight="1">
      <c r="A216" s="563"/>
      <c r="B216" s="467"/>
      <c r="C216" s="475"/>
      <c r="D216" s="467"/>
      <c r="E216" s="467"/>
      <c r="F216" s="467"/>
      <c r="G216" s="467"/>
      <c r="H216" s="467"/>
      <c r="I216" s="467"/>
      <c r="J216" s="467"/>
      <c r="K216" s="467"/>
      <c r="L216" s="467"/>
      <c r="M216" s="467"/>
      <c r="N216" s="467"/>
      <c r="O216" s="466"/>
      <c r="P216" s="467"/>
      <c r="Q216" s="465"/>
      <c r="R216" s="465"/>
      <c r="S216" s="466"/>
      <c r="T216" s="465"/>
      <c r="U216" s="465"/>
      <c r="V216" s="465"/>
      <c r="W216" s="465"/>
      <c r="X216" s="467"/>
      <c r="Y216" s="467"/>
      <c r="Z216" s="467"/>
    </row>
    <row r="217" spans="1:26" ht="15.75" customHeight="1">
      <c r="A217" s="563"/>
      <c r="B217" s="467"/>
      <c r="C217" s="475"/>
      <c r="D217" s="467"/>
      <c r="E217" s="467"/>
      <c r="F217" s="467"/>
      <c r="G217" s="467"/>
      <c r="H217" s="467"/>
      <c r="I217" s="467"/>
      <c r="J217" s="467"/>
      <c r="K217" s="467"/>
      <c r="L217" s="467"/>
      <c r="M217" s="467"/>
      <c r="N217" s="467"/>
      <c r="O217" s="466"/>
      <c r="P217" s="467"/>
      <c r="Q217" s="465"/>
      <c r="R217" s="465"/>
      <c r="S217" s="466"/>
      <c r="T217" s="465"/>
      <c r="U217" s="465"/>
      <c r="V217" s="465"/>
      <c r="W217" s="465"/>
      <c r="X217" s="467"/>
      <c r="Y217" s="467"/>
      <c r="Z217" s="467"/>
    </row>
    <row r="218" spans="1:26" ht="15.75" customHeight="1">
      <c r="A218" s="563"/>
      <c r="B218" s="467"/>
      <c r="C218" s="475"/>
      <c r="D218" s="467"/>
      <c r="E218" s="467"/>
      <c r="F218" s="467"/>
      <c r="G218" s="467"/>
      <c r="H218" s="467"/>
      <c r="I218" s="467"/>
      <c r="J218" s="467"/>
      <c r="K218" s="467"/>
      <c r="L218" s="467"/>
      <c r="M218" s="467"/>
      <c r="N218" s="467"/>
      <c r="O218" s="466"/>
      <c r="P218" s="467"/>
      <c r="Q218" s="465"/>
      <c r="R218" s="465"/>
      <c r="S218" s="466"/>
      <c r="T218" s="465"/>
      <c r="U218" s="465"/>
      <c r="V218" s="465"/>
      <c r="W218" s="465"/>
      <c r="X218" s="467"/>
      <c r="Y218" s="467"/>
      <c r="Z218" s="467"/>
    </row>
    <row r="219" spans="1:26" ht="15.75" customHeight="1">
      <c r="A219" s="563"/>
      <c r="B219" s="467"/>
      <c r="C219" s="475"/>
      <c r="D219" s="467"/>
      <c r="E219" s="467"/>
      <c r="F219" s="467"/>
      <c r="G219" s="467"/>
      <c r="H219" s="467"/>
      <c r="I219" s="467"/>
      <c r="J219" s="467"/>
      <c r="K219" s="467"/>
      <c r="L219" s="467"/>
      <c r="M219" s="467"/>
      <c r="N219" s="467"/>
      <c r="O219" s="466"/>
      <c r="P219" s="467"/>
      <c r="Q219" s="465"/>
      <c r="R219" s="465"/>
      <c r="S219" s="466"/>
      <c r="T219" s="465"/>
      <c r="U219" s="465"/>
      <c r="V219" s="465"/>
      <c r="W219" s="465"/>
      <c r="X219" s="467"/>
      <c r="Y219" s="467"/>
      <c r="Z219" s="467"/>
    </row>
    <row r="220" spans="1:26" ht="15.75" customHeight="1">
      <c r="A220" s="563"/>
      <c r="B220" s="467"/>
      <c r="C220" s="475"/>
      <c r="D220" s="467"/>
      <c r="E220" s="467"/>
      <c r="F220" s="467"/>
      <c r="G220" s="467"/>
      <c r="H220" s="467"/>
      <c r="I220" s="467"/>
      <c r="J220" s="467"/>
      <c r="K220" s="467"/>
      <c r="L220" s="467"/>
      <c r="M220" s="467"/>
      <c r="N220" s="467"/>
      <c r="O220" s="466"/>
      <c r="P220" s="467"/>
      <c r="Q220" s="465"/>
      <c r="R220" s="465"/>
      <c r="S220" s="466"/>
      <c r="T220" s="465"/>
      <c r="U220" s="465"/>
      <c r="V220" s="465"/>
      <c r="W220" s="465"/>
      <c r="X220" s="467"/>
      <c r="Y220" s="467"/>
      <c r="Z220" s="467"/>
    </row>
    <row r="221" spans="1:26" ht="15.75" customHeight="1">
      <c r="A221" s="563"/>
      <c r="B221" s="467"/>
      <c r="C221" s="475"/>
      <c r="D221" s="467"/>
      <c r="E221" s="467"/>
      <c r="F221" s="467"/>
      <c r="G221" s="467"/>
      <c r="H221" s="467"/>
      <c r="I221" s="467"/>
      <c r="J221" s="467"/>
      <c r="K221" s="467"/>
      <c r="L221" s="467"/>
      <c r="M221" s="467"/>
      <c r="N221" s="467"/>
      <c r="O221" s="466"/>
      <c r="P221" s="467"/>
      <c r="Q221" s="465"/>
      <c r="R221" s="465"/>
      <c r="S221" s="466"/>
      <c r="T221" s="465"/>
      <c r="U221" s="465"/>
      <c r="V221" s="465"/>
      <c r="W221" s="465"/>
      <c r="X221" s="467"/>
      <c r="Y221" s="467"/>
      <c r="Z221" s="467"/>
    </row>
    <row r="222" spans="1:26" ht="15.75" customHeight="1">
      <c r="A222" s="563"/>
      <c r="B222" s="467"/>
      <c r="C222" s="475"/>
      <c r="D222" s="467"/>
      <c r="E222" s="467"/>
      <c r="F222" s="467"/>
      <c r="G222" s="467"/>
      <c r="H222" s="467"/>
      <c r="I222" s="467"/>
      <c r="J222" s="467"/>
      <c r="K222" s="467"/>
      <c r="L222" s="467"/>
      <c r="M222" s="467"/>
      <c r="N222" s="467"/>
      <c r="O222" s="466"/>
      <c r="P222" s="467"/>
      <c r="Q222" s="465"/>
      <c r="R222" s="465"/>
      <c r="S222" s="466"/>
      <c r="T222" s="465"/>
      <c r="U222" s="465"/>
      <c r="V222" s="465"/>
      <c r="W222" s="465"/>
      <c r="X222" s="467"/>
      <c r="Y222" s="467"/>
      <c r="Z222" s="467"/>
    </row>
    <row r="223" spans="1:26" ht="15.75" customHeight="1">
      <c r="A223" s="563"/>
      <c r="B223" s="467"/>
      <c r="C223" s="475"/>
      <c r="D223" s="467"/>
      <c r="E223" s="467"/>
      <c r="F223" s="467"/>
      <c r="G223" s="467"/>
      <c r="H223" s="467"/>
      <c r="I223" s="467"/>
      <c r="J223" s="467"/>
      <c r="K223" s="467"/>
      <c r="L223" s="467"/>
      <c r="M223" s="467"/>
      <c r="N223" s="467"/>
      <c r="O223" s="466"/>
      <c r="P223" s="467"/>
      <c r="Q223" s="465"/>
      <c r="R223" s="465"/>
      <c r="S223" s="466"/>
      <c r="T223" s="465"/>
      <c r="U223" s="465"/>
      <c r="V223" s="465"/>
      <c r="W223" s="465"/>
      <c r="X223" s="467"/>
      <c r="Y223" s="467"/>
      <c r="Z223" s="467"/>
    </row>
    <row r="224" spans="1:26" ht="15.75" customHeight="1">
      <c r="A224" s="563"/>
      <c r="B224" s="467"/>
      <c r="C224" s="475"/>
      <c r="D224" s="467"/>
      <c r="E224" s="467"/>
      <c r="F224" s="467"/>
      <c r="G224" s="467"/>
      <c r="H224" s="467"/>
      <c r="I224" s="467"/>
      <c r="J224" s="467"/>
      <c r="K224" s="467"/>
      <c r="L224" s="467"/>
      <c r="M224" s="467"/>
      <c r="N224" s="467"/>
      <c r="O224" s="466"/>
      <c r="P224" s="467"/>
      <c r="Q224" s="465"/>
      <c r="R224" s="465"/>
      <c r="S224" s="466"/>
      <c r="T224" s="465"/>
      <c r="U224" s="465"/>
      <c r="V224" s="465"/>
      <c r="W224" s="465"/>
      <c r="X224" s="467"/>
      <c r="Y224" s="467"/>
      <c r="Z224" s="467"/>
    </row>
    <row r="225" spans="1:26" ht="15.75" customHeight="1">
      <c r="A225" s="563"/>
      <c r="B225" s="467"/>
      <c r="C225" s="475"/>
      <c r="D225" s="467"/>
      <c r="E225" s="467"/>
      <c r="F225" s="467"/>
      <c r="G225" s="467"/>
      <c r="H225" s="467"/>
      <c r="I225" s="467"/>
      <c r="J225" s="467"/>
      <c r="K225" s="467"/>
      <c r="L225" s="467"/>
      <c r="M225" s="467"/>
      <c r="N225" s="467"/>
      <c r="O225" s="466"/>
      <c r="P225" s="467"/>
      <c r="Q225" s="465"/>
      <c r="R225" s="465"/>
      <c r="S225" s="466"/>
      <c r="T225" s="465"/>
      <c r="U225" s="465"/>
      <c r="V225" s="465"/>
      <c r="W225" s="465"/>
      <c r="X225" s="467"/>
      <c r="Y225" s="467"/>
      <c r="Z225" s="467"/>
    </row>
    <row r="226" spans="1:26" ht="15.75" customHeight="1">
      <c r="A226" s="563"/>
      <c r="B226" s="467"/>
      <c r="C226" s="475"/>
      <c r="D226" s="467"/>
      <c r="E226" s="467"/>
      <c r="F226" s="467"/>
      <c r="G226" s="467"/>
      <c r="H226" s="467"/>
      <c r="I226" s="467"/>
      <c r="J226" s="467"/>
      <c r="K226" s="467"/>
      <c r="L226" s="467"/>
      <c r="M226" s="467"/>
      <c r="N226" s="467"/>
      <c r="O226" s="466"/>
      <c r="P226" s="467"/>
      <c r="Q226" s="465"/>
      <c r="R226" s="465"/>
      <c r="S226" s="466"/>
      <c r="T226" s="465"/>
      <c r="U226" s="465"/>
      <c r="V226" s="465"/>
      <c r="W226" s="465"/>
      <c r="X226" s="467"/>
      <c r="Y226" s="467"/>
      <c r="Z226" s="467"/>
    </row>
    <row r="227" spans="1:26" ht="15.75" customHeight="1">
      <c r="A227" s="563"/>
      <c r="B227" s="467"/>
      <c r="C227" s="475"/>
      <c r="D227" s="467"/>
      <c r="E227" s="467"/>
      <c r="F227" s="467"/>
      <c r="G227" s="467"/>
      <c r="H227" s="467"/>
      <c r="I227" s="467"/>
      <c r="J227" s="467"/>
      <c r="K227" s="467"/>
      <c r="L227" s="467"/>
      <c r="M227" s="467"/>
      <c r="N227" s="467"/>
      <c r="O227" s="466"/>
      <c r="P227" s="467"/>
      <c r="Q227" s="465"/>
      <c r="R227" s="465"/>
      <c r="S227" s="466"/>
      <c r="T227" s="465"/>
      <c r="U227" s="465"/>
      <c r="V227" s="465"/>
      <c r="W227" s="465"/>
      <c r="X227" s="467"/>
      <c r="Y227" s="467"/>
      <c r="Z227" s="467"/>
    </row>
    <row r="228" spans="1:26" ht="15.75" customHeight="1">
      <c r="A228" s="563"/>
      <c r="B228" s="467"/>
      <c r="C228" s="475"/>
      <c r="D228" s="467"/>
      <c r="E228" s="467"/>
      <c r="F228" s="467"/>
      <c r="G228" s="467"/>
      <c r="H228" s="467"/>
      <c r="I228" s="467"/>
      <c r="J228" s="467"/>
      <c r="K228" s="467"/>
      <c r="L228" s="467"/>
      <c r="M228" s="467"/>
      <c r="N228" s="467"/>
      <c r="O228" s="466"/>
      <c r="P228" s="467"/>
      <c r="Q228" s="465"/>
      <c r="R228" s="465"/>
      <c r="S228" s="466"/>
      <c r="T228" s="465"/>
      <c r="U228" s="465"/>
      <c r="V228" s="465"/>
      <c r="W228" s="465"/>
      <c r="X228" s="467"/>
      <c r="Y228" s="467"/>
      <c r="Z228" s="467"/>
    </row>
    <row r="229" spans="1:26" ht="15.75" customHeight="1">
      <c r="A229" s="563"/>
      <c r="B229" s="467"/>
      <c r="C229" s="475"/>
      <c r="D229" s="467"/>
      <c r="E229" s="467"/>
      <c r="F229" s="467"/>
      <c r="G229" s="467"/>
      <c r="H229" s="467"/>
      <c r="I229" s="467"/>
      <c r="J229" s="467"/>
      <c r="K229" s="467"/>
      <c r="L229" s="467"/>
      <c r="M229" s="467"/>
      <c r="N229" s="467"/>
      <c r="O229" s="466"/>
      <c r="P229" s="467"/>
      <c r="Q229" s="465"/>
      <c r="R229" s="465"/>
      <c r="S229" s="466"/>
      <c r="T229" s="465"/>
      <c r="U229" s="465"/>
      <c r="V229" s="465"/>
      <c r="W229" s="465"/>
      <c r="X229" s="467"/>
      <c r="Y229" s="467"/>
      <c r="Z229" s="467"/>
    </row>
    <row r="230" spans="1:26" ht="15.75" customHeight="1">
      <c r="A230" s="563"/>
      <c r="B230" s="467"/>
      <c r="C230" s="475"/>
      <c r="D230" s="467"/>
      <c r="E230" s="467"/>
      <c r="F230" s="467"/>
      <c r="G230" s="467"/>
      <c r="H230" s="467"/>
      <c r="I230" s="467"/>
      <c r="J230" s="467"/>
      <c r="K230" s="467"/>
      <c r="L230" s="467"/>
      <c r="M230" s="467"/>
      <c r="N230" s="467"/>
      <c r="O230" s="466"/>
      <c r="P230" s="467"/>
      <c r="Q230" s="465"/>
      <c r="R230" s="465"/>
      <c r="S230" s="466"/>
      <c r="T230" s="465"/>
      <c r="U230" s="465"/>
      <c r="V230" s="465"/>
      <c r="W230" s="465"/>
      <c r="X230" s="467"/>
      <c r="Y230" s="467"/>
      <c r="Z230" s="467"/>
    </row>
    <row r="231" spans="1:26" ht="15.75" customHeight="1">
      <c r="A231" s="563"/>
      <c r="B231" s="467"/>
      <c r="C231" s="475"/>
      <c r="D231" s="467"/>
      <c r="E231" s="467"/>
      <c r="F231" s="467"/>
      <c r="G231" s="467"/>
      <c r="H231" s="467"/>
      <c r="I231" s="467"/>
      <c r="J231" s="467"/>
      <c r="K231" s="467"/>
      <c r="L231" s="467"/>
      <c r="M231" s="467"/>
      <c r="N231" s="467"/>
      <c r="O231" s="466"/>
      <c r="P231" s="467"/>
      <c r="Q231" s="465"/>
      <c r="R231" s="465"/>
      <c r="S231" s="466"/>
      <c r="T231" s="465"/>
      <c r="U231" s="465"/>
      <c r="V231" s="465"/>
      <c r="W231" s="465"/>
      <c r="X231" s="467"/>
      <c r="Y231" s="467"/>
      <c r="Z231" s="467"/>
    </row>
    <row r="232" spans="1:26" ht="15.75" customHeight="1">
      <c r="A232" s="563"/>
      <c r="B232" s="467"/>
      <c r="C232" s="475"/>
      <c r="D232" s="467"/>
      <c r="E232" s="467"/>
      <c r="F232" s="467"/>
      <c r="G232" s="467"/>
      <c r="H232" s="467"/>
      <c r="I232" s="467"/>
      <c r="J232" s="467"/>
      <c r="K232" s="467"/>
      <c r="L232" s="467"/>
      <c r="M232" s="467"/>
      <c r="N232" s="467"/>
      <c r="O232" s="466"/>
      <c r="P232" s="467"/>
      <c r="Q232" s="465"/>
      <c r="R232" s="465"/>
      <c r="S232" s="466"/>
      <c r="T232" s="465"/>
      <c r="U232" s="465"/>
      <c r="V232" s="465"/>
      <c r="W232" s="465"/>
      <c r="X232" s="467"/>
      <c r="Y232" s="467"/>
      <c r="Z232" s="467"/>
    </row>
    <row r="233" spans="1:26" ht="15.75" customHeight="1">
      <c r="A233" s="563"/>
      <c r="B233" s="467"/>
      <c r="C233" s="475"/>
      <c r="D233" s="467"/>
      <c r="E233" s="467"/>
      <c r="F233" s="467"/>
      <c r="G233" s="467"/>
      <c r="H233" s="467"/>
      <c r="I233" s="467"/>
      <c r="J233" s="467"/>
      <c r="K233" s="467"/>
      <c r="L233" s="467"/>
      <c r="M233" s="467"/>
      <c r="N233" s="467"/>
      <c r="O233" s="466"/>
      <c r="P233" s="467"/>
      <c r="Q233" s="465"/>
      <c r="R233" s="465"/>
      <c r="S233" s="466"/>
      <c r="T233" s="465"/>
      <c r="U233" s="465"/>
      <c r="V233" s="465"/>
      <c r="W233" s="465"/>
      <c r="X233" s="467"/>
      <c r="Y233" s="467"/>
      <c r="Z233" s="467"/>
    </row>
    <row r="234" spans="1:26" ht="15.75" customHeight="1">
      <c r="A234" s="563"/>
      <c r="B234" s="467"/>
      <c r="C234" s="475"/>
      <c r="D234" s="467"/>
      <c r="E234" s="467"/>
      <c r="F234" s="467"/>
      <c r="G234" s="467"/>
      <c r="H234" s="467"/>
      <c r="I234" s="467"/>
      <c r="J234" s="467"/>
      <c r="K234" s="467"/>
      <c r="L234" s="467"/>
      <c r="M234" s="467"/>
      <c r="N234" s="467"/>
      <c r="O234" s="466"/>
      <c r="P234" s="467"/>
      <c r="Q234" s="465"/>
      <c r="R234" s="465"/>
      <c r="S234" s="466"/>
      <c r="T234" s="465"/>
      <c r="U234" s="465"/>
      <c r="V234" s="465"/>
      <c r="W234" s="465"/>
      <c r="X234" s="467"/>
      <c r="Y234" s="467"/>
      <c r="Z234" s="467"/>
    </row>
    <row r="235" spans="1:26" ht="15.75" customHeight="1">
      <c r="A235" s="563"/>
      <c r="B235" s="467"/>
      <c r="C235" s="475"/>
      <c r="D235" s="467"/>
      <c r="E235" s="467"/>
      <c r="F235" s="467"/>
      <c r="G235" s="467"/>
      <c r="H235" s="467"/>
      <c r="I235" s="467"/>
      <c r="J235" s="467"/>
      <c r="K235" s="467"/>
      <c r="L235" s="467"/>
      <c r="M235" s="467"/>
      <c r="N235" s="467"/>
      <c r="O235" s="466"/>
      <c r="P235" s="467"/>
      <c r="Q235" s="465"/>
      <c r="R235" s="465"/>
      <c r="S235" s="466"/>
      <c r="T235" s="465"/>
      <c r="U235" s="465"/>
      <c r="V235" s="465"/>
      <c r="W235" s="465"/>
      <c r="X235" s="467"/>
      <c r="Y235" s="467"/>
      <c r="Z235" s="467"/>
    </row>
    <row r="236" spans="1:26" ht="15.75" customHeight="1">
      <c r="A236" s="563"/>
      <c r="B236" s="467"/>
      <c r="C236" s="475"/>
      <c r="D236" s="467"/>
      <c r="E236" s="467"/>
      <c r="F236" s="467"/>
      <c r="G236" s="467"/>
      <c r="H236" s="467"/>
      <c r="I236" s="467"/>
      <c r="J236" s="467"/>
      <c r="K236" s="467"/>
      <c r="L236" s="467"/>
      <c r="M236" s="467"/>
      <c r="N236" s="467"/>
      <c r="O236" s="466"/>
      <c r="P236" s="467"/>
      <c r="Q236" s="465"/>
      <c r="R236" s="465"/>
      <c r="S236" s="466"/>
      <c r="T236" s="465"/>
      <c r="U236" s="465"/>
      <c r="V236" s="465"/>
      <c r="W236" s="465"/>
      <c r="X236" s="467"/>
      <c r="Y236" s="467"/>
      <c r="Z236" s="467"/>
    </row>
    <row r="237" spans="1:26" ht="15.75" customHeight="1">
      <c r="A237" s="563"/>
      <c r="B237" s="467"/>
      <c r="C237" s="475"/>
      <c r="D237" s="467"/>
      <c r="E237" s="467"/>
      <c r="F237" s="467"/>
      <c r="G237" s="467"/>
      <c r="H237" s="467"/>
      <c r="I237" s="467"/>
      <c r="J237" s="467"/>
      <c r="K237" s="467"/>
      <c r="L237" s="467"/>
      <c r="M237" s="467"/>
      <c r="N237" s="467"/>
      <c r="O237" s="466"/>
      <c r="P237" s="467"/>
      <c r="Q237" s="465"/>
      <c r="R237" s="465"/>
      <c r="S237" s="466"/>
      <c r="T237" s="465"/>
      <c r="U237" s="465"/>
      <c r="V237" s="465"/>
      <c r="W237" s="465"/>
      <c r="X237" s="467"/>
      <c r="Y237" s="467"/>
      <c r="Z237" s="467"/>
    </row>
    <row r="238" spans="1:26" ht="15.75" customHeight="1">
      <c r="A238" s="563"/>
      <c r="B238" s="467"/>
      <c r="C238" s="475"/>
      <c r="D238" s="467"/>
      <c r="E238" s="467"/>
      <c r="F238" s="467"/>
      <c r="G238" s="467"/>
      <c r="H238" s="467"/>
      <c r="I238" s="467"/>
      <c r="J238" s="467"/>
      <c r="K238" s="467"/>
      <c r="L238" s="467"/>
      <c r="M238" s="467"/>
      <c r="N238" s="467"/>
      <c r="O238" s="466"/>
      <c r="P238" s="467"/>
      <c r="Q238" s="465"/>
      <c r="R238" s="465"/>
      <c r="S238" s="466"/>
      <c r="T238" s="465"/>
      <c r="U238" s="465"/>
      <c r="V238" s="465"/>
      <c r="W238" s="465"/>
      <c r="X238" s="467"/>
      <c r="Y238" s="467"/>
      <c r="Z238" s="467"/>
    </row>
    <row r="239" spans="1:26" ht="15.75" customHeight="1">
      <c r="A239" s="563"/>
      <c r="B239" s="467"/>
      <c r="C239" s="475"/>
      <c r="D239" s="467"/>
      <c r="E239" s="467"/>
      <c r="F239" s="467"/>
      <c r="G239" s="467"/>
      <c r="H239" s="467"/>
      <c r="I239" s="467"/>
      <c r="J239" s="467"/>
      <c r="K239" s="467"/>
      <c r="L239" s="467"/>
      <c r="M239" s="467"/>
      <c r="N239" s="467"/>
      <c r="O239" s="466"/>
      <c r="P239" s="467"/>
      <c r="Q239" s="465"/>
      <c r="R239" s="465"/>
      <c r="S239" s="466"/>
      <c r="T239" s="465"/>
      <c r="U239" s="465"/>
      <c r="V239" s="465"/>
      <c r="W239" s="465"/>
      <c r="X239" s="467"/>
      <c r="Y239" s="467"/>
      <c r="Z239" s="467"/>
    </row>
    <row r="240" spans="1:26" ht="15.75" customHeight="1">
      <c r="A240" s="563"/>
      <c r="B240" s="467"/>
      <c r="C240" s="475"/>
      <c r="D240" s="467"/>
      <c r="E240" s="467"/>
      <c r="F240" s="467"/>
      <c r="G240" s="467"/>
      <c r="H240" s="467"/>
      <c r="I240" s="467"/>
      <c r="J240" s="467"/>
      <c r="K240" s="467"/>
      <c r="L240" s="467"/>
      <c r="M240" s="467"/>
      <c r="N240" s="467"/>
      <c r="O240" s="466"/>
      <c r="P240" s="467"/>
      <c r="Q240" s="465"/>
      <c r="R240" s="465"/>
      <c r="S240" s="466"/>
      <c r="T240" s="465"/>
      <c r="U240" s="465"/>
      <c r="V240" s="465"/>
      <c r="W240" s="465"/>
      <c r="X240" s="467"/>
      <c r="Y240" s="467"/>
      <c r="Z240" s="467"/>
    </row>
    <row r="241" spans="1:26" ht="15.75" customHeight="1">
      <c r="A241" s="563"/>
      <c r="B241" s="467"/>
      <c r="C241" s="475"/>
      <c r="D241" s="467"/>
      <c r="E241" s="467"/>
      <c r="F241" s="467"/>
      <c r="G241" s="467"/>
      <c r="H241" s="467"/>
      <c r="I241" s="467"/>
      <c r="J241" s="467"/>
      <c r="K241" s="467"/>
      <c r="L241" s="467"/>
      <c r="M241" s="467"/>
      <c r="N241" s="467"/>
      <c r="O241" s="466"/>
      <c r="P241" s="467"/>
      <c r="Q241" s="465"/>
      <c r="R241" s="465"/>
      <c r="S241" s="466"/>
      <c r="T241" s="465"/>
      <c r="U241" s="465"/>
      <c r="V241" s="465"/>
      <c r="W241" s="465"/>
      <c r="X241" s="467"/>
      <c r="Y241" s="467"/>
      <c r="Z241" s="467"/>
    </row>
    <row r="242" spans="1:26" ht="15.75" customHeight="1">
      <c r="A242" s="563"/>
      <c r="B242" s="467"/>
      <c r="C242" s="475"/>
      <c r="D242" s="467"/>
      <c r="E242" s="467"/>
      <c r="F242" s="467"/>
      <c r="G242" s="467"/>
      <c r="H242" s="467"/>
      <c r="I242" s="467"/>
      <c r="J242" s="467"/>
      <c r="K242" s="467"/>
      <c r="L242" s="467"/>
      <c r="M242" s="467"/>
      <c r="N242" s="467"/>
      <c r="O242" s="466"/>
      <c r="P242" s="467"/>
      <c r="Q242" s="465"/>
      <c r="R242" s="465"/>
      <c r="S242" s="466"/>
      <c r="T242" s="465"/>
      <c r="U242" s="465"/>
      <c r="V242" s="465"/>
      <c r="W242" s="465"/>
      <c r="X242" s="467"/>
      <c r="Y242" s="467"/>
      <c r="Z242" s="467"/>
    </row>
    <row r="243" spans="1:26" ht="15.75" customHeight="1">
      <c r="A243" s="563"/>
      <c r="B243" s="467"/>
      <c r="C243" s="475"/>
      <c r="D243" s="467"/>
      <c r="E243" s="467"/>
      <c r="F243" s="467"/>
      <c r="G243" s="467"/>
      <c r="H243" s="467"/>
      <c r="I243" s="467"/>
      <c r="J243" s="467"/>
      <c r="K243" s="467"/>
      <c r="L243" s="467"/>
      <c r="M243" s="467"/>
      <c r="N243" s="467"/>
      <c r="O243" s="466"/>
      <c r="P243" s="467"/>
      <c r="Q243" s="465"/>
      <c r="R243" s="465"/>
      <c r="S243" s="466"/>
      <c r="T243" s="465"/>
      <c r="U243" s="465"/>
      <c r="V243" s="465"/>
      <c r="W243" s="465"/>
      <c r="X243" s="467"/>
      <c r="Y243" s="467"/>
      <c r="Z243" s="467"/>
    </row>
    <row r="244" spans="1:26" ht="15.75" customHeight="1">
      <c r="A244" s="563"/>
      <c r="B244" s="467"/>
      <c r="C244" s="475"/>
      <c r="D244" s="467"/>
      <c r="E244" s="467"/>
      <c r="F244" s="467"/>
      <c r="G244" s="467"/>
      <c r="H244" s="467"/>
      <c r="I244" s="467"/>
      <c r="J244" s="467"/>
      <c r="K244" s="467"/>
      <c r="L244" s="467"/>
      <c r="M244" s="467"/>
      <c r="N244" s="467"/>
      <c r="O244" s="466"/>
      <c r="P244" s="467"/>
      <c r="Q244" s="465"/>
      <c r="R244" s="465"/>
      <c r="S244" s="466"/>
      <c r="T244" s="465"/>
      <c r="U244" s="465"/>
      <c r="V244" s="465"/>
      <c r="W244" s="465"/>
      <c r="X244" s="467"/>
      <c r="Y244" s="467"/>
      <c r="Z244" s="467"/>
    </row>
    <row r="245" spans="1:26" ht="15.75" customHeight="1">
      <c r="A245" s="563"/>
      <c r="B245" s="467"/>
      <c r="C245" s="475"/>
      <c r="D245" s="467"/>
      <c r="E245" s="467"/>
      <c r="F245" s="467"/>
      <c r="G245" s="467"/>
      <c r="H245" s="467"/>
      <c r="I245" s="467"/>
      <c r="J245" s="467"/>
      <c r="K245" s="467"/>
      <c r="L245" s="467"/>
      <c r="M245" s="467"/>
      <c r="N245" s="467"/>
      <c r="O245" s="466"/>
      <c r="P245" s="467"/>
      <c r="Q245" s="465"/>
      <c r="R245" s="465"/>
      <c r="S245" s="466"/>
      <c r="T245" s="465"/>
      <c r="U245" s="465"/>
      <c r="V245" s="465"/>
      <c r="W245" s="465"/>
      <c r="X245" s="467"/>
      <c r="Y245" s="467"/>
      <c r="Z245" s="467"/>
    </row>
    <row r="246" spans="1:26" ht="15.75" customHeight="1">
      <c r="A246" s="565"/>
      <c r="B246" s="565"/>
      <c r="C246" s="565"/>
      <c r="D246" s="565"/>
      <c r="E246" s="565"/>
      <c r="F246" s="565"/>
      <c r="G246" s="565"/>
      <c r="H246" s="565"/>
      <c r="I246" s="565"/>
      <c r="J246" s="565"/>
      <c r="K246" s="565"/>
      <c r="L246" s="565"/>
      <c r="M246" s="565"/>
      <c r="N246" s="565"/>
      <c r="O246" s="565"/>
      <c r="P246" s="565"/>
      <c r="Q246" s="565"/>
      <c r="R246" s="565"/>
      <c r="S246" s="565"/>
      <c r="T246" s="565"/>
      <c r="U246" s="565"/>
      <c r="V246" s="565"/>
      <c r="W246" s="565"/>
      <c r="X246" s="565"/>
      <c r="Y246" s="565"/>
      <c r="Z246" s="565"/>
    </row>
    <row r="247" spans="1:26" ht="15.75" customHeight="1">
      <c r="A247" s="565"/>
      <c r="B247" s="565"/>
      <c r="C247" s="565"/>
      <c r="D247" s="565"/>
      <c r="E247" s="565"/>
      <c r="F247" s="565"/>
      <c r="G247" s="565"/>
      <c r="H247" s="565"/>
      <c r="I247" s="565"/>
      <c r="J247" s="565"/>
      <c r="K247" s="565"/>
      <c r="L247" s="565"/>
      <c r="M247" s="565"/>
      <c r="N247" s="565"/>
      <c r="O247" s="565"/>
      <c r="P247" s="565"/>
      <c r="Q247" s="565"/>
      <c r="R247" s="565"/>
      <c r="S247" s="565"/>
      <c r="T247" s="565"/>
      <c r="U247" s="565"/>
      <c r="V247" s="565"/>
      <c r="W247" s="565"/>
      <c r="X247" s="565"/>
      <c r="Y247" s="565"/>
      <c r="Z247" s="565"/>
    </row>
    <row r="248" spans="1:26" ht="15.75" customHeight="1">
      <c r="A248" s="565"/>
      <c r="B248" s="565"/>
      <c r="C248" s="565"/>
      <c r="D248" s="565"/>
      <c r="E248" s="565"/>
      <c r="F248" s="565"/>
      <c r="G248" s="565"/>
      <c r="H248" s="565"/>
      <c r="I248" s="565"/>
      <c r="J248" s="565"/>
      <c r="K248" s="565"/>
      <c r="L248" s="565"/>
      <c r="M248" s="565"/>
      <c r="N248" s="565"/>
      <c r="O248" s="565"/>
      <c r="P248" s="565"/>
      <c r="Q248" s="565"/>
      <c r="R248" s="565"/>
      <c r="S248" s="565"/>
      <c r="T248" s="565"/>
      <c r="U248" s="565"/>
      <c r="V248" s="565"/>
      <c r="W248" s="565"/>
      <c r="X248" s="565"/>
      <c r="Y248" s="565"/>
      <c r="Z248" s="565"/>
    </row>
    <row r="249" spans="1:26" ht="15.75" customHeight="1">
      <c r="A249" s="565"/>
      <c r="B249" s="565"/>
      <c r="C249" s="565"/>
      <c r="D249" s="565"/>
      <c r="E249" s="565"/>
      <c r="F249" s="565"/>
      <c r="G249" s="565"/>
      <c r="H249" s="565"/>
      <c r="I249" s="565"/>
      <c r="J249" s="565"/>
      <c r="K249" s="565"/>
      <c r="L249" s="565"/>
      <c r="M249" s="565"/>
      <c r="N249" s="565"/>
      <c r="O249" s="565"/>
      <c r="P249" s="565"/>
      <c r="Q249" s="565"/>
      <c r="R249" s="565"/>
      <c r="S249" s="565"/>
      <c r="T249" s="565"/>
      <c r="U249" s="565"/>
      <c r="V249" s="565"/>
      <c r="W249" s="565"/>
      <c r="X249" s="565"/>
      <c r="Y249" s="565"/>
      <c r="Z249" s="565"/>
    </row>
    <row r="250" spans="1:26" ht="15.75" customHeight="1">
      <c r="A250" s="565"/>
      <c r="B250" s="565"/>
      <c r="C250" s="565"/>
      <c r="D250" s="565"/>
      <c r="E250" s="565"/>
      <c r="F250" s="565"/>
      <c r="G250" s="565"/>
      <c r="H250" s="565"/>
      <c r="I250" s="565"/>
      <c r="J250" s="565"/>
      <c r="K250" s="565"/>
      <c r="L250" s="565"/>
      <c r="M250" s="565"/>
      <c r="N250" s="565"/>
      <c r="O250" s="565"/>
      <c r="P250" s="565"/>
      <c r="Q250" s="565"/>
      <c r="R250" s="565"/>
      <c r="S250" s="565"/>
      <c r="T250" s="565"/>
      <c r="U250" s="565"/>
      <c r="V250" s="565"/>
      <c r="W250" s="565"/>
      <c r="X250" s="565"/>
      <c r="Y250" s="565"/>
      <c r="Z250" s="565"/>
    </row>
    <row r="251" spans="1:26" ht="15.75" customHeight="1">
      <c r="A251" s="565"/>
      <c r="B251" s="565"/>
      <c r="C251" s="565"/>
      <c r="D251" s="565"/>
      <c r="E251" s="565"/>
      <c r="F251" s="565"/>
      <c r="G251" s="565"/>
      <c r="H251" s="565"/>
      <c r="I251" s="565"/>
      <c r="J251" s="565"/>
      <c r="K251" s="565"/>
      <c r="L251" s="565"/>
      <c r="M251" s="565"/>
      <c r="N251" s="565"/>
      <c r="O251" s="565"/>
      <c r="P251" s="565"/>
      <c r="Q251" s="565"/>
      <c r="R251" s="565"/>
      <c r="S251" s="565"/>
      <c r="T251" s="565"/>
      <c r="U251" s="565"/>
      <c r="V251" s="565"/>
      <c r="W251" s="565"/>
      <c r="X251" s="565"/>
      <c r="Y251" s="565"/>
      <c r="Z251" s="565"/>
    </row>
    <row r="252" spans="1:26" ht="15.75" customHeight="1">
      <c r="A252" s="565"/>
      <c r="B252" s="565"/>
      <c r="C252" s="565"/>
      <c r="D252" s="565"/>
      <c r="E252" s="565"/>
      <c r="F252" s="565"/>
      <c r="G252" s="565"/>
      <c r="H252" s="565"/>
      <c r="I252" s="565"/>
      <c r="J252" s="565"/>
      <c r="K252" s="565"/>
      <c r="L252" s="565"/>
      <c r="M252" s="565"/>
      <c r="N252" s="565"/>
      <c r="O252" s="565"/>
      <c r="P252" s="565"/>
      <c r="Q252" s="565"/>
      <c r="R252" s="565"/>
      <c r="S252" s="565"/>
      <c r="T252" s="565"/>
      <c r="U252" s="565"/>
      <c r="V252" s="565"/>
      <c r="W252" s="565"/>
      <c r="X252" s="565"/>
      <c r="Y252" s="565"/>
      <c r="Z252" s="565"/>
    </row>
    <row r="253" spans="1:26" ht="15.75" customHeight="1">
      <c r="A253" s="565"/>
      <c r="B253" s="565"/>
      <c r="C253" s="565"/>
      <c r="D253" s="565"/>
      <c r="E253" s="565"/>
      <c r="F253" s="565"/>
      <c r="G253" s="565"/>
      <c r="H253" s="565"/>
      <c r="I253" s="565"/>
      <c r="J253" s="565"/>
      <c r="K253" s="565"/>
      <c r="L253" s="565"/>
      <c r="M253" s="565"/>
      <c r="N253" s="565"/>
      <c r="O253" s="565"/>
      <c r="P253" s="565"/>
      <c r="Q253" s="565"/>
      <c r="R253" s="565"/>
      <c r="S253" s="565"/>
      <c r="T253" s="565"/>
      <c r="U253" s="565"/>
      <c r="V253" s="565"/>
      <c r="W253" s="565"/>
      <c r="X253" s="565"/>
      <c r="Y253" s="565"/>
      <c r="Z253" s="565"/>
    </row>
    <row r="254" spans="1:26" ht="15.75" customHeight="1">
      <c r="A254" s="565"/>
      <c r="B254" s="565"/>
      <c r="C254" s="565"/>
      <c r="D254" s="565"/>
      <c r="E254" s="565"/>
      <c r="F254" s="565"/>
      <c r="G254" s="565"/>
      <c r="H254" s="565"/>
      <c r="I254" s="565"/>
      <c r="J254" s="565"/>
      <c r="K254" s="565"/>
      <c r="L254" s="565"/>
      <c r="M254" s="565"/>
      <c r="N254" s="565"/>
      <c r="O254" s="565"/>
      <c r="P254" s="565"/>
      <c r="Q254" s="565"/>
      <c r="R254" s="565"/>
      <c r="S254" s="565"/>
      <c r="T254" s="565"/>
      <c r="U254" s="565"/>
      <c r="V254" s="565"/>
      <c r="W254" s="565"/>
      <c r="X254" s="565"/>
      <c r="Y254" s="565"/>
      <c r="Z254" s="565"/>
    </row>
    <row r="255" spans="1:26" ht="15.75" customHeight="1">
      <c r="A255" s="565"/>
      <c r="B255" s="565"/>
      <c r="C255" s="565"/>
      <c r="D255" s="565"/>
      <c r="E255" s="565"/>
      <c r="F255" s="565"/>
      <c r="G255" s="565"/>
      <c r="H255" s="565"/>
      <c r="I255" s="565"/>
      <c r="J255" s="565"/>
      <c r="K255" s="565"/>
      <c r="L255" s="565"/>
      <c r="M255" s="565"/>
      <c r="N255" s="565"/>
      <c r="O255" s="565"/>
      <c r="P255" s="565"/>
      <c r="Q255" s="565"/>
      <c r="R255" s="565"/>
      <c r="S255" s="565"/>
      <c r="T255" s="565"/>
      <c r="U255" s="565"/>
      <c r="V255" s="565"/>
      <c r="W255" s="565"/>
      <c r="X255" s="565"/>
      <c r="Y255" s="565"/>
      <c r="Z255" s="565"/>
    </row>
    <row r="256" spans="1:26" ht="15.75" customHeight="1">
      <c r="A256" s="565"/>
      <c r="B256" s="565"/>
      <c r="C256" s="565"/>
      <c r="D256" s="565"/>
      <c r="E256" s="565"/>
      <c r="F256" s="565"/>
      <c r="G256" s="565"/>
      <c r="H256" s="565"/>
      <c r="I256" s="565"/>
      <c r="J256" s="565"/>
      <c r="K256" s="565"/>
      <c r="L256" s="565"/>
      <c r="M256" s="565"/>
      <c r="N256" s="565"/>
      <c r="O256" s="565"/>
      <c r="P256" s="565"/>
      <c r="Q256" s="565"/>
      <c r="R256" s="565"/>
      <c r="S256" s="565"/>
      <c r="T256" s="565"/>
      <c r="U256" s="565"/>
      <c r="V256" s="565"/>
      <c r="W256" s="565"/>
      <c r="X256" s="565"/>
      <c r="Y256" s="565"/>
      <c r="Z256" s="565"/>
    </row>
    <row r="257" spans="1:26" ht="15.75" customHeight="1">
      <c r="A257" s="565"/>
      <c r="B257" s="565"/>
      <c r="C257" s="565"/>
      <c r="D257" s="565"/>
      <c r="E257" s="565"/>
      <c r="F257" s="565"/>
      <c r="G257" s="565"/>
      <c r="H257" s="565"/>
      <c r="I257" s="565"/>
      <c r="J257" s="565"/>
      <c r="K257" s="565"/>
      <c r="L257" s="565"/>
      <c r="M257" s="565"/>
      <c r="N257" s="565"/>
      <c r="O257" s="565"/>
      <c r="P257" s="565"/>
      <c r="Q257" s="565"/>
      <c r="R257" s="565"/>
      <c r="S257" s="565"/>
      <c r="T257" s="565"/>
      <c r="U257" s="565"/>
      <c r="V257" s="565"/>
      <c r="W257" s="565"/>
      <c r="X257" s="565"/>
      <c r="Y257" s="565"/>
      <c r="Z257" s="565"/>
    </row>
    <row r="258" spans="1:26" ht="15.75" customHeight="1">
      <c r="A258" s="565"/>
      <c r="B258" s="565"/>
      <c r="C258" s="565"/>
      <c r="D258" s="565"/>
      <c r="E258" s="565"/>
      <c r="F258" s="565"/>
      <c r="G258" s="565"/>
      <c r="H258" s="565"/>
      <c r="I258" s="565"/>
      <c r="J258" s="565"/>
      <c r="K258" s="565"/>
      <c r="L258" s="565"/>
      <c r="M258" s="565"/>
      <c r="N258" s="565"/>
      <c r="O258" s="565"/>
      <c r="P258" s="565"/>
      <c r="Q258" s="565"/>
      <c r="R258" s="565"/>
      <c r="S258" s="565"/>
      <c r="T258" s="565"/>
      <c r="U258" s="565"/>
      <c r="V258" s="565"/>
      <c r="W258" s="565"/>
      <c r="X258" s="565"/>
      <c r="Y258" s="565"/>
      <c r="Z258" s="565"/>
    </row>
    <row r="259" spans="1:26" ht="15.75" customHeight="1">
      <c r="A259" s="565"/>
      <c r="B259" s="565"/>
      <c r="C259" s="565"/>
      <c r="D259" s="565"/>
      <c r="E259" s="565"/>
      <c r="F259" s="565"/>
      <c r="G259" s="565"/>
      <c r="H259" s="565"/>
      <c r="I259" s="565"/>
      <c r="J259" s="565"/>
      <c r="K259" s="565"/>
      <c r="L259" s="565"/>
      <c r="M259" s="565"/>
      <c r="N259" s="565"/>
      <c r="O259" s="565"/>
      <c r="P259" s="565"/>
      <c r="Q259" s="565"/>
      <c r="R259" s="565"/>
      <c r="S259" s="565"/>
      <c r="T259" s="565"/>
      <c r="U259" s="565"/>
      <c r="V259" s="565"/>
      <c r="W259" s="565"/>
      <c r="X259" s="565"/>
      <c r="Y259" s="565"/>
      <c r="Z259" s="565"/>
    </row>
    <row r="260" spans="1:26" ht="15.75" customHeight="1">
      <c r="A260" s="565"/>
      <c r="B260" s="565"/>
      <c r="C260" s="565"/>
      <c r="D260" s="565"/>
      <c r="E260" s="565"/>
      <c r="F260" s="565"/>
      <c r="G260" s="565"/>
      <c r="H260" s="565"/>
      <c r="I260" s="565"/>
      <c r="J260" s="565"/>
      <c r="K260" s="565"/>
      <c r="L260" s="565"/>
      <c r="M260" s="565"/>
      <c r="N260" s="565"/>
      <c r="O260" s="565"/>
      <c r="P260" s="565"/>
      <c r="Q260" s="565"/>
      <c r="R260" s="565"/>
      <c r="S260" s="565"/>
      <c r="T260" s="565"/>
      <c r="U260" s="565"/>
      <c r="V260" s="565"/>
      <c r="W260" s="565"/>
      <c r="X260" s="565"/>
      <c r="Y260" s="565"/>
      <c r="Z260" s="565"/>
    </row>
    <row r="261" spans="1:26" ht="15.75" customHeight="1">
      <c r="A261" s="565"/>
      <c r="B261" s="565"/>
      <c r="C261" s="565"/>
      <c r="D261" s="565"/>
      <c r="E261" s="565"/>
      <c r="F261" s="565"/>
      <c r="G261" s="565"/>
      <c r="H261" s="565"/>
      <c r="I261" s="565"/>
      <c r="J261" s="565"/>
      <c r="K261" s="565"/>
      <c r="L261" s="565"/>
      <c r="M261" s="565"/>
      <c r="N261" s="565"/>
      <c r="O261" s="565"/>
      <c r="P261" s="565"/>
      <c r="Q261" s="565"/>
      <c r="R261" s="565"/>
      <c r="S261" s="565"/>
      <c r="T261" s="565"/>
      <c r="U261" s="565"/>
      <c r="V261" s="565"/>
      <c r="W261" s="565"/>
      <c r="X261" s="565"/>
      <c r="Y261" s="565"/>
      <c r="Z261" s="565"/>
    </row>
    <row r="262" spans="1:26" ht="15.75" customHeight="1">
      <c r="A262" s="565"/>
      <c r="B262" s="565"/>
      <c r="C262" s="565"/>
      <c r="D262" s="565"/>
      <c r="E262" s="565"/>
      <c r="F262" s="565"/>
      <c r="G262" s="565"/>
      <c r="H262" s="565"/>
      <c r="I262" s="565"/>
      <c r="J262" s="565"/>
      <c r="K262" s="565"/>
      <c r="L262" s="565"/>
      <c r="M262" s="565"/>
      <c r="N262" s="565"/>
      <c r="O262" s="565"/>
      <c r="P262" s="565"/>
      <c r="Q262" s="565"/>
      <c r="R262" s="565"/>
      <c r="S262" s="565"/>
      <c r="T262" s="565"/>
      <c r="U262" s="565"/>
      <c r="V262" s="565"/>
      <c r="W262" s="565"/>
      <c r="X262" s="565"/>
      <c r="Y262" s="565"/>
      <c r="Z262" s="565"/>
    </row>
    <row r="263" spans="1:26" ht="15.75" customHeight="1">
      <c r="A263" s="565"/>
      <c r="B263" s="565"/>
      <c r="C263" s="565"/>
      <c r="D263" s="565"/>
      <c r="E263" s="565"/>
      <c r="F263" s="565"/>
      <c r="G263" s="565"/>
      <c r="H263" s="565"/>
      <c r="I263" s="565"/>
      <c r="J263" s="565"/>
      <c r="K263" s="565"/>
      <c r="L263" s="565"/>
      <c r="M263" s="565"/>
      <c r="N263" s="565"/>
      <c r="O263" s="565"/>
      <c r="P263" s="565"/>
      <c r="Q263" s="565"/>
      <c r="R263" s="565"/>
      <c r="S263" s="565"/>
      <c r="T263" s="565"/>
      <c r="U263" s="565"/>
      <c r="V263" s="565"/>
      <c r="W263" s="565"/>
      <c r="X263" s="565"/>
      <c r="Y263" s="565"/>
      <c r="Z263" s="565"/>
    </row>
    <row r="264" spans="1:26" ht="15.75" customHeight="1">
      <c r="A264" s="565"/>
      <c r="B264" s="565"/>
      <c r="C264" s="565"/>
      <c r="D264" s="565"/>
      <c r="E264" s="565"/>
      <c r="F264" s="565"/>
      <c r="G264" s="565"/>
      <c r="H264" s="565"/>
      <c r="I264" s="565"/>
      <c r="J264" s="565"/>
      <c r="K264" s="565"/>
      <c r="L264" s="565"/>
      <c r="M264" s="565"/>
      <c r="N264" s="565"/>
      <c r="O264" s="565"/>
      <c r="P264" s="565"/>
      <c r="Q264" s="565"/>
      <c r="R264" s="565"/>
      <c r="S264" s="565"/>
      <c r="T264" s="565"/>
      <c r="U264" s="565"/>
      <c r="V264" s="565"/>
      <c r="W264" s="565"/>
      <c r="X264" s="565"/>
      <c r="Y264" s="565"/>
      <c r="Z264" s="565"/>
    </row>
    <row r="265" spans="1:26" ht="15.75" customHeight="1">
      <c r="A265" s="565"/>
      <c r="B265" s="565"/>
      <c r="C265" s="565"/>
      <c r="D265" s="565"/>
      <c r="E265" s="565"/>
      <c r="F265" s="565"/>
      <c r="G265" s="565"/>
      <c r="H265" s="565"/>
      <c r="I265" s="565"/>
      <c r="J265" s="565"/>
      <c r="K265" s="565"/>
      <c r="L265" s="565"/>
      <c r="M265" s="565"/>
      <c r="N265" s="565"/>
      <c r="O265" s="565"/>
      <c r="P265" s="565"/>
      <c r="Q265" s="565"/>
      <c r="R265" s="565"/>
      <c r="S265" s="565"/>
      <c r="T265" s="565"/>
      <c r="U265" s="565"/>
      <c r="V265" s="565"/>
      <c r="W265" s="565"/>
      <c r="X265" s="565"/>
      <c r="Y265" s="565"/>
      <c r="Z265" s="565"/>
    </row>
    <row r="266" spans="1:26" ht="15.75" customHeight="1">
      <c r="A266" s="565"/>
      <c r="B266" s="565"/>
      <c r="C266" s="565"/>
      <c r="D266" s="565"/>
      <c r="E266" s="565"/>
      <c r="F266" s="565"/>
      <c r="G266" s="565"/>
      <c r="H266" s="565"/>
      <c r="I266" s="565"/>
      <c r="J266" s="565"/>
      <c r="K266" s="565"/>
      <c r="L266" s="565"/>
      <c r="M266" s="565"/>
      <c r="N266" s="565"/>
      <c r="O266" s="565"/>
      <c r="P266" s="565"/>
      <c r="Q266" s="565"/>
      <c r="R266" s="565"/>
      <c r="S266" s="565"/>
      <c r="T266" s="565"/>
      <c r="U266" s="565"/>
      <c r="V266" s="565"/>
      <c r="W266" s="565"/>
      <c r="X266" s="565"/>
      <c r="Y266" s="565"/>
      <c r="Z266" s="565"/>
    </row>
    <row r="267" spans="1:26" ht="15.75" customHeight="1">
      <c r="A267" s="565"/>
      <c r="B267" s="565"/>
      <c r="C267" s="565"/>
      <c r="D267" s="565"/>
      <c r="E267" s="565"/>
      <c r="F267" s="565"/>
      <c r="G267" s="565"/>
      <c r="H267" s="565"/>
      <c r="I267" s="565"/>
      <c r="J267" s="565"/>
      <c r="K267" s="565"/>
      <c r="L267" s="565"/>
      <c r="M267" s="565"/>
      <c r="N267" s="565"/>
      <c r="O267" s="565"/>
      <c r="P267" s="565"/>
      <c r="Q267" s="565"/>
      <c r="R267" s="565"/>
      <c r="S267" s="565"/>
      <c r="T267" s="565"/>
      <c r="U267" s="565"/>
      <c r="V267" s="565"/>
      <c r="W267" s="565"/>
      <c r="X267" s="565"/>
      <c r="Y267" s="565"/>
      <c r="Z267" s="565"/>
    </row>
    <row r="268" spans="1:26" ht="15.75" customHeight="1">
      <c r="A268" s="565"/>
      <c r="B268" s="565"/>
      <c r="C268" s="565"/>
      <c r="D268" s="565"/>
      <c r="E268" s="565"/>
      <c r="F268" s="565"/>
      <c r="G268" s="565"/>
      <c r="H268" s="565"/>
      <c r="I268" s="565"/>
      <c r="J268" s="565"/>
      <c r="K268" s="565"/>
      <c r="L268" s="565"/>
      <c r="M268" s="565"/>
      <c r="N268" s="565"/>
      <c r="O268" s="565"/>
      <c r="P268" s="565"/>
      <c r="Q268" s="565"/>
      <c r="R268" s="565"/>
      <c r="S268" s="565"/>
      <c r="T268" s="565"/>
      <c r="U268" s="565"/>
      <c r="V268" s="565"/>
      <c r="W268" s="565"/>
      <c r="X268" s="565"/>
      <c r="Y268" s="565"/>
      <c r="Z268" s="565"/>
    </row>
    <row r="269" spans="1:26" ht="15.75" customHeight="1">
      <c r="A269" s="565"/>
      <c r="B269" s="565"/>
      <c r="C269" s="565"/>
      <c r="D269" s="565"/>
      <c r="E269" s="565"/>
      <c r="F269" s="565"/>
      <c r="G269" s="565"/>
      <c r="H269" s="565"/>
      <c r="I269" s="565"/>
      <c r="J269" s="565"/>
      <c r="K269" s="565"/>
      <c r="L269" s="565"/>
      <c r="M269" s="565"/>
      <c r="N269" s="565"/>
      <c r="O269" s="565"/>
      <c r="P269" s="565"/>
      <c r="Q269" s="565"/>
      <c r="R269" s="565"/>
      <c r="S269" s="565"/>
      <c r="T269" s="565"/>
      <c r="U269" s="565"/>
      <c r="V269" s="565"/>
      <c r="W269" s="565"/>
      <c r="X269" s="565"/>
      <c r="Y269" s="565"/>
      <c r="Z269" s="565"/>
    </row>
    <row r="270" spans="1:26" ht="15.75" customHeight="1">
      <c r="A270" s="565"/>
      <c r="B270" s="565"/>
      <c r="C270" s="565"/>
      <c r="D270" s="565"/>
      <c r="E270" s="565"/>
      <c r="F270" s="565"/>
      <c r="G270" s="565"/>
      <c r="H270" s="565"/>
      <c r="I270" s="565"/>
      <c r="J270" s="565"/>
      <c r="K270" s="565"/>
      <c r="L270" s="565"/>
      <c r="M270" s="565"/>
      <c r="N270" s="565"/>
      <c r="O270" s="565"/>
      <c r="P270" s="565"/>
      <c r="Q270" s="565"/>
      <c r="R270" s="565"/>
      <c r="S270" s="565"/>
      <c r="T270" s="565"/>
      <c r="U270" s="565"/>
      <c r="V270" s="565"/>
      <c r="W270" s="565"/>
      <c r="X270" s="565"/>
      <c r="Y270" s="565"/>
      <c r="Z270" s="565"/>
    </row>
    <row r="271" spans="1:26" ht="15.75" customHeight="1">
      <c r="A271" s="565"/>
      <c r="B271" s="565"/>
      <c r="C271" s="565"/>
      <c r="D271" s="565"/>
      <c r="E271" s="565"/>
      <c r="F271" s="565"/>
      <c r="G271" s="565"/>
      <c r="H271" s="565"/>
      <c r="I271" s="565"/>
      <c r="J271" s="565"/>
      <c r="K271" s="565"/>
      <c r="L271" s="565"/>
      <c r="M271" s="565"/>
      <c r="N271" s="565"/>
      <c r="O271" s="565"/>
      <c r="P271" s="565"/>
      <c r="Q271" s="565"/>
      <c r="R271" s="565"/>
      <c r="S271" s="565"/>
      <c r="T271" s="565"/>
      <c r="U271" s="565"/>
      <c r="V271" s="565"/>
      <c r="W271" s="565"/>
      <c r="X271" s="565"/>
      <c r="Y271" s="565"/>
      <c r="Z271" s="565"/>
    </row>
    <row r="272" spans="1:26" ht="15.75" customHeight="1">
      <c r="A272" s="565"/>
      <c r="B272" s="565"/>
      <c r="C272" s="565"/>
      <c r="D272" s="565"/>
      <c r="E272" s="565"/>
      <c r="F272" s="565"/>
      <c r="G272" s="565"/>
      <c r="H272" s="565"/>
      <c r="I272" s="565"/>
      <c r="J272" s="565"/>
      <c r="K272" s="565"/>
      <c r="L272" s="565"/>
      <c r="M272" s="565"/>
      <c r="N272" s="565"/>
      <c r="O272" s="565"/>
      <c r="P272" s="565"/>
      <c r="Q272" s="565"/>
      <c r="R272" s="565"/>
      <c r="S272" s="565"/>
      <c r="T272" s="565"/>
      <c r="U272" s="565"/>
      <c r="V272" s="565"/>
      <c r="W272" s="565"/>
      <c r="X272" s="565"/>
      <c r="Y272" s="565"/>
      <c r="Z272" s="565"/>
    </row>
    <row r="273" spans="1:26" ht="15.75" customHeight="1">
      <c r="A273" s="565"/>
      <c r="B273" s="565"/>
      <c r="C273" s="565"/>
      <c r="D273" s="565"/>
      <c r="E273" s="565"/>
      <c r="F273" s="565"/>
      <c r="G273" s="565"/>
      <c r="H273" s="565"/>
      <c r="I273" s="565"/>
      <c r="J273" s="565"/>
      <c r="K273" s="565"/>
      <c r="L273" s="565"/>
      <c r="M273" s="565"/>
      <c r="N273" s="565"/>
      <c r="O273" s="565"/>
      <c r="P273" s="565"/>
      <c r="Q273" s="565"/>
      <c r="R273" s="565"/>
      <c r="S273" s="565"/>
      <c r="T273" s="565"/>
      <c r="U273" s="565"/>
      <c r="V273" s="565"/>
      <c r="W273" s="565"/>
      <c r="X273" s="565"/>
      <c r="Y273" s="565"/>
      <c r="Z273" s="565"/>
    </row>
    <row r="274" spans="1:26" ht="15.75" customHeight="1">
      <c r="A274" s="565"/>
      <c r="B274" s="565"/>
      <c r="C274" s="565"/>
      <c r="D274" s="565"/>
      <c r="E274" s="565"/>
      <c r="F274" s="565"/>
      <c r="G274" s="565"/>
      <c r="H274" s="565"/>
      <c r="I274" s="565"/>
      <c r="J274" s="565"/>
      <c r="K274" s="565"/>
      <c r="L274" s="565"/>
      <c r="M274" s="565"/>
      <c r="N274" s="565"/>
      <c r="O274" s="565"/>
      <c r="P274" s="565"/>
      <c r="Q274" s="565"/>
      <c r="R274" s="565"/>
      <c r="S274" s="565"/>
      <c r="T274" s="565"/>
      <c r="U274" s="565"/>
      <c r="V274" s="565"/>
      <c r="W274" s="565"/>
      <c r="X274" s="565"/>
      <c r="Y274" s="565"/>
      <c r="Z274" s="565"/>
    </row>
    <row r="275" spans="1:26" ht="15.75" customHeight="1">
      <c r="A275" s="565"/>
      <c r="B275" s="565"/>
      <c r="C275" s="565"/>
      <c r="D275" s="565"/>
      <c r="E275" s="565"/>
      <c r="F275" s="565"/>
      <c r="G275" s="565"/>
      <c r="H275" s="565"/>
      <c r="I275" s="565"/>
      <c r="J275" s="565"/>
      <c r="K275" s="565"/>
      <c r="L275" s="565"/>
      <c r="M275" s="565"/>
      <c r="N275" s="565"/>
      <c r="O275" s="565"/>
      <c r="P275" s="565"/>
      <c r="Q275" s="565"/>
      <c r="R275" s="565"/>
      <c r="S275" s="565"/>
      <c r="T275" s="565"/>
      <c r="U275" s="565"/>
      <c r="V275" s="565"/>
      <c r="W275" s="565"/>
      <c r="X275" s="565"/>
      <c r="Y275" s="565"/>
      <c r="Z275" s="565"/>
    </row>
    <row r="276" spans="1:26" ht="15.75" customHeight="1">
      <c r="A276" s="565"/>
      <c r="B276" s="565"/>
      <c r="C276" s="565"/>
      <c r="D276" s="565"/>
      <c r="E276" s="565"/>
      <c r="F276" s="565"/>
      <c r="G276" s="565"/>
      <c r="H276" s="565"/>
      <c r="I276" s="565"/>
      <c r="J276" s="565"/>
      <c r="K276" s="565"/>
      <c r="L276" s="565"/>
      <c r="M276" s="565"/>
      <c r="N276" s="565"/>
      <c r="O276" s="565"/>
      <c r="P276" s="565"/>
      <c r="Q276" s="565"/>
      <c r="R276" s="565"/>
      <c r="S276" s="565"/>
      <c r="T276" s="565"/>
      <c r="U276" s="565"/>
      <c r="V276" s="565"/>
      <c r="W276" s="565"/>
      <c r="X276" s="565"/>
      <c r="Y276" s="565"/>
      <c r="Z276" s="565"/>
    </row>
    <row r="277" spans="1:26" ht="15.75" customHeight="1">
      <c r="A277" s="565"/>
      <c r="B277" s="565"/>
      <c r="C277" s="565"/>
      <c r="D277" s="565"/>
      <c r="E277" s="565"/>
      <c r="F277" s="565"/>
      <c r="G277" s="565"/>
      <c r="H277" s="565"/>
      <c r="I277" s="565"/>
      <c r="J277" s="565"/>
      <c r="K277" s="565"/>
      <c r="L277" s="565"/>
      <c r="M277" s="565"/>
      <c r="N277" s="565"/>
      <c r="O277" s="565"/>
      <c r="P277" s="565"/>
      <c r="Q277" s="565"/>
      <c r="R277" s="565"/>
      <c r="S277" s="565"/>
      <c r="T277" s="565"/>
      <c r="U277" s="565"/>
      <c r="V277" s="565"/>
      <c r="W277" s="565"/>
      <c r="X277" s="565"/>
      <c r="Y277" s="565"/>
      <c r="Z277" s="565"/>
    </row>
    <row r="278" spans="1:26" ht="15.75" customHeight="1">
      <c r="A278" s="565"/>
      <c r="B278" s="565"/>
      <c r="C278" s="565"/>
      <c r="D278" s="565"/>
      <c r="E278" s="565"/>
      <c r="F278" s="565"/>
      <c r="G278" s="565"/>
      <c r="H278" s="565"/>
      <c r="I278" s="565"/>
      <c r="J278" s="565"/>
      <c r="K278" s="565"/>
      <c r="L278" s="565"/>
      <c r="M278" s="565"/>
      <c r="N278" s="565"/>
      <c r="O278" s="565"/>
      <c r="P278" s="565"/>
      <c r="Q278" s="565"/>
      <c r="R278" s="565"/>
      <c r="S278" s="565"/>
      <c r="T278" s="565"/>
      <c r="U278" s="565"/>
      <c r="V278" s="565"/>
      <c r="W278" s="565"/>
      <c r="X278" s="565"/>
      <c r="Y278" s="565"/>
      <c r="Z278" s="565"/>
    </row>
    <row r="279" spans="1:26" ht="15.75" customHeight="1">
      <c r="A279" s="565"/>
      <c r="B279" s="565"/>
      <c r="C279" s="565"/>
      <c r="D279" s="565"/>
      <c r="E279" s="565"/>
      <c r="F279" s="565"/>
      <c r="G279" s="565"/>
      <c r="H279" s="565"/>
      <c r="I279" s="565"/>
      <c r="J279" s="565"/>
      <c r="K279" s="565"/>
      <c r="L279" s="565"/>
      <c r="M279" s="565"/>
      <c r="N279" s="565"/>
      <c r="O279" s="565"/>
      <c r="P279" s="565"/>
      <c r="Q279" s="565"/>
      <c r="R279" s="565"/>
      <c r="S279" s="565"/>
      <c r="T279" s="565"/>
      <c r="U279" s="565"/>
      <c r="V279" s="565"/>
      <c r="W279" s="565"/>
      <c r="X279" s="565"/>
      <c r="Y279" s="565"/>
      <c r="Z279" s="565"/>
    </row>
    <row r="280" spans="1:26" ht="15.75" customHeight="1">
      <c r="A280" s="565"/>
      <c r="B280" s="565"/>
      <c r="C280" s="565"/>
      <c r="D280" s="565"/>
      <c r="E280" s="565"/>
      <c r="F280" s="565"/>
      <c r="G280" s="565"/>
      <c r="H280" s="565"/>
      <c r="I280" s="565"/>
      <c r="J280" s="565"/>
      <c r="K280" s="565"/>
      <c r="L280" s="565"/>
      <c r="M280" s="565"/>
      <c r="N280" s="565"/>
      <c r="O280" s="565"/>
      <c r="P280" s="565"/>
      <c r="Q280" s="565"/>
      <c r="R280" s="565"/>
      <c r="S280" s="565"/>
      <c r="T280" s="565"/>
      <c r="U280" s="565"/>
      <c r="V280" s="565"/>
      <c r="W280" s="565"/>
      <c r="X280" s="565"/>
      <c r="Y280" s="565"/>
      <c r="Z280" s="565"/>
    </row>
    <row r="281" spans="1:26" ht="15.75" customHeight="1">
      <c r="A281" s="565"/>
      <c r="B281" s="565"/>
      <c r="C281" s="565"/>
      <c r="D281" s="565"/>
      <c r="E281" s="565"/>
      <c r="F281" s="565"/>
      <c r="G281" s="565"/>
      <c r="H281" s="565"/>
      <c r="I281" s="565"/>
      <c r="J281" s="565"/>
      <c r="K281" s="565"/>
      <c r="L281" s="565"/>
      <c r="M281" s="565"/>
      <c r="N281" s="565"/>
      <c r="O281" s="565"/>
      <c r="P281" s="565"/>
      <c r="Q281" s="565"/>
      <c r="R281" s="565"/>
      <c r="S281" s="565"/>
      <c r="T281" s="565"/>
      <c r="U281" s="565"/>
      <c r="V281" s="565"/>
      <c r="W281" s="565"/>
      <c r="X281" s="565"/>
      <c r="Y281" s="565"/>
      <c r="Z281" s="565"/>
    </row>
    <row r="282" spans="1:26" ht="15.75" customHeight="1">
      <c r="A282" s="565"/>
      <c r="B282" s="565"/>
      <c r="C282" s="565"/>
      <c r="D282" s="565"/>
      <c r="E282" s="565"/>
      <c r="F282" s="565"/>
      <c r="G282" s="565"/>
      <c r="H282" s="565"/>
      <c r="I282" s="565"/>
      <c r="J282" s="565"/>
      <c r="K282" s="565"/>
      <c r="L282" s="565"/>
      <c r="M282" s="565"/>
      <c r="N282" s="565"/>
      <c r="O282" s="565"/>
      <c r="P282" s="565"/>
      <c r="Q282" s="565"/>
      <c r="R282" s="565"/>
      <c r="S282" s="565"/>
      <c r="T282" s="565"/>
      <c r="U282" s="565"/>
      <c r="V282" s="565"/>
      <c r="W282" s="565"/>
      <c r="X282" s="565"/>
      <c r="Y282" s="565"/>
      <c r="Z282" s="565"/>
    </row>
    <row r="283" spans="1:26" ht="15.75" customHeight="1">
      <c r="A283" s="565"/>
      <c r="B283" s="565"/>
      <c r="C283" s="565"/>
      <c r="D283" s="565"/>
      <c r="E283" s="565"/>
      <c r="F283" s="565"/>
      <c r="G283" s="565"/>
      <c r="H283" s="565"/>
      <c r="I283" s="565"/>
      <c r="J283" s="565"/>
      <c r="K283" s="565"/>
      <c r="L283" s="565"/>
      <c r="M283" s="565"/>
      <c r="N283" s="565"/>
      <c r="O283" s="565"/>
      <c r="P283" s="565"/>
      <c r="Q283" s="565"/>
      <c r="R283" s="565"/>
      <c r="S283" s="565"/>
      <c r="T283" s="565"/>
      <c r="U283" s="565"/>
      <c r="V283" s="565"/>
      <c r="W283" s="565"/>
      <c r="X283" s="565"/>
      <c r="Y283" s="565"/>
      <c r="Z283" s="565"/>
    </row>
    <row r="284" spans="1:26" ht="15.75" customHeight="1">
      <c r="A284" s="565"/>
      <c r="B284" s="565"/>
      <c r="C284" s="565"/>
      <c r="D284" s="565"/>
      <c r="E284" s="565"/>
      <c r="F284" s="565"/>
      <c r="G284" s="565"/>
      <c r="H284" s="565"/>
      <c r="I284" s="565"/>
      <c r="J284" s="565"/>
      <c r="K284" s="565"/>
      <c r="L284" s="565"/>
      <c r="M284" s="565"/>
      <c r="N284" s="565"/>
      <c r="O284" s="565"/>
      <c r="P284" s="565"/>
      <c r="Q284" s="565"/>
      <c r="R284" s="565"/>
      <c r="S284" s="565"/>
      <c r="T284" s="565"/>
      <c r="U284" s="565"/>
      <c r="V284" s="565"/>
      <c r="W284" s="565"/>
      <c r="X284" s="565"/>
      <c r="Y284" s="565"/>
      <c r="Z284" s="565"/>
    </row>
    <row r="285" spans="1:26" ht="15.75" customHeight="1">
      <c r="A285" s="565"/>
      <c r="B285" s="565"/>
      <c r="C285" s="565"/>
      <c r="D285" s="565"/>
      <c r="E285" s="565"/>
      <c r="F285" s="565"/>
      <c r="G285" s="565"/>
      <c r="H285" s="565"/>
      <c r="I285" s="565"/>
      <c r="J285" s="565"/>
      <c r="K285" s="565"/>
      <c r="L285" s="565"/>
      <c r="M285" s="565"/>
      <c r="N285" s="565"/>
      <c r="O285" s="565"/>
      <c r="P285" s="565"/>
      <c r="Q285" s="565"/>
      <c r="R285" s="565"/>
      <c r="S285" s="565"/>
      <c r="T285" s="565"/>
      <c r="U285" s="565"/>
      <c r="V285" s="565"/>
      <c r="W285" s="565"/>
      <c r="X285" s="565"/>
      <c r="Y285" s="565"/>
      <c r="Z285" s="565"/>
    </row>
    <row r="286" spans="1:26" ht="15.75" customHeight="1">
      <c r="A286" s="565"/>
      <c r="B286" s="565"/>
      <c r="C286" s="565"/>
      <c r="D286" s="565"/>
      <c r="E286" s="565"/>
      <c r="F286" s="565"/>
      <c r="G286" s="565"/>
      <c r="H286" s="565"/>
      <c r="I286" s="565"/>
      <c r="J286" s="565"/>
      <c r="K286" s="565"/>
      <c r="L286" s="565"/>
      <c r="M286" s="565"/>
      <c r="N286" s="565"/>
      <c r="O286" s="565"/>
      <c r="P286" s="565"/>
      <c r="Q286" s="565"/>
      <c r="R286" s="565"/>
      <c r="S286" s="565"/>
      <c r="T286" s="565"/>
      <c r="U286" s="565"/>
      <c r="V286" s="565"/>
      <c r="W286" s="565"/>
      <c r="X286" s="565"/>
      <c r="Y286" s="565"/>
      <c r="Z286" s="565"/>
    </row>
    <row r="287" spans="1:26" ht="15.75" customHeight="1">
      <c r="A287" s="565"/>
      <c r="B287" s="565"/>
      <c r="C287" s="565"/>
      <c r="D287" s="565"/>
      <c r="E287" s="565"/>
      <c r="F287" s="565"/>
      <c r="G287" s="565"/>
      <c r="H287" s="565"/>
      <c r="I287" s="565"/>
      <c r="J287" s="565"/>
      <c r="K287" s="565"/>
      <c r="L287" s="565"/>
      <c r="M287" s="565"/>
      <c r="N287" s="565"/>
      <c r="O287" s="565"/>
      <c r="P287" s="565"/>
      <c r="Q287" s="565"/>
      <c r="R287" s="565"/>
      <c r="S287" s="565"/>
      <c r="T287" s="565"/>
      <c r="U287" s="565"/>
      <c r="V287" s="565"/>
      <c r="W287" s="565"/>
      <c r="X287" s="565"/>
      <c r="Y287" s="565"/>
      <c r="Z287" s="565"/>
    </row>
    <row r="288" spans="1:26" ht="15.75" customHeight="1">
      <c r="A288" s="565"/>
      <c r="B288" s="565"/>
      <c r="C288" s="565"/>
      <c r="D288" s="565"/>
      <c r="E288" s="565"/>
      <c r="F288" s="565"/>
      <c r="G288" s="565"/>
      <c r="H288" s="565"/>
      <c r="I288" s="565"/>
      <c r="J288" s="565"/>
      <c r="K288" s="565"/>
      <c r="L288" s="565"/>
      <c r="M288" s="565"/>
      <c r="N288" s="565"/>
      <c r="O288" s="565"/>
      <c r="P288" s="565"/>
      <c r="Q288" s="565"/>
      <c r="R288" s="565"/>
      <c r="S288" s="565"/>
      <c r="T288" s="565"/>
      <c r="U288" s="565"/>
      <c r="V288" s="565"/>
      <c r="W288" s="565"/>
      <c r="X288" s="565"/>
      <c r="Y288" s="565"/>
      <c r="Z288" s="565"/>
    </row>
    <row r="289" spans="1:26" ht="15.75" customHeight="1">
      <c r="A289" s="565"/>
      <c r="B289" s="565"/>
      <c r="C289" s="565"/>
      <c r="D289" s="565"/>
      <c r="E289" s="565"/>
      <c r="F289" s="565"/>
      <c r="G289" s="565"/>
      <c r="H289" s="565"/>
      <c r="I289" s="565"/>
      <c r="J289" s="565"/>
      <c r="K289" s="565"/>
      <c r="L289" s="565"/>
      <c r="M289" s="565"/>
      <c r="N289" s="565"/>
      <c r="O289" s="565"/>
      <c r="P289" s="565"/>
      <c r="Q289" s="565"/>
      <c r="R289" s="565"/>
      <c r="S289" s="565"/>
      <c r="T289" s="565"/>
      <c r="U289" s="565"/>
      <c r="V289" s="565"/>
      <c r="W289" s="565"/>
      <c r="X289" s="565"/>
      <c r="Y289" s="565"/>
      <c r="Z289" s="565"/>
    </row>
    <row r="290" spans="1:26" ht="15.75" customHeight="1">
      <c r="A290" s="565"/>
      <c r="B290" s="565"/>
      <c r="C290" s="565"/>
      <c r="D290" s="565"/>
      <c r="E290" s="565"/>
      <c r="F290" s="565"/>
      <c r="G290" s="565"/>
      <c r="H290" s="565"/>
      <c r="I290" s="565"/>
      <c r="J290" s="565"/>
      <c r="K290" s="565"/>
      <c r="L290" s="565"/>
      <c r="M290" s="565"/>
      <c r="N290" s="565"/>
      <c r="O290" s="565"/>
      <c r="P290" s="565"/>
      <c r="Q290" s="565"/>
      <c r="R290" s="565"/>
      <c r="S290" s="565"/>
      <c r="T290" s="565"/>
      <c r="U290" s="565"/>
      <c r="V290" s="565"/>
      <c r="W290" s="565"/>
      <c r="X290" s="565"/>
      <c r="Y290" s="565"/>
      <c r="Z290" s="565"/>
    </row>
    <row r="291" spans="1:26" ht="15.75" customHeight="1">
      <c r="A291" s="565"/>
      <c r="B291" s="565"/>
      <c r="C291" s="565"/>
      <c r="D291" s="565"/>
      <c r="E291" s="565"/>
      <c r="F291" s="565"/>
      <c r="G291" s="565"/>
      <c r="H291" s="565"/>
      <c r="I291" s="565"/>
      <c r="J291" s="565"/>
      <c r="K291" s="565"/>
      <c r="L291" s="565"/>
      <c r="M291" s="565"/>
      <c r="N291" s="565"/>
      <c r="O291" s="565"/>
      <c r="P291" s="565"/>
      <c r="Q291" s="565"/>
      <c r="R291" s="565"/>
      <c r="S291" s="565"/>
      <c r="T291" s="565"/>
      <c r="U291" s="565"/>
      <c r="V291" s="565"/>
      <c r="W291" s="565"/>
      <c r="X291" s="565"/>
      <c r="Y291" s="565"/>
      <c r="Z291" s="565"/>
    </row>
    <row r="292" spans="1:26" ht="15.75" customHeight="1">
      <c r="A292" s="565"/>
      <c r="B292" s="565"/>
      <c r="C292" s="565"/>
      <c r="D292" s="565"/>
      <c r="E292" s="565"/>
      <c r="F292" s="565"/>
      <c r="G292" s="565"/>
      <c r="H292" s="565"/>
      <c r="I292" s="565"/>
      <c r="J292" s="565"/>
      <c r="K292" s="565"/>
      <c r="L292" s="565"/>
      <c r="M292" s="565"/>
      <c r="N292" s="565"/>
      <c r="O292" s="565"/>
      <c r="P292" s="565"/>
      <c r="Q292" s="565"/>
      <c r="R292" s="565"/>
      <c r="S292" s="565"/>
      <c r="T292" s="565"/>
      <c r="U292" s="565"/>
      <c r="V292" s="565"/>
      <c r="W292" s="565"/>
      <c r="X292" s="565"/>
      <c r="Y292" s="565"/>
      <c r="Z292" s="565"/>
    </row>
    <row r="293" spans="1:26" ht="15.75" customHeight="1">
      <c r="A293" s="565"/>
      <c r="B293" s="565"/>
      <c r="C293" s="565"/>
      <c r="D293" s="565"/>
      <c r="E293" s="565"/>
      <c r="F293" s="565"/>
      <c r="G293" s="565"/>
      <c r="H293" s="565"/>
      <c r="I293" s="565"/>
      <c r="J293" s="565"/>
      <c r="K293" s="565"/>
      <c r="L293" s="565"/>
      <c r="M293" s="565"/>
      <c r="N293" s="565"/>
      <c r="O293" s="565"/>
      <c r="P293" s="565"/>
      <c r="Q293" s="565"/>
      <c r="R293" s="565"/>
      <c r="S293" s="565"/>
      <c r="T293" s="565"/>
      <c r="U293" s="565"/>
      <c r="V293" s="565"/>
      <c r="W293" s="565"/>
      <c r="X293" s="565"/>
      <c r="Y293" s="565"/>
      <c r="Z293" s="565"/>
    </row>
    <row r="294" spans="1:26" ht="15.75" customHeight="1">
      <c r="A294" s="565"/>
      <c r="B294" s="565"/>
      <c r="C294" s="565"/>
      <c r="D294" s="565"/>
      <c r="E294" s="565"/>
      <c r="F294" s="565"/>
      <c r="G294" s="565"/>
      <c r="H294" s="565"/>
      <c r="I294" s="565"/>
      <c r="J294" s="565"/>
      <c r="K294" s="565"/>
      <c r="L294" s="565"/>
      <c r="M294" s="565"/>
      <c r="N294" s="565"/>
      <c r="O294" s="565"/>
      <c r="P294" s="565"/>
      <c r="Q294" s="565"/>
      <c r="R294" s="565"/>
      <c r="S294" s="565"/>
      <c r="T294" s="565"/>
      <c r="U294" s="565"/>
      <c r="V294" s="565"/>
      <c r="W294" s="565"/>
      <c r="X294" s="565"/>
      <c r="Y294" s="565"/>
      <c r="Z294" s="565"/>
    </row>
    <row r="295" spans="1:26" ht="15.75" customHeight="1">
      <c r="A295" s="565"/>
      <c r="B295" s="565"/>
      <c r="C295" s="565"/>
      <c r="D295" s="565"/>
      <c r="E295" s="565"/>
      <c r="F295" s="565"/>
      <c r="G295" s="565"/>
      <c r="H295" s="565"/>
      <c r="I295" s="565"/>
      <c r="J295" s="565"/>
      <c r="K295" s="565"/>
      <c r="L295" s="565"/>
      <c r="M295" s="565"/>
      <c r="N295" s="565"/>
      <c r="O295" s="565"/>
      <c r="P295" s="565"/>
      <c r="Q295" s="565"/>
      <c r="R295" s="565"/>
      <c r="S295" s="565"/>
      <c r="T295" s="565"/>
      <c r="U295" s="565"/>
      <c r="V295" s="565"/>
      <c r="W295" s="565"/>
      <c r="X295" s="565"/>
      <c r="Y295" s="565"/>
      <c r="Z295" s="565"/>
    </row>
    <row r="296" spans="1:26" ht="15.75" customHeight="1">
      <c r="A296" s="565"/>
      <c r="B296" s="565"/>
      <c r="C296" s="565"/>
      <c r="D296" s="565"/>
      <c r="E296" s="565"/>
      <c r="F296" s="565"/>
      <c r="G296" s="565"/>
      <c r="H296" s="565"/>
      <c r="I296" s="565"/>
      <c r="J296" s="565"/>
      <c r="K296" s="565"/>
      <c r="L296" s="565"/>
      <c r="M296" s="565"/>
      <c r="N296" s="565"/>
      <c r="O296" s="565"/>
      <c r="P296" s="565"/>
      <c r="Q296" s="565"/>
      <c r="R296" s="565"/>
      <c r="S296" s="565"/>
      <c r="T296" s="565"/>
      <c r="U296" s="565"/>
      <c r="V296" s="565"/>
      <c r="W296" s="565"/>
      <c r="X296" s="565"/>
      <c r="Y296" s="565"/>
      <c r="Z296" s="565"/>
    </row>
    <row r="297" spans="1:26" ht="15.75" customHeight="1">
      <c r="A297" s="565"/>
      <c r="B297" s="565"/>
      <c r="C297" s="565"/>
      <c r="D297" s="565"/>
      <c r="E297" s="565"/>
      <c r="F297" s="565"/>
      <c r="G297" s="565"/>
      <c r="H297" s="565"/>
      <c r="I297" s="565"/>
      <c r="J297" s="565"/>
      <c r="K297" s="565"/>
      <c r="L297" s="565"/>
      <c r="M297" s="565"/>
      <c r="N297" s="565"/>
      <c r="O297" s="565"/>
      <c r="P297" s="565"/>
      <c r="Q297" s="565"/>
      <c r="R297" s="565"/>
      <c r="S297" s="565"/>
      <c r="T297" s="565"/>
      <c r="U297" s="565"/>
      <c r="V297" s="565"/>
      <c r="W297" s="565"/>
      <c r="X297" s="565"/>
      <c r="Y297" s="565"/>
      <c r="Z297" s="565"/>
    </row>
    <row r="298" spans="1:26" ht="15.75" customHeight="1">
      <c r="A298" s="565"/>
      <c r="B298" s="565"/>
      <c r="C298" s="565"/>
      <c r="D298" s="565"/>
      <c r="E298" s="565"/>
      <c r="F298" s="565"/>
      <c r="G298" s="565"/>
      <c r="H298" s="565"/>
      <c r="I298" s="565"/>
      <c r="J298" s="565"/>
      <c r="K298" s="565"/>
      <c r="L298" s="565"/>
      <c r="M298" s="565"/>
      <c r="N298" s="565"/>
      <c r="O298" s="565"/>
      <c r="P298" s="565"/>
      <c r="Q298" s="565"/>
      <c r="R298" s="565"/>
      <c r="S298" s="565"/>
      <c r="T298" s="565"/>
      <c r="U298" s="565"/>
      <c r="V298" s="565"/>
      <c r="W298" s="565"/>
      <c r="X298" s="565"/>
      <c r="Y298" s="565"/>
      <c r="Z298" s="565"/>
    </row>
    <row r="299" spans="1:26" ht="15.75" customHeight="1">
      <c r="A299" s="565"/>
      <c r="B299" s="565"/>
      <c r="C299" s="565"/>
      <c r="D299" s="565"/>
      <c r="E299" s="565"/>
      <c r="F299" s="565"/>
      <c r="G299" s="565"/>
      <c r="H299" s="565"/>
      <c r="I299" s="565"/>
      <c r="J299" s="565"/>
      <c r="K299" s="565"/>
      <c r="L299" s="565"/>
      <c r="M299" s="565"/>
      <c r="N299" s="565"/>
      <c r="O299" s="565"/>
      <c r="P299" s="565"/>
      <c r="Q299" s="565"/>
      <c r="R299" s="565"/>
      <c r="S299" s="565"/>
      <c r="T299" s="565"/>
      <c r="U299" s="565"/>
      <c r="V299" s="565"/>
      <c r="W299" s="565"/>
      <c r="X299" s="565"/>
      <c r="Y299" s="565"/>
      <c r="Z299" s="565"/>
    </row>
    <row r="300" spans="1:26" ht="15.75" customHeight="1">
      <c r="A300" s="565"/>
      <c r="B300" s="565"/>
      <c r="C300" s="565"/>
      <c r="D300" s="565"/>
      <c r="E300" s="565"/>
      <c r="F300" s="565"/>
      <c r="G300" s="565"/>
      <c r="H300" s="565"/>
      <c r="I300" s="565"/>
      <c r="J300" s="565"/>
      <c r="K300" s="565"/>
      <c r="L300" s="565"/>
      <c r="M300" s="565"/>
      <c r="N300" s="565"/>
      <c r="O300" s="565"/>
      <c r="P300" s="565"/>
      <c r="Q300" s="565"/>
      <c r="R300" s="565"/>
      <c r="S300" s="565"/>
      <c r="T300" s="565"/>
      <c r="U300" s="565"/>
      <c r="V300" s="565"/>
      <c r="W300" s="565"/>
      <c r="X300" s="565"/>
      <c r="Y300" s="565"/>
      <c r="Z300" s="565"/>
    </row>
    <row r="301" spans="1:26" ht="15.75" customHeight="1">
      <c r="A301" s="565"/>
      <c r="B301" s="565"/>
      <c r="C301" s="565"/>
      <c r="D301" s="565"/>
      <c r="E301" s="565"/>
      <c r="F301" s="565"/>
      <c r="G301" s="565"/>
      <c r="H301" s="565"/>
      <c r="I301" s="565"/>
      <c r="J301" s="565"/>
      <c r="K301" s="565"/>
      <c r="L301" s="565"/>
      <c r="M301" s="565"/>
      <c r="N301" s="565"/>
      <c r="O301" s="565"/>
      <c r="P301" s="565"/>
      <c r="Q301" s="565"/>
      <c r="R301" s="565"/>
      <c r="S301" s="565"/>
      <c r="T301" s="565"/>
      <c r="U301" s="565"/>
      <c r="V301" s="565"/>
      <c r="W301" s="565"/>
      <c r="X301" s="565"/>
      <c r="Y301" s="565"/>
      <c r="Z301" s="565"/>
    </row>
    <row r="302" spans="1:26" ht="15.75" customHeight="1">
      <c r="A302" s="565"/>
      <c r="B302" s="565"/>
      <c r="C302" s="565"/>
      <c r="D302" s="565"/>
      <c r="E302" s="565"/>
      <c r="F302" s="565"/>
      <c r="G302" s="565"/>
      <c r="H302" s="565"/>
      <c r="I302" s="565"/>
      <c r="J302" s="565"/>
      <c r="K302" s="565"/>
      <c r="L302" s="565"/>
      <c r="M302" s="565"/>
      <c r="N302" s="565"/>
      <c r="O302" s="565"/>
      <c r="P302" s="565"/>
      <c r="Q302" s="565"/>
      <c r="R302" s="565"/>
      <c r="S302" s="565"/>
      <c r="T302" s="565"/>
      <c r="U302" s="565"/>
      <c r="V302" s="565"/>
      <c r="W302" s="565"/>
      <c r="X302" s="565"/>
      <c r="Y302" s="565"/>
      <c r="Z302" s="565"/>
    </row>
    <row r="303" spans="1:26" ht="15.75" customHeight="1">
      <c r="A303" s="565"/>
      <c r="B303" s="565"/>
      <c r="C303" s="565"/>
      <c r="D303" s="565"/>
      <c r="E303" s="565"/>
      <c r="F303" s="565"/>
      <c r="G303" s="565"/>
      <c r="H303" s="565"/>
      <c r="I303" s="565"/>
      <c r="J303" s="565"/>
      <c r="K303" s="565"/>
      <c r="L303" s="565"/>
      <c r="M303" s="565"/>
      <c r="N303" s="565"/>
      <c r="O303" s="565"/>
      <c r="P303" s="565"/>
      <c r="Q303" s="565"/>
      <c r="R303" s="565"/>
      <c r="S303" s="565"/>
      <c r="T303" s="565"/>
      <c r="U303" s="565"/>
      <c r="V303" s="565"/>
      <c r="W303" s="565"/>
      <c r="X303" s="565"/>
      <c r="Y303" s="565"/>
      <c r="Z303" s="565"/>
    </row>
    <row r="304" spans="1:26" ht="15.75" customHeight="1">
      <c r="A304" s="565"/>
      <c r="B304" s="565"/>
      <c r="C304" s="565"/>
      <c r="D304" s="565"/>
      <c r="E304" s="565"/>
      <c r="F304" s="565"/>
      <c r="G304" s="565"/>
      <c r="H304" s="565"/>
      <c r="I304" s="565"/>
      <c r="J304" s="565"/>
      <c r="K304" s="565"/>
      <c r="L304" s="565"/>
      <c r="M304" s="565"/>
      <c r="N304" s="565"/>
      <c r="O304" s="565"/>
      <c r="P304" s="565"/>
      <c r="Q304" s="565"/>
      <c r="R304" s="565"/>
      <c r="S304" s="565"/>
      <c r="T304" s="565"/>
      <c r="U304" s="565"/>
      <c r="V304" s="565"/>
      <c r="W304" s="565"/>
      <c r="X304" s="565"/>
      <c r="Y304" s="565"/>
      <c r="Z304" s="565"/>
    </row>
    <row r="305" spans="1:26" ht="15.75" customHeight="1">
      <c r="A305" s="565"/>
      <c r="B305" s="565"/>
      <c r="C305" s="565"/>
      <c r="D305" s="565"/>
      <c r="E305" s="565"/>
      <c r="F305" s="565"/>
      <c r="G305" s="565"/>
      <c r="H305" s="565"/>
      <c r="I305" s="565"/>
      <c r="J305" s="565"/>
      <c r="K305" s="565"/>
      <c r="L305" s="565"/>
      <c r="M305" s="565"/>
      <c r="N305" s="565"/>
      <c r="O305" s="565"/>
      <c r="P305" s="565"/>
      <c r="Q305" s="565"/>
      <c r="R305" s="565"/>
      <c r="S305" s="565"/>
      <c r="T305" s="565"/>
      <c r="U305" s="565"/>
      <c r="V305" s="565"/>
      <c r="W305" s="565"/>
      <c r="X305" s="565"/>
      <c r="Y305" s="565"/>
      <c r="Z305" s="565"/>
    </row>
    <row r="306" spans="1:26" ht="15.75" customHeight="1">
      <c r="A306" s="565"/>
      <c r="B306" s="565"/>
      <c r="C306" s="565"/>
      <c r="D306" s="565"/>
      <c r="E306" s="565"/>
      <c r="F306" s="565"/>
      <c r="G306" s="565"/>
      <c r="H306" s="565"/>
      <c r="I306" s="565"/>
      <c r="J306" s="565"/>
      <c r="K306" s="565"/>
      <c r="L306" s="565"/>
      <c r="M306" s="565"/>
      <c r="N306" s="565"/>
      <c r="O306" s="565"/>
      <c r="P306" s="565"/>
      <c r="Q306" s="565"/>
      <c r="R306" s="565"/>
      <c r="S306" s="565"/>
      <c r="T306" s="565"/>
      <c r="U306" s="565"/>
      <c r="V306" s="565"/>
      <c r="W306" s="565"/>
      <c r="X306" s="565"/>
      <c r="Y306" s="565"/>
      <c r="Z306" s="565"/>
    </row>
    <row r="307" spans="1:26" ht="15.75" customHeight="1">
      <c r="A307" s="565"/>
      <c r="B307" s="565"/>
      <c r="C307" s="565"/>
      <c r="D307" s="565"/>
      <c r="E307" s="565"/>
      <c r="F307" s="565"/>
      <c r="G307" s="565"/>
      <c r="H307" s="565"/>
      <c r="I307" s="565"/>
      <c r="J307" s="565"/>
      <c r="K307" s="565"/>
      <c r="L307" s="565"/>
      <c r="M307" s="565"/>
      <c r="N307" s="565"/>
      <c r="O307" s="565"/>
      <c r="P307" s="565"/>
      <c r="Q307" s="565"/>
      <c r="R307" s="565"/>
      <c r="S307" s="565"/>
      <c r="T307" s="565"/>
      <c r="U307" s="565"/>
      <c r="V307" s="565"/>
      <c r="W307" s="565"/>
      <c r="X307" s="565"/>
      <c r="Y307" s="565"/>
      <c r="Z307" s="565"/>
    </row>
    <row r="308" spans="1:26" ht="15.75" customHeight="1">
      <c r="A308" s="565"/>
      <c r="B308" s="565"/>
      <c r="C308" s="565"/>
      <c r="D308" s="565"/>
      <c r="E308" s="565"/>
      <c r="F308" s="565"/>
      <c r="G308" s="565"/>
      <c r="H308" s="565"/>
      <c r="I308" s="565"/>
      <c r="J308" s="565"/>
      <c r="K308" s="565"/>
      <c r="L308" s="565"/>
      <c r="M308" s="565"/>
      <c r="N308" s="565"/>
      <c r="O308" s="565"/>
      <c r="P308" s="565"/>
      <c r="Q308" s="565"/>
      <c r="R308" s="565"/>
      <c r="S308" s="565"/>
      <c r="T308" s="565"/>
      <c r="U308" s="565"/>
      <c r="V308" s="565"/>
      <c r="W308" s="565"/>
      <c r="X308" s="565"/>
      <c r="Y308" s="565"/>
      <c r="Z308" s="565"/>
    </row>
    <row r="309" spans="1:26" ht="15.75" customHeight="1">
      <c r="A309" s="565"/>
      <c r="B309" s="565"/>
      <c r="C309" s="565"/>
      <c r="D309" s="565"/>
      <c r="E309" s="565"/>
      <c r="F309" s="565"/>
      <c r="G309" s="565"/>
      <c r="H309" s="565"/>
      <c r="I309" s="565"/>
      <c r="J309" s="565"/>
      <c r="K309" s="565"/>
      <c r="L309" s="565"/>
      <c r="M309" s="565"/>
      <c r="N309" s="565"/>
      <c r="O309" s="565"/>
      <c r="P309" s="565"/>
      <c r="Q309" s="565"/>
      <c r="R309" s="565"/>
      <c r="S309" s="565"/>
      <c r="T309" s="565"/>
      <c r="U309" s="565"/>
      <c r="V309" s="565"/>
      <c r="W309" s="565"/>
      <c r="X309" s="565"/>
      <c r="Y309" s="565"/>
      <c r="Z309" s="565"/>
    </row>
    <row r="310" spans="1:26" ht="15.75" customHeight="1">
      <c r="A310" s="565"/>
      <c r="B310" s="565"/>
      <c r="C310" s="565"/>
      <c r="D310" s="565"/>
      <c r="E310" s="565"/>
      <c r="F310" s="565"/>
      <c r="G310" s="565"/>
      <c r="H310" s="565"/>
      <c r="I310" s="565"/>
      <c r="J310" s="565"/>
      <c r="K310" s="565"/>
      <c r="L310" s="565"/>
      <c r="M310" s="565"/>
      <c r="N310" s="565"/>
      <c r="O310" s="565"/>
      <c r="P310" s="565"/>
      <c r="Q310" s="565"/>
      <c r="R310" s="565"/>
      <c r="S310" s="565"/>
      <c r="T310" s="565"/>
      <c r="U310" s="565"/>
      <c r="V310" s="565"/>
      <c r="W310" s="565"/>
      <c r="X310" s="565"/>
      <c r="Y310" s="565"/>
      <c r="Z310" s="565"/>
    </row>
    <row r="311" spans="1:26" ht="15.75" customHeight="1">
      <c r="A311" s="565"/>
      <c r="B311" s="565"/>
      <c r="C311" s="565"/>
      <c r="D311" s="565"/>
      <c r="E311" s="565"/>
      <c r="F311" s="565"/>
      <c r="G311" s="565"/>
      <c r="H311" s="565"/>
      <c r="I311" s="565"/>
      <c r="J311" s="565"/>
      <c r="K311" s="565"/>
      <c r="L311" s="565"/>
      <c r="M311" s="565"/>
      <c r="N311" s="565"/>
      <c r="O311" s="565"/>
      <c r="P311" s="565"/>
      <c r="Q311" s="565"/>
      <c r="R311" s="565"/>
      <c r="S311" s="565"/>
      <c r="T311" s="565"/>
      <c r="U311" s="565"/>
      <c r="V311" s="565"/>
      <c r="W311" s="565"/>
      <c r="X311" s="565"/>
      <c r="Y311" s="565"/>
      <c r="Z311" s="565"/>
    </row>
    <row r="312" spans="1:26" ht="15.75" customHeight="1">
      <c r="A312" s="565"/>
      <c r="B312" s="565"/>
      <c r="C312" s="565"/>
      <c r="D312" s="565"/>
      <c r="E312" s="565"/>
      <c r="F312" s="565"/>
      <c r="G312" s="565"/>
      <c r="H312" s="565"/>
      <c r="I312" s="565"/>
      <c r="J312" s="565"/>
      <c r="K312" s="565"/>
      <c r="L312" s="565"/>
      <c r="M312" s="565"/>
      <c r="N312" s="565"/>
      <c r="O312" s="565"/>
      <c r="P312" s="565"/>
      <c r="Q312" s="565"/>
      <c r="R312" s="565"/>
      <c r="S312" s="565"/>
      <c r="T312" s="565"/>
      <c r="U312" s="565"/>
      <c r="V312" s="565"/>
      <c r="W312" s="565"/>
      <c r="X312" s="565"/>
      <c r="Y312" s="565"/>
      <c r="Z312" s="565"/>
    </row>
    <row r="313" spans="1:26" ht="15.75" customHeight="1">
      <c r="A313" s="565"/>
      <c r="B313" s="565"/>
      <c r="C313" s="565"/>
      <c r="D313" s="565"/>
      <c r="E313" s="565"/>
      <c r="F313" s="565"/>
      <c r="G313" s="565"/>
      <c r="H313" s="565"/>
      <c r="I313" s="565"/>
      <c r="J313" s="565"/>
      <c r="K313" s="565"/>
      <c r="L313" s="565"/>
      <c r="M313" s="565"/>
      <c r="N313" s="565"/>
      <c r="O313" s="565"/>
      <c r="P313" s="565"/>
      <c r="Q313" s="565"/>
      <c r="R313" s="565"/>
      <c r="S313" s="565"/>
      <c r="T313" s="565"/>
      <c r="U313" s="565"/>
      <c r="V313" s="565"/>
      <c r="W313" s="565"/>
      <c r="X313" s="565"/>
      <c r="Y313" s="565"/>
      <c r="Z313" s="565"/>
    </row>
    <row r="314" spans="1:26" ht="15.75" customHeight="1">
      <c r="A314" s="565"/>
      <c r="B314" s="565"/>
      <c r="C314" s="565"/>
      <c r="D314" s="565"/>
      <c r="E314" s="565"/>
      <c r="F314" s="565"/>
      <c r="G314" s="565"/>
      <c r="H314" s="565"/>
      <c r="I314" s="565"/>
      <c r="J314" s="565"/>
      <c r="K314" s="565"/>
      <c r="L314" s="565"/>
      <c r="M314" s="565"/>
      <c r="N314" s="565"/>
      <c r="O314" s="565"/>
      <c r="P314" s="565"/>
      <c r="Q314" s="565"/>
      <c r="R314" s="565"/>
      <c r="S314" s="565"/>
      <c r="T314" s="565"/>
      <c r="U314" s="565"/>
      <c r="V314" s="565"/>
      <c r="W314" s="565"/>
      <c r="X314" s="565"/>
      <c r="Y314" s="565"/>
      <c r="Z314" s="565"/>
    </row>
    <row r="315" spans="1:26" ht="15.75" customHeight="1">
      <c r="A315" s="565"/>
      <c r="B315" s="565"/>
      <c r="C315" s="565"/>
      <c r="D315" s="565"/>
      <c r="E315" s="565"/>
      <c r="F315" s="565"/>
      <c r="G315" s="565"/>
      <c r="H315" s="565"/>
      <c r="I315" s="565"/>
      <c r="J315" s="565"/>
      <c r="K315" s="565"/>
      <c r="L315" s="565"/>
      <c r="M315" s="565"/>
      <c r="N315" s="565"/>
      <c r="O315" s="565"/>
      <c r="P315" s="565"/>
      <c r="Q315" s="565"/>
      <c r="R315" s="565"/>
      <c r="S315" s="565"/>
      <c r="T315" s="565"/>
      <c r="U315" s="565"/>
      <c r="V315" s="565"/>
      <c r="W315" s="565"/>
      <c r="X315" s="565"/>
      <c r="Y315" s="565"/>
      <c r="Z315" s="565"/>
    </row>
    <row r="316" spans="1:26" ht="15.75" customHeight="1">
      <c r="A316" s="565"/>
      <c r="B316" s="565"/>
      <c r="C316" s="565"/>
      <c r="D316" s="565"/>
      <c r="E316" s="565"/>
      <c r="F316" s="565"/>
      <c r="G316" s="565"/>
      <c r="H316" s="565"/>
      <c r="I316" s="565"/>
      <c r="J316" s="565"/>
      <c r="K316" s="565"/>
      <c r="L316" s="565"/>
      <c r="M316" s="565"/>
      <c r="N316" s="565"/>
      <c r="O316" s="565"/>
      <c r="P316" s="565"/>
      <c r="Q316" s="565"/>
      <c r="R316" s="565"/>
      <c r="S316" s="565"/>
      <c r="T316" s="565"/>
      <c r="U316" s="565"/>
      <c r="V316" s="565"/>
      <c r="W316" s="565"/>
      <c r="X316" s="565"/>
      <c r="Y316" s="565"/>
      <c r="Z316" s="565"/>
    </row>
    <row r="317" spans="1:26" ht="15.75" customHeight="1">
      <c r="A317" s="565"/>
      <c r="B317" s="565"/>
      <c r="C317" s="565"/>
      <c r="D317" s="565"/>
      <c r="E317" s="565"/>
      <c r="F317" s="565"/>
      <c r="G317" s="565"/>
      <c r="H317" s="565"/>
      <c r="I317" s="565"/>
      <c r="J317" s="565"/>
      <c r="K317" s="565"/>
      <c r="L317" s="565"/>
      <c r="M317" s="565"/>
      <c r="N317" s="565"/>
      <c r="O317" s="565"/>
      <c r="P317" s="565"/>
      <c r="Q317" s="565"/>
      <c r="R317" s="565"/>
      <c r="S317" s="565"/>
      <c r="T317" s="565"/>
      <c r="U317" s="565"/>
      <c r="V317" s="565"/>
      <c r="W317" s="565"/>
      <c r="X317" s="565"/>
      <c r="Y317" s="565"/>
      <c r="Z317" s="565"/>
    </row>
    <row r="318" spans="1:26" ht="15.75" customHeight="1">
      <c r="A318" s="565"/>
      <c r="B318" s="565"/>
      <c r="C318" s="565"/>
      <c r="D318" s="565"/>
      <c r="E318" s="565"/>
      <c r="F318" s="565"/>
      <c r="G318" s="565"/>
      <c r="H318" s="565"/>
      <c r="I318" s="565"/>
      <c r="J318" s="565"/>
      <c r="K318" s="565"/>
      <c r="L318" s="565"/>
      <c r="M318" s="565"/>
      <c r="N318" s="565"/>
      <c r="O318" s="565"/>
      <c r="P318" s="565"/>
      <c r="Q318" s="565"/>
      <c r="R318" s="565"/>
      <c r="S318" s="565"/>
      <c r="T318" s="565"/>
      <c r="U318" s="565"/>
      <c r="V318" s="565"/>
      <c r="W318" s="565"/>
      <c r="X318" s="565"/>
      <c r="Y318" s="565"/>
      <c r="Z318" s="565"/>
    </row>
    <row r="319" spans="1:26" ht="15.75" customHeight="1">
      <c r="A319" s="565"/>
      <c r="B319" s="565"/>
      <c r="C319" s="565"/>
      <c r="D319" s="565"/>
      <c r="E319" s="565"/>
      <c r="F319" s="565"/>
      <c r="G319" s="565"/>
      <c r="H319" s="565"/>
      <c r="I319" s="565"/>
      <c r="J319" s="565"/>
      <c r="K319" s="565"/>
      <c r="L319" s="565"/>
      <c r="M319" s="565"/>
      <c r="N319" s="565"/>
      <c r="O319" s="565"/>
      <c r="P319" s="565"/>
      <c r="Q319" s="565"/>
      <c r="R319" s="565"/>
      <c r="S319" s="565"/>
      <c r="T319" s="565"/>
      <c r="U319" s="565"/>
      <c r="V319" s="565"/>
      <c r="W319" s="565"/>
      <c r="X319" s="565"/>
      <c r="Y319" s="565"/>
      <c r="Z319" s="565"/>
    </row>
    <row r="320" spans="1:26" ht="15.75" customHeight="1">
      <c r="A320" s="565"/>
      <c r="B320" s="565"/>
      <c r="C320" s="565"/>
      <c r="D320" s="565"/>
      <c r="E320" s="565"/>
      <c r="F320" s="565"/>
      <c r="G320" s="565"/>
      <c r="H320" s="565"/>
      <c r="I320" s="565"/>
      <c r="J320" s="565"/>
      <c r="K320" s="565"/>
      <c r="L320" s="565"/>
      <c r="M320" s="565"/>
      <c r="N320" s="565"/>
      <c r="O320" s="565"/>
      <c r="P320" s="565"/>
      <c r="Q320" s="565"/>
      <c r="R320" s="565"/>
      <c r="S320" s="565"/>
      <c r="T320" s="565"/>
      <c r="U320" s="565"/>
      <c r="V320" s="565"/>
      <c r="W320" s="565"/>
      <c r="X320" s="565"/>
      <c r="Y320" s="565"/>
      <c r="Z320" s="565"/>
    </row>
    <row r="321" spans="1:26" ht="15.75" customHeight="1">
      <c r="A321" s="565"/>
      <c r="B321" s="565"/>
      <c r="C321" s="565"/>
      <c r="D321" s="565"/>
      <c r="E321" s="565"/>
      <c r="F321" s="565"/>
      <c r="G321" s="565"/>
      <c r="H321" s="565"/>
      <c r="I321" s="565"/>
      <c r="J321" s="565"/>
      <c r="K321" s="565"/>
      <c r="L321" s="565"/>
      <c r="M321" s="565"/>
      <c r="N321" s="565"/>
      <c r="O321" s="565"/>
      <c r="P321" s="565"/>
      <c r="Q321" s="565"/>
      <c r="R321" s="565"/>
      <c r="S321" s="565"/>
      <c r="T321" s="565"/>
      <c r="U321" s="565"/>
      <c r="V321" s="565"/>
      <c r="W321" s="565"/>
      <c r="X321" s="565"/>
      <c r="Y321" s="565"/>
      <c r="Z321" s="565"/>
    </row>
    <row r="322" spans="1:26" ht="15.75" customHeight="1">
      <c r="A322" s="565"/>
      <c r="B322" s="565"/>
      <c r="C322" s="565"/>
      <c r="D322" s="565"/>
      <c r="E322" s="565"/>
      <c r="F322" s="565"/>
      <c r="G322" s="565"/>
      <c r="H322" s="565"/>
      <c r="I322" s="565"/>
      <c r="J322" s="565"/>
      <c r="K322" s="565"/>
      <c r="L322" s="565"/>
      <c r="M322" s="565"/>
      <c r="N322" s="565"/>
      <c r="O322" s="565"/>
      <c r="P322" s="565"/>
      <c r="Q322" s="565"/>
      <c r="R322" s="565"/>
      <c r="S322" s="565"/>
      <c r="T322" s="565"/>
      <c r="U322" s="565"/>
      <c r="V322" s="565"/>
      <c r="W322" s="565"/>
      <c r="X322" s="565"/>
      <c r="Y322" s="565"/>
      <c r="Z322" s="565"/>
    </row>
    <row r="323" spans="1:26" ht="15.75" customHeight="1">
      <c r="A323" s="565"/>
      <c r="B323" s="565"/>
      <c r="C323" s="565"/>
      <c r="D323" s="565"/>
      <c r="E323" s="565"/>
      <c r="F323" s="565"/>
      <c r="G323" s="565"/>
      <c r="H323" s="565"/>
      <c r="I323" s="565"/>
      <c r="J323" s="565"/>
      <c r="K323" s="565"/>
      <c r="L323" s="565"/>
      <c r="M323" s="565"/>
      <c r="N323" s="565"/>
      <c r="O323" s="565"/>
      <c r="P323" s="565"/>
      <c r="Q323" s="565"/>
      <c r="R323" s="565"/>
      <c r="S323" s="565"/>
      <c r="T323" s="565"/>
      <c r="U323" s="565"/>
      <c r="V323" s="565"/>
      <c r="W323" s="565"/>
      <c r="X323" s="565"/>
      <c r="Y323" s="565"/>
      <c r="Z323" s="565"/>
    </row>
    <row r="324" spans="1:26" ht="15.75" customHeight="1">
      <c r="A324" s="565"/>
      <c r="B324" s="565"/>
      <c r="C324" s="565"/>
      <c r="D324" s="565"/>
      <c r="E324" s="565"/>
      <c r="F324" s="565"/>
      <c r="G324" s="565"/>
      <c r="H324" s="565"/>
      <c r="I324" s="565"/>
      <c r="J324" s="565"/>
      <c r="K324" s="565"/>
      <c r="L324" s="565"/>
      <c r="M324" s="565"/>
      <c r="N324" s="565"/>
      <c r="O324" s="565"/>
      <c r="P324" s="565"/>
      <c r="Q324" s="565"/>
      <c r="R324" s="565"/>
      <c r="S324" s="565"/>
      <c r="T324" s="565"/>
      <c r="U324" s="565"/>
      <c r="V324" s="565"/>
      <c r="W324" s="565"/>
      <c r="X324" s="565"/>
      <c r="Y324" s="565"/>
      <c r="Z324" s="565"/>
    </row>
    <row r="325" spans="1:26" ht="15.75" customHeight="1">
      <c r="A325" s="565"/>
      <c r="B325" s="565"/>
      <c r="C325" s="565"/>
      <c r="D325" s="565"/>
      <c r="E325" s="565"/>
      <c r="F325" s="565"/>
      <c r="G325" s="565"/>
      <c r="H325" s="565"/>
      <c r="I325" s="565"/>
      <c r="J325" s="565"/>
      <c r="K325" s="565"/>
      <c r="L325" s="565"/>
      <c r="M325" s="565"/>
      <c r="N325" s="565"/>
      <c r="O325" s="565"/>
      <c r="P325" s="565"/>
      <c r="Q325" s="565"/>
      <c r="R325" s="565"/>
      <c r="S325" s="565"/>
      <c r="T325" s="565"/>
      <c r="U325" s="565"/>
      <c r="V325" s="565"/>
      <c r="W325" s="565"/>
      <c r="X325" s="565"/>
      <c r="Y325" s="565"/>
      <c r="Z325" s="565"/>
    </row>
    <row r="326" spans="1:26" ht="15.75" customHeight="1">
      <c r="A326" s="565"/>
      <c r="B326" s="565"/>
      <c r="C326" s="565"/>
      <c r="D326" s="565"/>
      <c r="E326" s="565"/>
      <c r="F326" s="565"/>
      <c r="G326" s="565"/>
      <c r="H326" s="565"/>
      <c r="I326" s="565"/>
      <c r="J326" s="565"/>
      <c r="K326" s="565"/>
      <c r="L326" s="565"/>
      <c r="M326" s="565"/>
      <c r="N326" s="565"/>
      <c r="O326" s="565"/>
      <c r="P326" s="565"/>
      <c r="Q326" s="565"/>
      <c r="R326" s="565"/>
      <c r="S326" s="565"/>
      <c r="T326" s="565"/>
      <c r="U326" s="565"/>
      <c r="V326" s="565"/>
      <c r="W326" s="565"/>
      <c r="X326" s="565"/>
      <c r="Y326" s="565"/>
      <c r="Z326" s="565"/>
    </row>
    <row r="327" spans="1:26" ht="15.75" customHeight="1">
      <c r="A327" s="565"/>
      <c r="B327" s="565"/>
      <c r="C327" s="565"/>
      <c r="D327" s="565"/>
      <c r="E327" s="565"/>
      <c r="F327" s="565"/>
      <c r="G327" s="565"/>
      <c r="H327" s="565"/>
      <c r="I327" s="565"/>
      <c r="J327" s="565"/>
      <c r="K327" s="565"/>
      <c r="L327" s="565"/>
      <c r="M327" s="565"/>
      <c r="N327" s="565"/>
      <c r="O327" s="565"/>
      <c r="P327" s="565"/>
      <c r="Q327" s="565"/>
      <c r="R327" s="565"/>
      <c r="S327" s="565"/>
      <c r="T327" s="565"/>
      <c r="U327" s="565"/>
      <c r="V327" s="565"/>
      <c r="W327" s="565"/>
      <c r="X327" s="565"/>
      <c r="Y327" s="565"/>
      <c r="Z327" s="565"/>
    </row>
    <row r="328" spans="1:26" ht="15.75" customHeight="1">
      <c r="A328" s="565"/>
      <c r="B328" s="565"/>
      <c r="C328" s="565"/>
      <c r="D328" s="565"/>
      <c r="E328" s="565"/>
      <c r="F328" s="565"/>
      <c r="G328" s="565"/>
      <c r="H328" s="565"/>
      <c r="I328" s="565"/>
      <c r="J328" s="565"/>
      <c r="K328" s="565"/>
      <c r="L328" s="565"/>
      <c r="M328" s="565"/>
      <c r="N328" s="565"/>
      <c r="O328" s="565"/>
      <c r="P328" s="565"/>
      <c r="Q328" s="565"/>
      <c r="R328" s="565"/>
      <c r="S328" s="565"/>
      <c r="T328" s="565"/>
      <c r="U328" s="565"/>
      <c r="V328" s="565"/>
      <c r="W328" s="565"/>
      <c r="X328" s="565"/>
      <c r="Y328" s="565"/>
      <c r="Z328" s="565"/>
    </row>
    <row r="329" spans="1:26" ht="15.75" customHeight="1">
      <c r="A329" s="565"/>
      <c r="B329" s="565"/>
      <c r="C329" s="565"/>
      <c r="D329" s="565"/>
      <c r="E329" s="565"/>
      <c r="F329" s="565"/>
      <c r="G329" s="565"/>
      <c r="H329" s="565"/>
      <c r="I329" s="565"/>
      <c r="J329" s="565"/>
      <c r="K329" s="565"/>
      <c r="L329" s="565"/>
      <c r="M329" s="565"/>
      <c r="N329" s="565"/>
      <c r="O329" s="565"/>
      <c r="P329" s="565"/>
      <c r="Q329" s="565"/>
      <c r="R329" s="565"/>
      <c r="S329" s="565"/>
      <c r="T329" s="565"/>
      <c r="U329" s="565"/>
      <c r="V329" s="565"/>
      <c r="W329" s="565"/>
      <c r="X329" s="565"/>
      <c r="Y329" s="565"/>
      <c r="Z329" s="565"/>
    </row>
    <row r="330" spans="1:26" ht="15.75" customHeight="1">
      <c r="A330" s="565"/>
      <c r="B330" s="565"/>
      <c r="C330" s="565"/>
      <c r="D330" s="565"/>
      <c r="E330" s="565"/>
      <c r="F330" s="565"/>
      <c r="G330" s="565"/>
      <c r="H330" s="565"/>
      <c r="I330" s="565"/>
      <c r="J330" s="565"/>
      <c r="K330" s="565"/>
      <c r="L330" s="565"/>
      <c r="M330" s="565"/>
      <c r="N330" s="565"/>
      <c r="O330" s="565"/>
      <c r="P330" s="565"/>
      <c r="Q330" s="565"/>
      <c r="R330" s="565"/>
      <c r="S330" s="565"/>
      <c r="T330" s="565"/>
      <c r="U330" s="565"/>
      <c r="V330" s="565"/>
      <c r="W330" s="565"/>
      <c r="X330" s="565"/>
      <c r="Y330" s="565"/>
      <c r="Z330" s="565"/>
    </row>
    <row r="331" spans="1:26" ht="15.75" customHeight="1">
      <c r="A331" s="565"/>
      <c r="B331" s="565"/>
      <c r="C331" s="565"/>
      <c r="D331" s="565"/>
      <c r="E331" s="565"/>
      <c r="F331" s="565"/>
      <c r="G331" s="565"/>
      <c r="H331" s="565"/>
      <c r="I331" s="565"/>
      <c r="J331" s="565"/>
      <c r="K331" s="565"/>
      <c r="L331" s="565"/>
      <c r="M331" s="565"/>
      <c r="N331" s="565"/>
      <c r="O331" s="565"/>
      <c r="P331" s="565"/>
      <c r="Q331" s="565"/>
      <c r="R331" s="565"/>
      <c r="S331" s="565"/>
      <c r="T331" s="565"/>
      <c r="U331" s="565"/>
      <c r="V331" s="565"/>
      <c r="W331" s="565"/>
      <c r="X331" s="565"/>
      <c r="Y331" s="565"/>
      <c r="Z331" s="565"/>
    </row>
    <row r="332" spans="1:26" ht="15.75" customHeight="1">
      <c r="A332" s="565"/>
      <c r="B332" s="565"/>
      <c r="C332" s="565"/>
      <c r="D332" s="565"/>
      <c r="E332" s="565"/>
      <c r="F332" s="565"/>
      <c r="G332" s="565"/>
      <c r="H332" s="565"/>
      <c r="I332" s="565"/>
      <c r="J332" s="565"/>
      <c r="K332" s="565"/>
      <c r="L332" s="565"/>
      <c r="M332" s="565"/>
      <c r="N332" s="565"/>
      <c r="O332" s="565"/>
      <c r="P332" s="565"/>
      <c r="Q332" s="565"/>
      <c r="R332" s="565"/>
      <c r="S332" s="565"/>
      <c r="T332" s="565"/>
      <c r="U332" s="565"/>
      <c r="V332" s="565"/>
      <c r="W332" s="565"/>
      <c r="X332" s="565"/>
      <c r="Y332" s="565"/>
      <c r="Z332" s="565"/>
    </row>
    <row r="333" spans="1:26" ht="15.75" customHeight="1">
      <c r="A333" s="565"/>
      <c r="B333" s="565"/>
      <c r="C333" s="565"/>
      <c r="D333" s="565"/>
      <c r="E333" s="565"/>
      <c r="F333" s="565"/>
      <c r="G333" s="565"/>
      <c r="H333" s="565"/>
      <c r="I333" s="565"/>
      <c r="J333" s="565"/>
      <c r="K333" s="565"/>
      <c r="L333" s="565"/>
      <c r="M333" s="565"/>
      <c r="N333" s="565"/>
      <c r="O333" s="565"/>
      <c r="P333" s="565"/>
      <c r="Q333" s="565"/>
      <c r="R333" s="565"/>
      <c r="S333" s="565"/>
      <c r="T333" s="565"/>
      <c r="U333" s="565"/>
      <c r="V333" s="565"/>
      <c r="W333" s="565"/>
      <c r="X333" s="565"/>
      <c r="Y333" s="565"/>
      <c r="Z333" s="565"/>
    </row>
    <row r="334" spans="1:26" ht="15.75" customHeight="1">
      <c r="A334" s="565"/>
      <c r="B334" s="565"/>
      <c r="C334" s="565"/>
      <c r="D334" s="565"/>
      <c r="E334" s="565"/>
      <c r="F334" s="565"/>
      <c r="G334" s="565"/>
      <c r="H334" s="565"/>
      <c r="I334" s="565"/>
      <c r="J334" s="565"/>
      <c r="K334" s="565"/>
      <c r="L334" s="565"/>
      <c r="M334" s="565"/>
      <c r="N334" s="565"/>
      <c r="O334" s="565"/>
      <c r="P334" s="565"/>
      <c r="Q334" s="565"/>
      <c r="R334" s="565"/>
      <c r="S334" s="565"/>
      <c r="T334" s="565"/>
      <c r="U334" s="565"/>
      <c r="V334" s="565"/>
      <c r="W334" s="565"/>
      <c r="X334" s="565"/>
      <c r="Y334" s="565"/>
      <c r="Z334" s="565"/>
    </row>
    <row r="335" spans="1:26" ht="15.75" customHeight="1">
      <c r="A335" s="565"/>
      <c r="B335" s="565"/>
      <c r="C335" s="565"/>
      <c r="D335" s="565"/>
      <c r="E335" s="565"/>
      <c r="F335" s="565"/>
      <c r="G335" s="565"/>
      <c r="H335" s="565"/>
      <c r="I335" s="565"/>
      <c r="J335" s="565"/>
      <c r="K335" s="565"/>
      <c r="L335" s="565"/>
      <c r="M335" s="565"/>
      <c r="N335" s="565"/>
      <c r="O335" s="565"/>
      <c r="P335" s="565"/>
      <c r="Q335" s="565"/>
      <c r="R335" s="565"/>
      <c r="S335" s="565"/>
      <c r="T335" s="565"/>
      <c r="U335" s="565"/>
      <c r="V335" s="565"/>
      <c r="W335" s="565"/>
      <c r="X335" s="565"/>
      <c r="Y335" s="565"/>
      <c r="Z335" s="565"/>
    </row>
    <row r="336" spans="1:26" ht="15.75" customHeight="1">
      <c r="A336" s="565"/>
      <c r="B336" s="565"/>
      <c r="C336" s="565"/>
      <c r="D336" s="565"/>
      <c r="E336" s="565"/>
      <c r="F336" s="565"/>
      <c r="G336" s="565"/>
      <c r="H336" s="565"/>
      <c r="I336" s="565"/>
      <c r="J336" s="565"/>
      <c r="K336" s="565"/>
      <c r="L336" s="565"/>
      <c r="M336" s="565"/>
      <c r="N336" s="565"/>
      <c r="O336" s="565"/>
      <c r="P336" s="565"/>
      <c r="Q336" s="565"/>
      <c r="R336" s="565"/>
      <c r="S336" s="565"/>
      <c r="T336" s="565"/>
      <c r="U336" s="565"/>
      <c r="V336" s="565"/>
      <c r="W336" s="565"/>
      <c r="X336" s="565"/>
      <c r="Y336" s="565"/>
      <c r="Z336" s="565"/>
    </row>
    <row r="337" spans="1:26" ht="15.75" customHeight="1">
      <c r="A337" s="565"/>
      <c r="B337" s="565"/>
      <c r="C337" s="565"/>
      <c r="D337" s="565"/>
      <c r="E337" s="565"/>
      <c r="F337" s="565"/>
      <c r="G337" s="565"/>
      <c r="H337" s="565"/>
      <c r="I337" s="565"/>
      <c r="J337" s="565"/>
      <c r="K337" s="565"/>
      <c r="L337" s="565"/>
      <c r="M337" s="565"/>
      <c r="N337" s="565"/>
      <c r="O337" s="565"/>
      <c r="P337" s="565"/>
      <c r="Q337" s="565"/>
      <c r="R337" s="565"/>
      <c r="S337" s="565"/>
      <c r="T337" s="565"/>
      <c r="U337" s="565"/>
      <c r="V337" s="565"/>
      <c r="W337" s="565"/>
      <c r="X337" s="565"/>
      <c r="Y337" s="565"/>
      <c r="Z337" s="565"/>
    </row>
    <row r="338" spans="1:26" ht="15.75" customHeight="1">
      <c r="A338" s="565"/>
      <c r="B338" s="565"/>
      <c r="C338" s="565"/>
      <c r="D338" s="565"/>
      <c r="E338" s="565"/>
      <c r="F338" s="565"/>
      <c r="G338" s="565"/>
      <c r="H338" s="565"/>
      <c r="I338" s="565"/>
      <c r="J338" s="565"/>
      <c r="K338" s="565"/>
      <c r="L338" s="565"/>
      <c r="M338" s="565"/>
      <c r="N338" s="565"/>
      <c r="O338" s="565"/>
      <c r="P338" s="565"/>
      <c r="Q338" s="565"/>
      <c r="R338" s="565"/>
      <c r="S338" s="565"/>
      <c r="T338" s="565"/>
      <c r="U338" s="565"/>
      <c r="V338" s="565"/>
      <c r="W338" s="565"/>
      <c r="X338" s="565"/>
      <c r="Y338" s="565"/>
      <c r="Z338" s="565"/>
    </row>
    <row r="339" spans="1:26" ht="15.75" customHeight="1">
      <c r="A339" s="565"/>
      <c r="B339" s="565"/>
      <c r="C339" s="565"/>
      <c r="D339" s="565"/>
      <c r="E339" s="565"/>
      <c r="F339" s="565"/>
      <c r="G339" s="565"/>
      <c r="H339" s="565"/>
      <c r="I339" s="565"/>
      <c r="J339" s="565"/>
      <c r="K339" s="565"/>
      <c r="L339" s="565"/>
      <c r="M339" s="565"/>
      <c r="N339" s="565"/>
      <c r="O339" s="565"/>
      <c r="P339" s="565"/>
      <c r="Q339" s="565"/>
      <c r="R339" s="565"/>
      <c r="S339" s="565"/>
      <c r="T339" s="565"/>
      <c r="U339" s="565"/>
      <c r="V339" s="565"/>
      <c r="W339" s="565"/>
      <c r="X339" s="565"/>
      <c r="Y339" s="565"/>
      <c r="Z339" s="565"/>
    </row>
    <row r="340" spans="1:26" ht="15.75" customHeight="1">
      <c r="A340" s="565"/>
      <c r="B340" s="565"/>
      <c r="C340" s="565"/>
      <c r="D340" s="565"/>
      <c r="E340" s="565"/>
      <c r="F340" s="565"/>
      <c r="G340" s="565"/>
      <c r="H340" s="565"/>
      <c r="I340" s="565"/>
      <c r="J340" s="565"/>
      <c r="K340" s="565"/>
      <c r="L340" s="565"/>
      <c r="M340" s="565"/>
      <c r="N340" s="565"/>
      <c r="O340" s="565"/>
      <c r="P340" s="565"/>
      <c r="Q340" s="565"/>
      <c r="R340" s="565"/>
      <c r="S340" s="565"/>
      <c r="T340" s="565"/>
      <c r="U340" s="565"/>
      <c r="V340" s="565"/>
      <c r="W340" s="565"/>
      <c r="X340" s="565"/>
      <c r="Y340" s="565"/>
      <c r="Z340" s="565"/>
    </row>
    <row r="341" spans="1:26" ht="15.75" customHeight="1">
      <c r="A341" s="565"/>
      <c r="B341" s="565"/>
      <c r="C341" s="565"/>
      <c r="D341" s="565"/>
      <c r="E341" s="565"/>
      <c r="F341" s="565"/>
      <c r="G341" s="565"/>
      <c r="H341" s="565"/>
      <c r="I341" s="565"/>
      <c r="J341" s="565"/>
      <c r="K341" s="565"/>
      <c r="L341" s="565"/>
      <c r="M341" s="565"/>
      <c r="N341" s="565"/>
      <c r="O341" s="565"/>
      <c r="P341" s="565"/>
      <c r="Q341" s="565"/>
      <c r="R341" s="565"/>
      <c r="S341" s="565"/>
      <c r="T341" s="565"/>
      <c r="U341" s="565"/>
      <c r="V341" s="565"/>
      <c r="W341" s="565"/>
      <c r="X341" s="565"/>
      <c r="Y341" s="565"/>
      <c r="Z341" s="565"/>
    </row>
    <row r="342" spans="1:26" ht="15.75" customHeight="1">
      <c r="A342" s="565"/>
      <c r="B342" s="565"/>
      <c r="C342" s="565"/>
      <c r="D342" s="565"/>
      <c r="E342" s="565"/>
      <c r="F342" s="565"/>
      <c r="G342" s="565"/>
      <c r="H342" s="565"/>
      <c r="I342" s="565"/>
      <c r="J342" s="565"/>
      <c r="K342" s="565"/>
      <c r="L342" s="565"/>
      <c r="M342" s="565"/>
      <c r="N342" s="565"/>
      <c r="O342" s="565"/>
      <c r="P342" s="565"/>
      <c r="Q342" s="565"/>
      <c r="R342" s="565"/>
      <c r="S342" s="565"/>
      <c r="T342" s="565"/>
      <c r="U342" s="565"/>
      <c r="V342" s="565"/>
      <c r="W342" s="565"/>
      <c r="X342" s="565"/>
      <c r="Y342" s="565"/>
      <c r="Z342" s="565"/>
    </row>
    <row r="343" spans="1:26" ht="15.75" customHeight="1">
      <c r="A343" s="565"/>
      <c r="B343" s="565"/>
      <c r="C343" s="565"/>
      <c r="D343" s="565"/>
      <c r="E343" s="565"/>
      <c r="F343" s="565"/>
      <c r="G343" s="565"/>
      <c r="H343" s="565"/>
      <c r="I343" s="565"/>
      <c r="J343" s="565"/>
      <c r="K343" s="565"/>
      <c r="L343" s="565"/>
      <c r="M343" s="565"/>
      <c r="N343" s="565"/>
      <c r="O343" s="565"/>
      <c r="P343" s="565"/>
      <c r="Q343" s="565"/>
      <c r="R343" s="565"/>
      <c r="S343" s="565"/>
      <c r="T343" s="565"/>
      <c r="U343" s="565"/>
      <c r="V343" s="565"/>
      <c r="W343" s="565"/>
      <c r="X343" s="565"/>
      <c r="Y343" s="565"/>
      <c r="Z343" s="565"/>
    </row>
    <row r="344" spans="1:26" ht="15.75" customHeight="1">
      <c r="A344" s="565"/>
      <c r="B344" s="565"/>
      <c r="C344" s="565"/>
      <c r="D344" s="565"/>
      <c r="E344" s="565"/>
      <c r="F344" s="565"/>
      <c r="G344" s="565"/>
      <c r="H344" s="565"/>
      <c r="I344" s="565"/>
      <c r="J344" s="565"/>
      <c r="K344" s="565"/>
      <c r="L344" s="565"/>
      <c r="M344" s="565"/>
      <c r="N344" s="565"/>
      <c r="O344" s="565"/>
      <c r="P344" s="565"/>
      <c r="Q344" s="565"/>
      <c r="R344" s="565"/>
      <c r="S344" s="565"/>
      <c r="T344" s="565"/>
      <c r="U344" s="565"/>
      <c r="V344" s="565"/>
      <c r="W344" s="565"/>
      <c r="X344" s="565"/>
      <c r="Y344" s="565"/>
      <c r="Z344" s="565"/>
    </row>
    <row r="345" spans="1:26" ht="15.75" customHeight="1">
      <c r="A345" s="565"/>
      <c r="B345" s="565"/>
      <c r="C345" s="565"/>
      <c r="D345" s="565"/>
      <c r="E345" s="565"/>
      <c r="F345" s="565"/>
      <c r="G345" s="565"/>
      <c r="H345" s="565"/>
      <c r="I345" s="565"/>
      <c r="J345" s="565"/>
      <c r="K345" s="565"/>
      <c r="L345" s="565"/>
      <c r="M345" s="565"/>
      <c r="N345" s="565"/>
      <c r="O345" s="565"/>
      <c r="P345" s="565"/>
      <c r="Q345" s="565"/>
      <c r="R345" s="565"/>
      <c r="S345" s="565"/>
      <c r="T345" s="565"/>
      <c r="U345" s="565"/>
      <c r="V345" s="565"/>
      <c r="W345" s="565"/>
      <c r="X345" s="565"/>
      <c r="Y345" s="565"/>
      <c r="Z345" s="565"/>
    </row>
    <row r="346" spans="1:26" ht="15.75" customHeight="1">
      <c r="A346" s="565"/>
      <c r="B346" s="565"/>
      <c r="C346" s="565"/>
      <c r="D346" s="565"/>
      <c r="E346" s="565"/>
      <c r="F346" s="565"/>
      <c r="G346" s="565"/>
      <c r="H346" s="565"/>
      <c r="I346" s="565"/>
      <c r="J346" s="565"/>
      <c r="K346" s="565"/>
      <c r="L346" s="565"/>
      <c r="M346" s="565"/>
      <c r="N346" s="565"/>
      <c r="O346" s="565"/>
      <c r="P346" s="565"/>
      <c r="Q346" s="565"/>
      <c r="R346" s="565"/>
      <c r="S346" s="565"/>
      <c r="T346" s="565"/>
      <c r="U346" s="565"/>
      <c r="V346" s="565"/>
      <c r="W346" s="565"/>
      <c r="X346" s="565"/>
      <c r="Y346" s="565"/>
      <c r="Z346" s="565"/>
    </row>
    <row r="347" spans="1:26" ht="15.75" customHeight="1">
      <c r="A347" s="565"/>
      <c r="B347" s="565"/>
      <c r="C347" s="565"/>
      <c r="D347" s="565"/>
      <c r="E347" s="565"/>
      <c r="F347" s="565"/>
      <c r="G347" s="565"/>
      <c r="H347" s="565"/>
      <c r="I347" s="565"/>
      <c r="J347" s="565"/>
      <c r="K347" s="565"/>
      <c r="L347" s="565"/>
      <c r="M347" s="565"/>
      <c r="N347" s="565"/>
      <c r="O347" s="565"/>
      <c r="P347" s="565"/>
      <c r="Q347" s="565"/>
      <c r="R347" s="565"/>
      <c r="S347" s="565"/>
      <c r="T347" s="565"/>
      <c r="U347" s="565"/>
      <c r="V347" s="565"/>
      <c r="W347" s="565"/>
      <c r="X347" s="565"/>
      <c r="Y347" s="565"/>
      <c r="Z347" s="565"/>
    </row>
    <row r="348" spans="1:26" ht="15.75" customHeight="1">
      <c r="A348" s="565"/>
      <c r="B348" s="565"/>
      <c r="C348" s="565"/>
      <c r="D348" s="565"/>
      <c r="E348" s="565"/>
      <c r="F348" s="565"/>
      <c r="G348" s="565"/>
      <c r="H348" s="565"/>
      <c r="I348" s="565"/>
      <c r="J348" s="565"/>
      <c r="K348" s="565"/>
      <c r="L348" s="565"/>
      <c r="M348" s="565"/>
      <c r="N348" s="565"/>
      <c r="O348" s="565"/>
      <c r="P348" s="565"/>
      <c r="Q348" s="565"/>
      <c r="R348" s="565"/>
      <c r="S348" s="565"/>
      <c r="T348" s="565"/>
      <c r="U348" s="565"/>
      <c r="V348" s="565"/>
      <c r="W348" s="565"/>
      <c r="X348" s="565"/>
      <c r="Y348" s="565"/>
      <c r="Z348" s="565"/>
    </row>
    <row r="349" spans="1:26" ht="15.75" customHeight="1">
      <c r="A349" s="565"/>
      <c r="B349" s="565"/>
      <c r="C349" s="565"/>
      <c r="D349" s="565"/>
      <c r="E349" s="565"/>
      <c r="F349" s="565"/>
      <c r="G349" s="565"/>
      <c r="H349" s="565"/>
      <c r="I349" s="565"/>
      <c r="J349" s="565"/>
      <c r="K349" s="565"/>
      <c r="L349" s="565"/>
      <c r="M349" s="565"/>
      <c r="N349" s="565"/>
      <c r="O349" s="565"/>
      <c r="P349" s="565"/>
      <c r="Q349" s="565"/>
      <c r="R349" s="565"/>
      <c r="S349" s="565"/>
      <c r="T349" s="565"/>
      <c r="U349" s="565"/>
      <c r="V349" s="565"/>
      <c r="W349" s="565"/>
      <c r="X349" s="565"/>
      <c r="Y349" s="565"/>
      <c r="Z349" s="565"/>
    </row>
    <row r="350" spans="1:26" ht="15.75" customHeight="1">
      <c r="A350" s="565"/>
      <c r="B350" s="565"/>
      <c r="C350" s="565"/>
      <c r="D350" s="565"/>
      <c r="E350" s="565"/>
      <c r="F350" s="565"/>
      <c r="G350" s="565"/>
      <c r="H350" s="565"/>
      <c r="I350" s="565"/>
      <c r="J350" s="565"/>
      <c r="K350" s="565"/>
      <c r="L350" s="565"/>
      <c r="M350" s="565"/>
      <c r="N350" s="565"/>
      <c r="O350" s="565"/>
      <c r="P350" s="565"/>
      <c r="Q350" s="565"/>
      <c r="R350" s="565"/>
      <c r="S350" s="565"/>
      <c r="T350" s="565"/>
      <c r="U350" s="565"/>
      <c r="V350" s="565"/>
      <c r="W350" s="565"/>
      <c r="X350" s="565"/>
      <c r="Y350" s="565"/>
      <c r="Z350" s="565"/>
    </row>
    <row r="351" spans="1:26" ht="15.75" customHeight="1">
      <c r="A351" s="565"/>
      <c r="B351" s="565"/>
      <c r="C351" s="565"/>
      <c r="D351" s="565"/>
      <c r="E351" s="565"/>
      <c r="F351" s="565"/>
      <c r="G351" s="565"/>
      <c r="H351" s="565"/>
      <c r="I351" s="565"/>
      <c r="J351" s="565"/>
      <c r="K351" s="565"/>
      <c r="L351" s="565"/>
      <c r="M351" s="565"/>
      <c r="N351" s="565"/>
      <c r="O351" s="565"/>
      <c r="P351" s="565"/>
      <c r="Q351" s="565"/>
      <c r="R351" s="565"/>
      <c r="S351" s="565"/>
      <c r="T351" s="565"/>
      <c r="U351" s="565"/>
      <c r="V351" s="565"/>
      <c r="W351" s="565"/>
      <c r="X351" s="565"/>
      <c r="Y351" s="565"/>
      <c r="Z351" s="565"/>
    </row>
    <row r="352" spans="1:26" ht="15.75" customHeight="1">
      <c r="A352" s="565"/>
      <c r="B352" s="565"/>
      <c r="C352" s="565"/>
      <c r="D352" s="565"/>
      <c r="E352" s="565"/>
      <c r="F352" s="565"/>
      <c r="G352" s="565"/>
      <c r="H352" s="565"/>
      <c r="I352" s="565"/>
      <c r="J352" s="565"/>
      <c r="K352" s="565"/>
      <c r="L352" s="565"/>
      <c r="M352" s="565"/>
      <c r="N352" s="565"/>
      <c r="O352" s="565"/>
      <c r="P352" s="565"/>
      <c r="Q352" s="565"/>
      <c r="R352" s="565"/>
      <c r="S352" s="565"/>
      <c r="T352" s="565"/>
      <c r="U352" s="565"/>
      <c r="V352" s="565"/>
      <c r="W352" s="565"/>
      <c r="X352" s="565"/>
      <c r="Y352" s="565"/>
      <c r="Z352" s="565"/>
    </row>
    <row r="353" spans="1:26" ht="15.75" customHeight="1">
      <c r="A353" s="565"/>
      <c r="B353" s="565"/>
      <c r="C353" s="565"/>
      <c r="D353" s="565"/>
      <c r="E353" s="565"/>
      <c r="F353" s="565"/>
      <c r="G353" s="565"/>
      <c r="H353" s="565"/>
      <c r="I353" s="565"/>
      <c r="J353" s="565"/>
      <c r="K353" s="565"/>
      <c r="L353" s="565"/>
      <c r="M353" s="565"/>
      <c r="N353" s="565"/>
      <c r="O353" s="565"/>
      <c r="P353" s="565"/>
      <c r="Q353" s="565"/>
      <c r="R353" s="565"/>
      <c r="S353" s="565"/>
      <c r="T353" s="565"/>
      <c r="U353" s="565"/>
      <c r="V353" s="565"/>
      <c r="W353" s="565"/>
      <c r="X353" s="565"/>
      <c r="Y353" s="565"/>
      <c r="Z353" s="565"/>
    </row>
    <row r="354" spans="1:26" ht="15.75" customHeight="1">
      <c r="A354" s="565"/>
      <c r="B354" s="565"/>
      <c r="C354" s="565"/>
      <c r="D354" s="565"/>
      <c r="E354" s="565"/>
      <c r="F354" s="565"/>
      <c r="G354" s="565"/>
      <c r="H354" s="565"/>
      <c r="I354" s="565"/>
      <c r="J354" s="565"/>
      <c r="K354" s="565"/>
      <c r="L354" s="565"/>
      <c r="M354" s="565"/>
      <c r="N354" s="565"/>
      <c r="O354" s="565"/>
      <c r="P354" s="565"/>
      <c r="Q354" s="565"/>
      <c r="R354" s="565"/>
      <c r="S354" s="565"/>
      <c r="T354" s="565"/>
      <c r="U354" s="565"/>
      <c r="V354" s="565"/>
      <c r="W354" s="565"/>
      <c r="X354" s="565"/>
      <c r="Y354" s="565"/>
      <c r="Z354" s="565"/>
    </row>
    <row r="355" spans="1:26" ht="15.75" customHeight="1">
      <c r="A355" s="565"/>
      <c r="B355" s="565"/>
      <c r="C355" s="565"/>
      <c r="D355" s="565"/>
      <c r="E355" s="565"/>
      <c r="F355" s="565"/>
      <c r="G355" s="565"/>
      <c r="H355" s="565"/>
      <c r="I355" s="565"/>
      <c r="J355" s="565"/>
      <c r="K355" s="565"/>
      <c r="L355" s="565"/>
      <c r="M355" s="565"/>
      <c r="N355" s="565"/>
      <c r="O355" s="565"/>
      <c r="P355" s="565"/>
      <c r="Q355" s="565"/>
      <c r="R355" s="565"/>
      <c r="S355" s="565"/>
      <c r="T355" s="565"/>
      <c r="U355" s="565"/>
      <c r="V355" s="565"/>
      <c r="W355" s="565"/>
      <c r="X355" s="565"/>
      <c r="Y355" s="565"/>
      <c r="Z355" s="565"/>
    </row>
    <row r="356" spans="1:26" ht="15.75" customHeight="1">
      <c r="A356" s="565"/>
      <c r="B356" s="565"/>
      <c r="C356" s="565"/>
      <c r="D356" s="565"/>
      <c r="E356" s="565"/>
      <c r="F356" s="565"/>
      <c r="G356" s="565"/>
      <c r="H356" s="565"/>
      <c r="I356" s="565"/>
      <c r="J356" s="565"/>
      <c r="K356" s="565"/>
      <c r="L356" s="565"/>
      <c r="M356" s="565"/>
      <c r="N356" s="565"/>
      <c r="O356" s="565"/>
      <c r="P356" s="565"/>
      <c r="Q356" s="565"/>
      <c r="R356" s="565"/>
      <c r="S356" s="565"/>
      <c r="T356" s="565"/>
      <c r="U356" s="565"/>
      <c r="V356" s="565"/>
      <c r="W356" s="565"/>
      <c r="X356" s="565"/>
      <c r="Y356" s="565"/>
      <c r="Z356" s="565"/>
    </row>
    <row r="357" spans="1:26" ht="15.75" customHeight="1">
      <c r="A357" s="565"/>
      <c r="B357" s="565"/>
      <c r="C357" s="565"/>
      <c r="D357" s="565"/>
      <c r="E357" s="565"/>
      <c r="F357" s="565"/>
      <c r="G357" s="565"/>
      <c r="H357" s="565"/>
      <c r="I357" s="565"/>
      <c r="J357" s="565"/>
      <c r="K357" s="565"/>
      <c r="L357" s="565"/>
      <c r="M357" s="565"/>
      <c r="N357" s="565"/>
      <c r="O357" s="565"/>
      <c r="P357" s="565"/>
      <c r="Q357" s="565"/>
      <c r="R357" s="565"/>
      <c r="S357" s="565"/>
      <c r="T357" s="565"/>
      <c r="U357" s="565"/>
      <c r="V357" s="565"/>
      <c r="W357" s="565"/>
      <c r="X357" s="565"/>
      <c r="Y357" s="565"/>
      <c r="Z357" s="565"/>
    </row>
    <row r="358" spans="1:26" ht="15.75" customHeight="1">
      <c r="A358" s="565"/>
      <c r="B358" s="565"/>
      <c r="C358" s="565"/>
      <c r="D358" s="565"/>
      <c r="E358" s="565"/>
      <c r="F358" s="565"/>
      <c r="G358" s="565"/>
      <c r="H358" s="565"/>
      <c r="I358" s="565"/>
      <c r="J358" s="565"/>
      <c r="K358" s="565"/>
      <c r="L358" s="565"/>
      <c r="M358" s="565"/>
      <c r="N358" s="565"/>
      <c r="O358" s="565"/>
      <c r="P358" s="565"/>
      <c r="Q358" s="565"/>
      <c r="R358" s="565"/>
      <c r="S358" s="565"/>
      <c r="T358" s="565"/>
      <c r="U358" s="565"/>
      <c r="V358" s="565"/>
      <c r="W358" s="565"/>
      <c r="X358" s="565"/>
      <c r="Y358" s="565"/>
      <c r="Z358" s="565"/>
    </row>
    <row r="359" spans="1:26" ht="15.75" customHeight="1">
      <c r="A359" s="565"/>
      <c r="B359" s="565"/>
      <c r="C359" s="565"/>
      <c r="D359" s="565"/>
      <c r="E359" s="565"/>
      <c r="F359" s="565"/>
      <c r="G359" s="565"/>
      <c r="H359" s="565"/>
      <c r="I359" s="565"/>
      <c r="J359" s="565"/>
      <c r="K359" s="565"/>
      <c r="L359" s="565"/>
      <c r="M359" s="565"/>
      <c r="N359" s="565"/>
      <c r="O359" s="565"/>
      <c r="P359" s="565"/>
      <c r="Q359" s="565"/>
      <c r="R359" s="565"/>
      <c r="S359" s="565"/>
      <c r="T359" s="565"/>
      <c r="U359" s="565"/>
      <c r="V359" s="565"/>
      <c r="W359" s="565"/>
      <c r="X359" s="565"/>
      <c r="Y359" s="565"/>
      <c r="Z359" s="565"/>
    </row>
    <row r="360" spans="1:26" ht="15.75" customHeight="1">
      <c r="A360" s="565"/>
      <c r="B360" s="565"/>
      <c r="C360" s="565"/>
      <c r="D360" s="565"/>
      <c r="E360" s="565"/>
      <c r="F360" s="565"/>
      <c r="G360" s="565"/>
      <c r="H360" s="565"/>
      <c r="I360" s="565"/>
      <c r="J360" s="565"/>
      <c r="K360" s="565"/>
      <c r="L360" s="565"/>
      <c r="M360" s="565"/>
      <c r="N360" s="565"/>
      <c r="O360" s="565"/>
      <c r="P360" s="565"/>
      <c r="Q360" s="565"/>
      <c r="R360" s="565"/>
      <c r="S360" s="565"/>
      <c r="T360" s="565"/>
      <c r="U360" s="565"/>
      <c r="V360" s="565"/>
      <c r="W360" s="565"/>
      <c r="X360" s="565"/>
      <c r="Y360" s="565"/>
      <c r="Z360" s="565"/>
    </row>
    <row r="361" spans="1:26" ht="15.75" customHeight="1">
      <c r="A361" s="565"/>
      <c r="B361" s="565"/>
      <c r="C361" s="565"/>
      <c r="D361" s="565"/>
      <c r="E361" s="565"/>
      <c r="F361" s="565"/>
      <c r="G361" s="565"/>
      <c r="H361" s="565"/>
      <c r="I361" s="565"/>
      <c r="J361" s="565"/>
      <c r="K361" s="565"/>
      <c r="L361" s="565"/>
      <c r="M361" s="565"/>
      <c r="N361" s="565"/>
      <c r="O361" s="565"/>
      <c r="P361" s="565"/>
      <c r="Q361" s="565"/>
      <c r="R361" s="565"/>
      <c r="S361" s="565"/>
      <c r="T361" s="565"/>
      <c r="U361" s="565"/>
      <c r="V361" s="565"/>
      <c r="W361" s="565"/>
      <c r="X361" s="565"/>
      <c r="Y361" s="565"/>
      <c r="Z361" s="565"/>
    </row>
    <row r="362" spans="1:26" ht="15.75" customHeight="1">
      <c r="A362" s="565"/>
      <c r="B362" s="565"/>
      <c r="C362" s="565"/>
      <c r="D362" s="565"/>
      <c r="E362" s="565"/>
      <c r="F362" s="565"/>
      <c r="G362" s="565"/>
      <c r="H362" s="565"/>
      <c r="I362" s="565"/>
      <c r="J362" s="565"/>
      <c r="K362" s="565"/>
      <c r="L362" s="565"/>
      <c r="M362" s="565"/>
      <c r="N362" s="565"/>
      <c r="O362" s="565"/>
      <c r="P362" s="565"/>
      <c r="Q362" s="565"/>
      <c r="R362" s="565"/>
      <c r="S362" s="565"/>
      <c r="T362" s="565"/>
      <c r="U362" s="565"/>
      <c r="V362" s="565"/>
      <c r="W362" s="565"/>
      <c r="X362" s="565"/>
      <c r="Y362" s="565"/>
      <c r="Z362" s="565"/>
    </row>
    <row r="363" spans="1:26" ht="15.75" customHeight="1">
      <c r="A363" s="565"/>
      <c r="B363" s="565"/>
      <c r="C363" s="565"/>
      <c r="D363" s="565"/>
      <c r="E363" s="565"/>
      <c r="F363" s="565"/>
      <c r="G363" s="565"/>
      <c r="H363" s="565"/>
      <c r="I363" s="565"/>
      <c r="J363" s="565"/>
      <c r="K363" s="565"/>
      <c r="L363" s="565"/>
      <c r="M363" s="565"/>
      <c r="N363" s="565"/>
      <c r="O363" s="565"/>
      <c r="P363" s="565"/>
      <c r="Q363" s="565"/>
      <c r="R363" s="565"/>
      <c r="S363" s="565"/>
      <c r="T363" s="565"/>
      <c r="U363" s="565"/>
      <c r="V363" s="565"/>
      <c r="W363" s="565"/>
      <c r="X363" s="565"/>
      <c r="Y363" s="565"/>
      <c r="Z363" s="565"/>
    </row>
    <row r="364" spans="1:26" ht="15.75" customHeight="1">
      <c r="A364" s="565"/>
      <c r="B364" s="565"/>
      <c r="C364" s="565"/>
      <c r="D364" s="565"/>
      <c r="E364" s="565"/>
      <c r="F364" s="565"/>
      <c r="G364" s="565"/>
      <c r="H364" s="565"/>
      <c r="I364" s="565"/>
      <c r="J364" s="565"/>
      <c r="K364" s="565"/>
      <c r="L364" s="565"/>
      <c r="M364" s="565"/>
      <c r="N364" s="565"/>
      <c r="O364" s="565"/>
      <c r="P364" s="565"/>
      <c r="Q364" s="565"/>
      <c r="R364" s="565"/>
      <c r="S364" s="565"/>
      <c r="T364" s="565"/>
      <c r="U364" s="565"/>
      <c r="V364" s="565"/>
      <c r="W364" s="565"/>
      <c r="X364" s="565"/>
      <c r="Y364" s="565"/>
      <c r="Z364" s="565"/>
    </row>
    <row r="365" spans="1:26" ht="15.75" customHeight="1">
      <c r="A365" s="565"/>
      <c r="B365" s="565"/>
      <c r="C365" s="565"/>
      <c r="D365" s="565"/>
      <c r="E365" s="565"/>
      <c r="F365" s="565"/>
      <c r="G365" s="565"/>
      <c r="H365" s="565"/>
      <c r="I365" s="565"/>
      <c r="J365" s="565"/>
      <c r="K365" s="565"/>
      <c r="L365" s="565"/>
      <c r="M365" s="565"/>
      <c r="N365" s="565"/>
      <c r="O365" s="565"/>
      <c r="P365" s="565"/>
      <c r="Q365" s="565"/>
      <c r="R365" s="565"/>
      <c r="S365" s="565"/>
      <c r="T365" s="565"/>
      <c r="U365" s="565"/>
      <c r="V365" s="565"/>
      <c r="W365" s="565"/>
      <c r="X365" s="565"/>
      <c r="Y365" s="565"/>
      <c r="Z365" s="565"/>
    </row>
    <row r="366" spans="1:26" ht="15.75" customHeight="1">
      <c r="A366" s="565"/>
      <c r="B366" s="565"/>
      <c r="C366" s="565"/>
      <c r="D366" s="565"/>
      <c r="E366" s="565"/>
      <c r="F366" s="565"/>
      <c r="G366" s="565"/>
      <c r="H366" s="565"/>
      <c r="I366" s="565"/>
      <c r="J366" s="565"/>
      <c r="K366" s="565"/>
      <c r="L366" s="565"/>
      <c r="M366" s="565"/>
      <c r="N366" s="565"/>
      <c r="O366" s="565"/>
      <c r="P366" s="565"/>
      <c r="Q366" s="565"/>
      <c r="R366" s="565"/>
      <c r="S366" s="565"/>
      <c r="T366" s="565"/>
      <c r="U366" s="565"/>
      <c r="V366" s="565"/>
      <c r="W366" s="565"/>
      <c r="X366" s="565"/>
      <c r="Y366" s="565"/>
      <c r="Z366" s="565"/>
    </row>
    <row r="367" spans="1:26" ht="15.75" customHeight="1">
      <c r="A367" s="565"/>
      <c r="B367" s="565"/>
      <c r="C367" s="565"/>
      <c r="D367" s="565"/>
      <c r="E367" s="565"/>
      <c r="F367" s="565"/>
      <c r="G367" s="565"/>
      <c r="H367" s="565"/>
      <c r="I367" s="565"/>
      <c r="J367" s="565"/>
      <c r="K367" s="565"/>
      <c r="L367" s="565"/>
      <c r="M367" s="565"/>
      <c r="N367" s="565"/>
      <c r="O367" s="565"/>
      <c r="P367" s="565"/>
      <c r="Q367" s="565"/>
      <c r="R367" s="565"/>
      <c r="S367" s="565"/>
      <c r="T367" s="565"/>
      <c r="U367" s="565"/>
      <c r="V367" s="565"/>
      <c r="W367" s="565"/>
      <c r="X367" s="565"/>
      <c r="Y367" s="565"/>
      <c r="Z367" s="565"/>
    </row>
    <row r="368" spans="1:26" ht="15.75" customHeight="1">
      <c r="A368" s="565"/>
      <c r="B368" s="565"/>
      <c r="C368" s="565"/>
      <c r="D368" s="565"/>
      <c r="E368" s="565"/>
      <c r="F368" s="565"/>
      <c r="G368" s="565"/>
      <c r="H368" s="565"/>
      <c r="I368" s="565"/>
      <c r="J368" s="565"/>
      <c r="K368" s="565"/>
      <c r="L368" s="565"/>
      <c r="M368" s="565"/>
      <c r="N368" s="565"/>
      <c r="O368" s="565"/>
      <c r="P368" s="565"/>
      <c r="Q368" s="565"/>
      <c r="R368" s="565"/>
      <c r="S368" s="565"/>
      <c r="T368" s="565"/>
      <c r="U368" s="565"/>
      <c r="V368" s="565"/>
      <c r="W368" s="565"/>
      <c r="X368" s="565"/>
      <c r="Y368" s="565"/>
      <c r="Z368" s="565"/>
    </row>
    <row r="369" spans="1:26" ht="15.75" customHeight="1">
      <c r="A369" s="565"/>
      <c r="B369" s="565"/>
      <c r="C369" s="565"/>
      <c r="D369" s="565"/>
      <c r="E369" s="565"/>
      <c r="F369" s="565"/>
      <c r="G369" s="565"/>
      <c r="H369" s="565"/>
      <c r="I369" s="565"/>
      <c r="J369" s="565"/>
      <c r="K369" s="565"/>
      <c r="L369" s="565"/>
      <c r="M369" s="565"/>
      <c r="N369" s="565"/>
      <c r="O369" s="565"/>
      <c r="P369" s="565"/>
      <c r="Q369" s="565"/>
      <c r="R369" s="565"/>
      <c r="S369" s="565"/>
      <c r="T369" s="565"/>
      <c r="U369" s="565"/>
      <c r="V369" s="565"/>
      <c r="W369" s="565"/>
      <c r="X369" s="565"/>
      <c r="Y369" s="565"/>
      <c r="Z369" s="565"/>
    </row>
    <row r="370" spans="1:26" ht="15.75" customHeight="1">
      <c r="A370" s="565"/>
      <c r="B370" s="565"/>
      <c r="C370" s="565"/>
      <c r="D370" s="565"/>
      <c r="E370" s="565"/>
      <c r="F370" s="565"/>
      <c r="G370" s="565"/>
      <c r="H370" s="565"/>
      <c r="I370" s="565"/>
      <c r="J370" s="565"/>
      <c r="K370" s="565"/>
      <c r="L370" s="565"/>
      <c r="M370" s="565"/>
      <c r="N370" s="565"/>
      <c r="O370" s="565"/>
      <c r="P370" s="565"/>
      <c r="Q370" s="565"/>
      <c r="R370" s="565"/>
      <c r="S370" s="565"/>
      <c r="T370" s="565"/>
      <c r="U370" s="565"/>
      <c r="V370" s="565"/>
      <c r="W370" s="565"/>
      <c r="X370" s="565"/>
      <c r="Y370" s="565"/>
      <c r="Z370" s="565"/>
    </row>
    <row r="371" spans="1:26" ht="15.75" customHeight="1">
      <c r="A371" s="565"/>
      <c r="B371" s="565"/>
      <c r="C371" s="565"/>
      <c r="D371" s="565"/>
      <c r="E371" s="565"/>
      <c r="F371" s="565"/>
      <c r="G371" s="565"/>
      <c r="H371" s="565"/>
      <c r="I371" s="565"/>
      <c r="J371" s="565"/>
      <c r="K371" s="565"/>
      <c r="L371" s="565"/>
      <c r="M371" s="565"/>
      <c r="N371" s="565"/>
      <c r="O371" s="565"/>
      <c r="P371" s="565"/>
      <c r="Q371" s="565"/>
      <c r="R371" s="565"/>
      <c r="S371" s="565"/>
      <c r="T371" s="565"/>
      <c r="U371" s="565"/>
      <c r="V371" s="565"/>
      <c r="W371" s="565"/>
      <c r="X371" s="565"/>
      <c r="Y371" s="565"/>
      <c r="Z371" s="565"/>
    </row>
    <row r="372" spans="1:26" ht="15.75" customHeight="1">
      <c r="A372" s="565"/>
      <c r="B372" s="565"/>
      <c r="C372" s="565"/>
      <c r="D372" s="565"/>
      <c r="E372" s="565"/>
      <c r="F372" s="565"/>
      <c r="G372" s="565"/>
      <c r="H372" s="565"/>
      <c r="I372" s="565"/>
      <c r="J372" s="565"/>
      <c r="K372" s="565"/>
      <c r="L372" s="565"/>
      <c r="M372" s="565"/>
      <c r="N372" s="565"/>
      <c r="O372" s="565"/>
      <c r="P372" s="565"/>
      <c r="Q372" s="565"/>
      <c r="R372" s="565"/>
      <c r="S372" s="565"/>
      <c r="T372" s="565"/>
      <c r="U372" s="565"/>
      <c r="V372" s="565"/>
      <c r="W372" s="565"/>
      <c r="X372" s="565"/>
      <c r="Y372" s="565"/>
      <c r="Z372" s="565"/>
    </row>
    <row r="373" spans="1:26" ht="15.75" customHeight="1">
      <c r="A373" s="565"/>
      <c r="B373" s="565"/>
      <c r="C373" s="565"/>
      <c r="D373" s="565"/>
      <c r="E373" s="565"/>
      <c r="F373" s="565"/>
      <c r="G373" s="565"/>
      <c r="H373" s="565"/>
      <c r="I373" s="565"/>
      <c r="J373" s="565"/>
      <c r="K373" s="565"/>
      <c r="L373" s="565"/>
      <c r="M373" s="565"/>
      <c r="N373" s="565"/>
      <c r="O373" s="565"/>
      <c r="P373" s="565"/>
      <c r="Q373" s="565"/>
      <c r="R373" s="565"/>
      <c r="S373" s="565"/>
      <c r="T373" s="565"/>
      <c r="U373" s="565"/>
      <c r="V373" s="565"/>
      <c r="W373" s="565"/>
      <c r="X373" s="565"/>
      <c r="Y373" s="565"/>
      <c r="Z373" s="565"/>
    </row>
    <row r="374" spans="1:26" ht="15.75" customHeight="1">
      <c r="A374" s="565"/>
      <c r="B374" s="565"/>
      <c r="C374" s="565"/>
      <c r="D374" s="565"/>
      <c r="E374" s="565"/>
      <c r="F374" s="565"/>
      <c r="G374" s="565"/>
      <c r="H374" s="565"/>
      <c r="I374" s="565"/>
      <c r="J374" s="565"/>
      <c r="K374" s="565"/>
      <c r="L374" s="565"/>
      <c r="M374" s="565"/>
      <c r="N374" s="565"/>
      <c r="O374" s="565"/>
      <c r="P374" s="565"/>
      <c r="Q374" s="565"/>
      <c r="R374" s="565"/>
      <c r="S374" s="565"/>
      <c r="T374" s="565"/>
      <c r="U374" s="565"/>
      <c r="V374" s="565"/>
      <c r="W374" s="565"/>
      <c r="X374" s="565"/>
      <c r="Y374" s="565"/>
      <c r="Z374" s="565"/>
    </row>
    <row r="375" spans="1:26" ht="15.75" customHeight="1">
      <c r="A375" s="565"/>
      <c r="B375" s="565"/>
      <c r="C375" s="565"/>
      <c r="D375" s="565"/>
      <c r="E375" s="565"/>
      <c r="F375" s="565"/>
      <c r="G375" s="565"/>
      <c r="H375" s="565"/>
      <c r="I375" s="565"/>
      <c r="J375" s="565"/>
      <c r="K375" s="565"/>
      <c r="L375" s="565"/>
      <c r="M375" s="565"/>
      <c r="N375" s="565"/>
      <c r="O375" s="565"/>
      <c r="P375" s="565"/>
      <c r="Q375" s="565"/>
      <c r="R375" s="565"/>
      <c r="S375" s="565"/>
      <c r="T375" s="565"/>
      <c r="U375" s="565"/>
      <c r="V375" s="565"/>
      <c r="W375" s="565"/>
      <c r="X375" s="565"/>
      <c r="Y375" s="565"/>
      <c r="Z375" s="565"/>
    </row>
    <row r="376" spans="1:26" ht="15.75" customHeight="1">
      <c r="A376" s="565"/>
      <c r="B376" s="565"/>
      <c r="C376" s="565"/>
      <c r="D376" s="565"/>
      <c r="E376" s="565"/>
      <c r="F376" s="565"/>
      <c r="G376" s="565"/>
      <c r="H376" s="565"/>
      <c r="I376" s="565"/>
      <c r="J376" s="565"/>
      <c r="K376" s="565"/>
      <c r="L376" s="565"/>
      <c r="M376" s="565"/>
      <c r="N376" s="565"/>
      <c r="O376" s="565"/>
      <c r="P376" s="565"/>
      <c r="Q376" s="565"/>
      <c r="R376" s="565"/>
      <c r="S376" s="565"/>
      <c r="T376" s="565"/>
      <c r="U376" s="565"/>
      <c r="V376" s="565"/>
      <c r="W376" s="565"/>
      <c r="X376" s="565"/>
      <c r="Y376" s="565"/>
      <c r="Z376" s="565"/>
    </row>
    <row r="377" spans="1:26" ht="15.75" customHeight="1">
      <c r="A377" s="565"/>
      <c r="B377" s="565"/>
      <c r="C377" s="565"/>
      <c r="D377" s="565"/>
      <c r="E377" s="565"/>
      <c r="F377" s="565"/>
      <c r="G377" s="565"/>
      <c r="H377" s="565"/>
      <c r="I377" s="565"/>
      <c r="J377" s="565"/>
      <c r="K377" s="565"/>
      <c r="L377" s="565"/>
      <c r="M377" s="565"/>
      <c r="N377" s="565"/>
      <c r="O377" s="565"/>
      <c r="P377" s="565"/>
      <c r="Q377" s="565"/>
      <c r="R377" s="565"/>
      <c r="S377" s="565"/>
      <c r="T377" s="565"/>
      <c r="U377" s="565"/>
      <c r="V377" s="565"/>
      <c r="W377" s="565"/>
      <c r="X377" s="565"/>
      <c r="Y377" s="565"/>
      <c r="Z377" s="565"/>
    </row>
    <row r="378" spans="1:26" ht="15.75" customHeight="1">
      <c r="A378" s="565"/>
      <c r="B378" s="565"/>
      <c r="C378" s="565"/>
      <c r="D378" s="565"/>
      <c r="E378" s="565"/>
      <c r="F378" s="565"/>
      <c r="G378" s="565"/>
      <c r="H378" s="565"/>
      <c r="I378" s="565"/>
      <c r="J378" s="565"/>
      <c r="K378" s="565"/>
      <c r="L378" s="565"/>
      <c r="M378" s="565"/>
      <c r="N378" s="565"/>
      <c r="O378" s="565"/>
      <c r="P378" s="565"/>
      <c r="Q378" s="565"/>
      <c r="R378" s="565"/>
      <c r="S378" s="565"/>
      <c r="T378" s="565"/>
      <c r="U378" s="565"/>
      <c r="V378" s="565"/>
      <c r="W378" s="565"/>
      <c r="X378" s="565"/>
      <c r="Y378" s="565"/>
      <c r="Z378" s="565"/>
    </row>
    <row r="379" spans="1:26" ht="15.75" customHeight="1">
      <c r="A379" s="565"/>
      <c r="B379" s="565"/>
      <c r="C379" s="565"/>
      <c r="D379" s="565"/>
      <c r="E379" s="565"/>
      <c r="F379" s="565"/>
      <c r="G379" s="565"/>
      <c r="H379" s="565"/>
      <c r="I379" s="565"/>
      <c r="J379" s="565"/>
      <c r="K379" s="565"/>
      <c r="L379" s="565"/>
      <c r="M379" s="565"/>
      <c r="N379" s="565"/>
      <c r="O379" s="565"/>
      <c r="P379" s="565"/>
      <c r="Q379" s="565"/>
      <c r="R379" s="565"/>
      <c r="S379" s="565"/>
      <c r="T379" s="565"/>
      <c r="U379" s="565"/>
      <c r="V379" s="565"/>
      <c r="W379" s="565"/>
      <c r="X379" s="565"/>
      <c r="Y379" s="565"/>
      <c r="Z379" s="565"/>
    </row>
    <row r="380" spans="1:26" ht="15.75" customHeight="1">
      <c r="A380" s="565"/>
      <c r="B380" s="565"/>
      <c r="C380" s="565"/>
      <c r="D380" s="565"/>
      <c r="E380" s="565"/>
      <c r="F380" s="565"/>
      <c r="G380" s="565"/>
      <c r="H380" s="565"/>
      <c r="I380" s="565"/>
      <c r="J380" s="565"/>
      <c r="K380" s="565"/>
      <c r="L380" s="565"/>
      <c r="M380" s="565"/>
      <c r="N380" s="565"/>
      <c r="O380" s="565"/>
      <c r="P380" s="565"/>
      <c r="Q380" s="565"/>
      <c r="R380" s="565"/>
      <c r="S380" s="565"/>
      <c r="T380" s="565"/>
      <c r="U380" s="565"/>
      <c r="V380" s="565"/>
      <c r="W380" s="565"/>
      <c r="X380" s="565"/>
      <c r="Y380" s="565"/>
      <c r="Z380" s="565"/>
    </row>
    <row r="381" spans="1:26" ht="15.75" customHeight="1">
      <c r="A381" s="565"/>
      <c r="B381" s="565"/>
      <c r="C381" s="565"/>
      <c r="D381" s="565"/>
      <c r="E381" s="565"/>
      <c r="F381" s="565"/>
      <c r="G381" s="565"/>
      <c r="H381" s="565"/>
      <c r="I381" s="565"/>
      <c r="J381" s="565"/>
      <c r="K381" s="565"/>
      <c r="L381" s="565"/>
      <c r="M381" s="565"/>
      <c r="N381" s="565"/>
      <c r="O381" s="565"/>
      <c r="P381" s="565"/>
      <c r="Q381" s="565"/>
      <c r="R381" s="565"/>
      <c r="S381" s="565"/>
      <c r="T381" s="565"/>
      <c r="U381" s="565"/>
      <c r="V381" s="565"/>
      <c r="W381" s="565"/>
      <c r="X381" s="565"/>
      <c r="Y381" s="565"/>
      <c r="Z381" s="565"/>
    </row>
    <row r="382" spans="1:26" ht="15.75" customHeight="1">
      <c r="A382" s="565"/>
      <c r="B382" s="565"/>
      <c r="C382" s="565"/>
      <c r="D382" s="565"/>
      <c r="E382" s="565"/>
      <c r="F382" s="565"/>
      <c r="G382" s="565"/>
      <c r="H382" s="565"/>
      <c r="I382" s="565"/>
      <c r="J382" s="565"/>
      <c r="K382" s="565"/>
      <c r="L382" s="565"/>
      <c r="M382" s="565"/>
      <c r="N382" s="565"/>
      <c r="O382" s="565"/>
      <c r="P382" s="565"/>
      <c r="Q382" s="565"/>
      <c r="R382" s="565"/>
      <c r="S382" s="565"/>
      <c r="T382" s="565"/>
      <c r="U382" s="565"/>
      <c r="V382" s="565"/>
      <c r="W382" s="565"/>
      <c r="X382" s="565"/>
      <c r="Y382" s="565"/>
      <c r="Z382" s="565"/>
    </row>
    <row r="383" spans="1:26" ht="15.75" customHeight="1">
      <c r="A383" s="565"/>
      <c r="B383" s="565"/>
      <c r="C383" s="565"/>
      <c r="D383" s="565"/>
      <c r="E383" s="565"/>
      <c r="F383" s="565"/>
      <c r="G383" s="565"/>
      <c r="H383" s="565"/>
      <c r="I383" s="565"/>
      <c r="J383" s="565"/>
      <c r="K383" s="565"/>
      <c r="L383" s="565"/>
      <c r="M383" s="565"/>
      <c r="N383" s="565"/>
      <c r="O383" s="565"/>
      <c r="P383" s="565"/>
      <c r="Q383" s="565"/>
      <c r="R383" s="565"/>
      <c r="S383" s="565"/>
      <c r="T383" s="565"/>
      <c r="U383" s="565"/>
      <c r="V383" s="565"/>
      <c r="W383" s="565"/>
      <c r="X383" s="565"/>
      <c r="Y383" s="565"/>
      <c r="Z383" s="565"/>
    </row>
    <row r="384" spans="1:26" ht="15.75" customHeight="1">
      <c r="A384" s="565"/>
      <c r="B384" s="565"/>
      <c r="C384" s="565"/>
      <c r="D384" s="565"/>
      <c r="E384" s="565"/>
      <c r="F384" s="565"/>
      <c r="G384" s="565"/>
      <c r="H384" s="565"/>
      <c r="I384" s="565"/>
      <c r="J384" s="565"/>
      <c r="K384" s="565"/>
      <c r="L384" s="565"/>
      <c r="M384" s="565"/>
      <c r="N384" s="565"/>
      <c r="O384" s="565"/>
      <c r="P384" s="565"/>
      <c r="Q384" s="565"/>
      <c r="R384" s="565"/>
      <c r="S384" s="565"/>
      <c r="T384" s="565"/>
      <c r="U384" s="565"/>
      <c r="V384" s="565"/>
      <c r="W384" s="565"/>
      <c r="X384" s="565"/>
      <c r="Y384" s="565"/>
      <c r="Z384" s="565"/>
    </row>
    <row r="385" spans="1:26" ht="15.75" customHeight="1">
      <c r="A385" s="565"/>
      <c r="B385" s="565"/>
      <c r="C385" s="565"/>
      <c r="D385" s="565"/>
      <c r="E385" s="565"/>
      <c r="F385" s="565"/>
      <c r="G385" s="565"/>
      <c r="H385" s="565"/>
      <c r="I385" s="565"/>
      <c r="J385" s="565"/>
      <c r="K385" s="565"/>
      <c r="L385" s="565"/>
      <c r="M385" s="565"/>
      <c r="N385" s="565"/>
      <c r="O385" s="565"/>
      <c r="P385" s="565"/>
      <c r="Q385" s="565"/>
      <c r="R385" s="565"/>
      <c r="S385" s="565"/>
      <c r="T385" s="565"/>
      <c r="U385" s="565"/>
      <c r="V385" s="565"/>
      <c r="W385" s="565"/>
      <c r="X385" s="565"/>
      <c r="Y385" s="565"/>
      <c r="Z385" s="565"/>
    </row>
    <row r="386" spans="1:26" ht="15.75" customHeight="1">
      <c r="A386" s="565"/>
      <c r="B386" s="565"/>
      <c r="C386" s="565"/>
      <c r="D386" s="565"/>
      <c r="E386" s="565"/>
      <c r="F386" s="565"/>
      <c r="G386" s="565"/>
      <c r="H386" s="565"/>
      <c r="I386" s="565"/>
      <c r="J386" s="565"/>
      <c r="K386" s="565"/>
      <c r="L386" s="565"/>
      <c r="M386" s="565"/>
      <c r="N386" s="565"/>
      <c r="O386" s="565"/>
      <c r="P386" s="565"/>
      <c r="Q386" s="565"/>
      <c r="R386" s="565"/>
      <c r="S386" s="565"/>
      <c r="T386" s="565"/>
      <c r="U386" s="565"/>
      <c r="V386" s="565"/>
      <c r="W386" s="565"/>
      <c r="X386" s="565"/>
      <c r="Y386" s="565"/>
      <c r="Z386" s="565"/>
    </row>
    <row r="387" spans="1:26" ht="15.75" customHeight="1">
      <c r="A387" s="565"/>
      <c r="B387" s="565"/>
      <c r="C387" s="565"/>
      <c r="D387" s="565"/>
      <c r="E387" s="565"/>
      <c r="F387" s="565"/>
      <c r="G387" s="565"/>
      <c r="H387" s="565"/>
      <c r="I387" s="565"/>
      <c r="J387" s="565"/>
      <c r="K387" s="565"/>
      <c r="L387" s="565"/>
      <c r="M387" s="565"/>
      <c r="N387" s="565"/>
      <c r="O387" s="565"/>
      <c r="P387" s="565"/>
      <c r="Q387" s="565"/>
      <c r="R387" s="565"/>
      <c r="S387" s="565"/>
      <c r="T387" s="565"/>
      <c r="U387" s="565"/>
      <c r="V387" s="565"/>
      <c r="W387" s="565"/>
      <c r="X387" s="565"/>
      <c r="Y387" s="565"/>
      <c r="Z387" s="565"/>
    </row>
    <row r="388" spans="1:26" ht="15.75" customHeight="1">
      <c r="A388" s="565"/>
      <c r="B388" s="565"/>
      <c r="C388" s="565"/>
      <c r="D388" s="565"/>
      <c r="E388" s="565"/>
      <c r="F388" s="565"/>
      <c r="G388" s="565"/>
      <c r="H388" s="565"/>
      <c r="I388" s="565"/>
      <c r="J388" s="565"/>
      <c r="K388" s="565"/>
      <c r="L388" s="565"/>
      <c r="M388" s="565"/>
      <c r="N388" s="565"/>
      <c r="O388" s="565"/>
      <c r="P388" s="565"/>
      <c r="Q388" s="565"/>
      <c r="R388" s="565"/>
      <c r="S388" s="565"/>
      <c r="T388" s="565"/>
      <c r="U388" s="565"/>
      <c r="V388" s="565"/>
      <c r="W388" s="565"/>
      <c r="X388" s="565"/>
      <c r="Y388" s="565"/>
      <c r="Z388" s="565"/>
    </row>
    <row r="389" spans="1:26" ht="15.75" customHeight="1">
      <c r="A389" s="565"/>
      <c r="B389" s="565"/>
      <c r="C389" s="565"/>
      <c r="D389" s="565"/>
      <c r="E389" s="565"/>
      <c r="F389" s="565"/>
      <c r="G389" s="565"/>
      <c r="H389" s="565"/>
      <c r="I389" s="565"/>
      <c r="J389" s="565"/>
      <c r="K389" s="565"/>
      <c r="L389" s="565"/>
      <c r="M389" s="565"/>
      <c r="N389" s="565"/>
      <c r="O389" s="565"/>
      <c r="P389" s="565"/>
      <c r="Q389" s="565"/>
      <c r="R389" s="565"/>
      <c r="S389" s="565"/>
      <c r="T389" s="565"/>
      <c r="U389" s="565"/>
      <c r="V389" s="565"/>
      <c r="W389" s="565"/>
      <c r="X389" s="565"/>
      <c r="Y389" s="565"/>
      <c r="Z389" s="565"/>
    </row>
    <row r="390" spans="1:26" ht="15.75" customHeight="1">
      <c r="A390" s="565"/>
      <c r="B390" s="565"/>
      <c r="C390" s="565"/>
      <c r="D390" s="565"/>
      <c r="E390" s="565"/>
      <c r="F390" s="565"/>
      <c r="G390" s="565"/>
      <c r="H390" s="565"/>
      <c r="I390" s="565"/>
      <c r="J390" s="565"/>
      <c r="K390" s="565"/>
      <c r="L390" s="565"/>
      <c r="M390" s="565"/>
      <c r="N390" s="565"/>
      <c r="O390" s="565"/>
      <c r="P390" s="565"/>
      <c r="Q390" s="565"/>
      <c r="R390" s="565"/>
      <c r="S390" s="565"/>
      <c r="T390" s="565"/>
      <c r="U390" s="565"/>
      <c r="V390" s="565"/>
      <c r="W390" s="565"/>
      <c r="X390" s="565"/>
      <c r="Y390" s="565"/>
      <c r="Z390" s="565"/>
    </row>
    <row r="391" spans="1:26" ht="15.75" customHeight="1">
      <c r="A391" s="565"/>
      <c r="B391" s="565"/>
      <c r="C391" s="565"/>
      <c r="D391" s="565"/>
      <c r="E391" s="565"/>
      <c r="F391" s="565"/>
      <c r="G391" s="565"/>
      <c r="H391" s="565"/>
      <c r="I391" s="565"/>
      <c r="J391" s="565"/>
      <c r="K391" s="565"/>
      <c r="L391" s="565"/>
      <c r="M391" s="565"/>
      <c r="N391" s="565"/>
      <c r="O391" s="565"/>
      <c r="P391" s="565"/>
      <c r="Q391" s="565"/>
      <c r="R391" s="565"/>
      <c r="S391" s="565"/>
      <c r="T391" s="565"/>
      <c r="U391" s="565"/>
      <c r="V391" s="565"/>
      <c r="W391" s="565"/>
      <c r="X391" s="565"/>
      <c r="Y391" s="565"/>
      <c r="Z391" s="565"/>
    </row>
    <row r="392" spans="1:26" ht="15.75" customHeight="1">
      <c r="A392" s="565"/>
      <c r="B392" s="565"/>
      <c r="C392" s="565"/>
      <c r="D392" s="565"/>
      <c r="E392" s="565"/>
      <c r="F392" s="565"/>
      <c r="G392" s="565"/>
      <c r="H392" s="565"/>
      <c r="I392" s="565"/>
      <c r="J392" s="565"/>
      <c r="K392" s="565"/>
      <c r="L392" s="565"/>
      <c r="M392" s="565"/>
      <c r="N392" s="565"/>
      <c r="O392" s="565"/>
      <c r="P392" s="565"/>
      <c r="Q392" s="565"/>
      <c r="R392" s="565"/>
      <c r="S392" s="565"/>
      <c r="T392" s="565"/>
      <c r="U392" s="565"/>
      <c r="V392" s="565"/>
      <c r="W392" s="565"/>
      <c r="X392" s="565"/>
      <c r="Y392" s="565"/>
      <c r="Z392" s="565"/>
    </row>
    <row r="393" spans="1:26" ht="15.75" customHeight="1">
      <c r="A393" s="565"/>
      <c r="B393" s="565"/>
      <c r="C393" s="565"/>
      <c r="D393" s="565"/>
      <c r="E393" s="565"/>
      <c r="F393" s="565"/>
      <c r="G393" s="565"/>
      <c r="H393" s="565"/>
      <c r="I393" s="565"/>
      <c r="J393" s="565"/>
      <c r="K393" s="565"/>
      <c r="L393" s="565"/>
      <c r="M393" s="565"/>
      <c r="N393" s="565"/>
      <c r="O393" s="565"/>
      <c r="P393" s="565"/>
      <c r="Q393" s="565"/>
      <c r="R393" s="565"/>
      <c r="S393" s="565"/>
      <c r="T393" s="565"/>
      <c r="U393" s="565"/>
      <c r="V393" s="565"/>
      <c r="W393" s="565"/>
      <c r="X393" s="565"/>
      <c r="Y393" s="565"/>
      <c r="Z393" s="565"/>
    </row>
    <row r="394" spans="1:26" ht="15.75" customHeight="1">
      <c r="A394" s="565"/>
      <c r="B394" s="565"/>
      <c r="C394" s="565"/>
      <c r="D394" s="565"/>
      <c r="E394" s="565"/>
      <c r="F394" s="565"/>
      <c r="G394" s="565"/>
      <c r="H394" s="565"/>
      <c r="I394" s="565"/>
      <c r="J394" s="565"/>
      <c r="K394" s="565"/>
      <c r="L394" s="565"/>
      <c r="M394" s="565"/>
      <c r="N394" s="565"/>
      <c r="O394" s="565"/>
      <c r="P394" s="565"/>
      <c r="Q394" s="565"/>
      <c r="R394" s="565"/>
      <c r="S394" s="565"/>
      <c r="T394" s="565"/>
      <c r="U394" s="565"/>
      <c r="V394" s="565"/>
      <c r="W394" s="565"/>
      <c r="X394" s="565"/>
      <c r="Y394" s="565"/>
      <c r="Z394" s="565"/>
    </row>
    <row r="395" spans="1:26" ht="15.75" customHeight="1">
      <c r="A395" s="565"/>
      <c r="B395" s="565"/>
      <c r="C395" s="565"/>
      <c r="D395" s="565"/>
      <c r="E395" s="565"/>
      <c r="F395" s="565"/>
      <c r="G395" s="565"/>
      <c r="H395" s="565"/>
      <c r="I395" s="565"/>
      <c r="J395" s="565"/>
      <c r="K395" s="565"/>
      <c r="L395" s="565"/>
      <c r="M395" s="565"/>
      <c r="N395" s="565"/>
      <c r="O395" s="565"/>
      <c r="P395" s="565"/>
      <c r="Q395" s="565"/>
      <c r="R395" s="565"/>
      <c r="S395" s="565"/>
      <c r="T395" s="565"/>
      <c r="U395" s="565"/>
      <c r="V395" s="565"/>
      <c r="W395" s="565"/>
      <c r="X395" s="565"/>
      <c r="Y395" s="565"/>
      <c r="Z395" s="565"/>
    </row>
    <row r="396" spans="1:26" ht="15.75" customHeight="1">
      <c r="A396" s="565"/>
      <c r="B396" s="565"/>
      <c r="C396" s="565"/>
      <c r="D396" s="565"/>
      <c r="E396" s="565"/>
      <c r="F396" s="565"/>
      <c r="G396" s="565"/>
      <c r="H396" s="565"/>
      <c r="I396" s="565"/>
      <c r="J396" s="565"/>
      <c r="K396" s="565"/>
      <c r="L396" s="565"/>
      <c r="M396" s="565"/>
      <c r="N396" s="565"/>
      <c r="O396" s="565"/>
      <c r="P396" s="565"/>
      <c r="Q396" s="565"/>
      <c r="R396" s="565"/>
      <c r="S396" s="565"/>
      <c r="T396" s="565"/>
      <c r="U396" s="565"/>
      <c r="V396" s="565"/>
      <c r="W396" s="565"/>
      <c r="X396" s="565"/>
      <c r="Y396" s="565"/>
      <c r="Z396" s="565"/>
    </row>
    <row r="397" spans="1:26" ht="15.75" customHeight="1">
      <c r="A397" s="565"/>
      <c r="B397" s="565"/>
      <c r="C397" s="565"/>
      <c r="D397" s="565"/>
      <c r="E397" s="565"/>
      <c r="F397" s="565"/>
      <c r="G397" s="565"/>
      <c r="H397" s="565"/>
      <c r="I397" s="565"/>
      <c r="J397" s="565"/>
      <c r="K397" s="565"/>
      <c r="L397" s="565"/>
      <c r="M397" s="565"/>
      <c r="N397" s="565"/>
      <c r="O397" s="565"/>
      <c r="P397" s="565"/>
      <c r="Q397" s="565"/>
      <c r="R397" s="565"/>
      <c r="S397" s="565"/>
      <c r="T397" s="565"/>
      <c r="U397" s="565"/>
      <c r="V397" s="565"/>
      <c r="W397" s="565"/>
      <c r="X397" s="565"/>
      <c r="Y397" s="565"/>
      <c r="Z397" s="565"/>
    </row>
    <row r="398" spans="1:26" ht="15.75" customHeight="1">
      <c r="A398" s="565"/>
      <c r="B398" s="565"/>
      <c r="C398" s="565"/>
      <c r="D398" s="565"/>
      <c r="E398" s="565"/>
      <c r="F398" s="565"/>
      <c r="G398" s="565"/>
      <c r="H398" s="565"/>
      <c r="I398" s="565"/>
      <c r="J398" s="565"/>
      <c r="K398" s="565"/>
      <c r="L398" s="565"/>
      <c r="M398" s="565"/>
      <c r="N398" s="565"/>
      <c r="O398" s="565"/>
      <c r="P398" s="565"/>
      <c r="Q398" s="565"/>
      <c r="R398" s="565"/>
      <c r="S398" s="565"/>
      <c r="T398" s="565"/>
      <c r="U398" s="565"/>
      <c r="V398" s="565"/>
      <c r="W398" s="565"/>
      <c r="X398" s="565"/>
      <c r="Y398" s="565"/>
      <c r="Z398" s="565"/>
    </row>
    <row r="399" spans="1:26" ht="15.75" customHeight="1">
      <c r="A399" s="565"/>
      <c r="B399" s="565"/>
      <c r="C399" s="565"/>
      <c r="D399" s="565"/>
      <c r="E399" s="565"/>
      <c r="F399" s="565"/>
      <c r="G399" s="565"/>
      <c r="H399" s="565"/>
      <c r="I399" s="565"/>
      <c r="J399" s="565"/>
      <c r="K399" s="565"/>
      <c r="L399" s="565"/>
      <c r="M399" s="565"/>
      <c r="N399" s="565"/>
      <c r="O399" s="565"/>
      <c r="P399" s="565"/>
      <c r="Q399" s="565"/>
      <c r="R399" s="565"/>
      <c r="S399" s="565"/>
      <c r="T399" s="565"/>
      <c r="U399" s="565"/>
      <c r="V399" s="565"/>
      <c r="W399" s="565"/>
      <c r="X399" s="565"/>
      <c r="Y399" s="565"/>
      <c r="Z399" s="565"/>
    </row>
    <row r="400" spans="1:26" ht="15.75" customHeight="1">
      <c r="A400" s="565"/>
      <c r="B400" s="565"/>
      <c r="C400" s="565"/>
      <c r="D400" s="565"/>
      <c r="E400" s="565"/>
      <c r="F400" s="565"/>
      <c r="G400" s="565"/>
      <c r="H400" s="565"/>
      <c r="I400" s="565"/>
      <c r="J400" s="565"/>
      <c r="K400" s="565"/>
      <c r="L400" s="565"/>
      <c r="M400" s="565"/>
      <c r="N400" s="565"/>
      <c r="O400" s="565"/>
      <c r="P400" s="565"/>
      <c r="Q400" s="565"/>
      <c r="R400" s="565"/>
      <c r="S400" s="565"/>
      <c r="T400" s="565"/>
      <c r="U400" s="565"/>
      <c r="V400" s="565"/>
      <c r="W400" s="565"/>
      <c r="X400" s="565"/>
      <c r="Y400" s="565"/>
      <c r="Z400" s="565"/>
    </row>
    <row r="401" spans="1:26" ht="15.75" customHeight="1">
      <c r="A401" s="565"/>
      <c r="B401" s="565"/>
      <c r="C401" s="565"/>
      <c r="D401" s="565"/>
      <c r="E401" s="565"/>
      <c r="F401" s="565"/>
      <c r="G401" s="565"/>
      <c r="H401" s="565"/>
      <c r="I401" s="565"/>
      <c r="J401" s="565"/>
      <c r="K401" s="565"/>
      <c r="L401" s="565"/>
      <c r="M401" s="565"/>
      <c r="N401" s="565"/>
      <c r="O401" s="565"/>
      <c r="P401" s="565"/>
      <c r="Q401" s="565"/>
      <c r="R401" s="565"/>
      <c r="S401" s="565"/>
      <c r="T401" s="565"/>
      <c r="U401" s="565"/>
      <c r="V401" s="565"/>
      <c r="W401" s="565"/>
      <c r="X401" s="565"/>
      <c r="Y401" s="565"/>
      <c r="Z401" s="565"/>
    </row>
    <row r="402" spans="1:26" ht="15.75" customHeight="1">
      <c r="A402" s="565"/>
      <c r="B402" s="565"/>
      <c r="C402" s="565"/>
      <c r="D402" s="565"/>
      <c r="E402" s="565"/>
      <c r="F402" s="565"/>
      <c r="G402" s="565"/>
      <c r="H402" s="565"/>
      <c r="I402" s="565"/>
      <c r="J402" s="565"/>
      <c r="K402" s="565"/>
      <c r="L402" s="565"/>
      <c r="M402" s="565"/>
      <c r="N402" s="565"/>
      <c r="O402" s="565"/>
      <c r="P402" s="565"/>
      <c r="Q402" s="565"/>
      <c r="R402" s="565"/>
      <c r="S402" s="565"/>
      <c r="T402" s="565"/>
      <c r="U402" s="565"/>
      <c r="V402" s="565"/>
      <c r="W402" s="565"/>
      <c r="X402" s="565"/>
      <c r="Y402" s="565"/>
      <c r="Z402" s="565"/>
    </row>
    <row r="403" spans="1:26" ht="15.75" customHeight="1">
      <c r="A403" s="565"/>
      <c r="B403" s="565"/>
      <c r="C403" s="565"/>
      <c r="D403" s="565"/>
      <c r="E403" s="565"/>
      <c r="F403" s="565"/>
      <c r="G403" s="565"/>
      <c r="H403" s="565"/>
      <c r="I403" s="565"/>
      <c r="J403" s="565"/>
      <c r="K403" s="565"/>
      <c r="L403" s="565"/>
      <c r="M403" s="565"/>
      <c r="N403" s="565"/>
      <c r="O403" s="565"/>
      <c r="P403" s="565"/>
      <c r="Q403" s="565"/>
      <c r="R403" s="565"/>
      <c r="S403" s="565"/>
      <c r="T403" s="565"/>
      <c r="U403" s="565"/>
      <c r="V403" s="565"/>
      <c r="W403" s="565"/>
      <c r="X403" s="565"/>
      <c r="Y403" s="565"/>
      <c r="Z403" s="565"/>
    </row>
    <row r="404" spans="1:26" ht="15.75" customHeight="1">
      <c r="A404" s="565"/>
      <c r="B404" s="565"/>
      <c r="C404" s="565"/>
      <c r="D404" s="565"/>
      <c r="E404" s="565"/>
      <c r="F404" s="565"/>
      <c r="G404" s="565"/>
      <c r="H404" s="565"/>
      <c r="I404" s="565"/>
      <c r="J404" s="565"/>
      <c r="K404" s="565"/>
      <c r="L404" s="565"/>
      <c r="M404" s="565"/>
      <c r="N404" s="565"/>
      <c r="O404" s="565"/>
      <c r="P404" s="565"/>
      <c r="Q404" s="565"/>
      <c r="R404" s="565"/>
      <c r="S404" s="565"/>
      <c r="T404" s="565"/>
      <c r="U404" s="565"/>
      <c r="V404" s="565"/>
      <c r="W404" s="565"/>
      <c r="X404" s="565"/>
      <c r="Y404" s="565"/>
      <c r="Z404" s="565"/>
    </row>
    <row r="405" spans="1:26" ht="15.75" customHeight="1">
      <c r="A405" s="565"/>
      <c r="B405" s="565"/>
      <c r="C405" s="565"/>
      <c r="D405" s="565"/>
      <c r="E405" s="565"/>
      <c r="F405" s="565"/>
      <c r="G405" s="565"/>
      <c r="H405" s="565"/>
      <c r="I405" s="565"/>
      <c r="J405" s="565"/>
      <c r="K405" s="565"/>
      <c r="L405" s="565"/>
      <c r="M405" s="565"/>
      <c r="N405" s="565"/>
      <c r="O405" s="565"/>
      <c r="P405" s="565"/>
      <c r="Q405" s="565"/>
      <c r="R405" s="565"/>
      <c r="S405" s="565"/>
      <c r="T405" s="565"/>
      <c r="U405" s="565"/>
      <c r="V405" s="565"/>
      <c r="W405" s="565"/>
      <c r="X405" s="565"/>
      <c r="Y405" s="565"/>
      <c r="Z405" s="565"/>
    </row>
    <row r="406" spans="1:26" ht="15.75" customHeight="1">
      <c r="A406" s="565"/>
      <c r="B406" s="565"/>
      <c r="C406" s="565"/>
      <c r="D406" s="565"/>
      <c r="E406" s="565"/>
      <c r="F406" s="565"/>
      <c r="G406" s="565"/>
      <c r="H406" s="565"/>
      <c r="I406" s="565"/>
      <c r="J406" s="565"/>
      <c r="K406" s="565"/>
      <c r="L406" s="565"/>
      <c r="M406" s="565"/>
      <c r="N406" s="565"/>
      <c r="O406" s="565"/>
      <c r="P406" s="565"/>
      <c r="Q406" s="565"/>
      <c r="R406" s="565"/>
      <c r="S406" s="565"/>
      <c r="T406" s="565"/>
      <c r="U406" s="565"/>
      <c r="V406" s="565"/>
      <c r="W406" s="565"/>
      <c r="X406" s="565"/>
      <c r="Y406" s="565"/>
      <c r="Z406" s="565"/>
    </row>
    <row r="407" spans="1:26" ht="15.75" customHeight="1">
      <c r="A407" s="565"/>
      <c r="B407" s="565"/>
      <c r="C407" s="565"/>
      <c r="D407" s="565"/>
      <c r="E407" s="565"/>
      <c r="F407" s="565"/>
      <c r="G407" s="565"/>
      <c r="H407" s="565"/>
      <c r="I407" s="565"/>
      <c r="J407" s="565"/>
      <c r="K407" s="565"/>
      <c r="L407" s="565"/>
      <c r="M407" s="565"/>
      <c r="N407" s="565"/>
      <c r="O407" s="565"/>
      <c r="P407" s="565"/>
      <c r="Q407" s="565"/>
      <c r="R407" s="565"/>
      <c r="S407" s="565"/>
      <c r="T407" s="565"/>
      <c r="U407" s="565"/>
      <c r="V407" s="565"/>
      <c r="W407" s="565"/>
      <c r="X407" s="565"/>
      <c r="Y407" s="565"/>
      <c r="Z407" s="565"/>
    </row>
    <row r="408" spans="1:26" ht="15.75" customHeight="1">
      <c r="A408" s="565"/>
      <c r="B408" s="565"/>
      <c r="C408" s="565"/>
      <c r="D408" s="565"/>
      <c r="E408" s="565"/>
      <c r="F408" s="565"/>
      <c r="G408" s="565"/>
      <c r="H408" s="565"/>
      <c r="I408" s="565"/>
      <c r="J408" s="565"/>
      <c r="K408" s="565"/>
      <c r="L408" s="565"/>
      <c r="M408" s="565"/>
      <c r="N408" s="565"/>
      <c r="O408" s="565"/>
      <c r="P408" s="565"/>
      <c r="Q408" s="565"/>
      <c r="R408" s="565"/>
      <c r="S408" s="565"/>
      <c r="T408" s="565"/>
      <c r="U408" s="565"/>
      <c r="V408" s="565"/>
      <c r="W408" s="565"/>
      <c r="X408" s="565"/>
      <c r="Y408" s="565"/>
      <c r="Z408" s="565"/>
    </row>
    <row r="409" spans="1:26" ht="15.75" customHeight="1">
      <c r="A409" s="565"/>
      <c r="B409" s="565"/>
      <c r="C409" s="565"/>
      <c r="D409" s="565"/>
      <c r="E409" s="565"/>
      <c r="F409" s="565"/>
      <c r="G409" s="565"/>
      <c r="H409" s="565"/>
      <c r="I409" s="565"/>
      <c r="J409" s="565"/>
      <c r="K409" s="565"/>
      <c r="L409" s="565"/>
      <c r="M409" s="565"/>
      <c r="N409" s="565"/>
      <c r="O409" s="565"/>
      <c r="P409" s="565"/>
      <c r="Q409" s="565"/>
      <c r="R409" s="565"/>
      <c r="S409" s="565"/>
      <c r="T409" s="565"/>
      <c r="U409" s="565"/>
      <c r="V409" s="565"/>
      <c r="W409" s="565"/>
      <c r="X409" s="565"/>
      <c r="Y409" s="565"/>
      <c r="Z409" s="565"/>
    </row>
    <row r="410" spans="1:26" ht="15.75" customHeight="1">
      <c r="A410" s="565"/>
      <c r="B410" s="565"/>
      <c r="C410" s="565"/>
      <c r="D410" s="565"/>
      <c r="E410" s="565"/>
      <c r="F410" s="565"/>
      <c r="G410" s="565"/>
      <c r="H410" s="565"/>
      <c r="I410" s="565"/>
      <c r="J410" s="565"/>
      <c r="K410" s="565"/>
      <c r="L410" s="565"/>
      <c r="M410" s="565"/>
      <c r="N410" s="565"/>
      <c r="O410" s="565"/>
      <c r="P410" s="565"/>
      <c r="Q410" s="565"/>
      <c r="R410" s="565"/>
      <c r="S410" s="565"/>
      <c r="T410" s="565"/>
      <c r="U410" s="565"/>
      <c r="V410" s="565"/>
      <c r="W410" s="565"/>
      <c r="X410" s="565"/>
      <c r="Y410" s="565"/>
      <c r="Z410" s="565"/>
    </row>
    <row r="411" spans="1:26" ht="15.75" customHeight="1">
      <c r="A411" s="565"/>
      <c r="B411" s="565"/>
      <c r="C411" s="565"/>
      <c r="D411" s="565"/>
      <c r="E411" s="565"/>
      <c r="F411" s="565"/>
      <c r="G411" s="565"/>
      <c r="H411" s="565"/>
      <c r="I411" s="565"/>
      <c r="J411" s="565"/>
      <c r="K411" s="565"/>
      <c r="L411" s="565"/>
      <c r="M411" s="565"/>
      <c r="N411" s="565"/>
      <c r="O411" s="565"/>
      <c r="P411" s="565"/>
      <c r="Q411" s="565"/>
      <c r="R411" s="565"/>
      <c r="S411" s="565"/>
      <c r="T411" s="565"/>
      <c r="U411" s="565"/>
      <c r="V411" s="565"/>
      <c r="W411" s="565"/>
      <c r="X411" s="565"/>
      <c r="Y411" s="565"/>
      <c r="Z411" s="565"/>
    </row>
    <row r="412" spans="1:26" ht="15.75" customHeight="1">
      <c r="A412" s="565"/>
      <c r="B412" s="565"/>
      <c r="C412" s="565"/>
      <c r="D412" s="565"/>
      <c r="E412" s="565"/>
      <c r="F412" s="565"/>
      <c r="G412" s="565"/>
      <c r="H412" s="565"/>
      <c r="I412" s="565"/>
      <c r="J412" s="565"/>
      <c r="K412" s="565"/>
      <c r="L412" s="565"/>
      <c r="M412" s="565"/>
      <c r="N412" s="565"/>
      <c r="O412" s="565"/>
      <c r="P412" s="565"/>
      <c r="Q412" s="565"/>
      <c r="R412" s="565"/>
      <c r="S412" s="565"/>
      <c r="T412" s="565"/>
      <c r="U412" s="565"/>
      <c r="V412" s="565"/>
      <c r="W412" s="565"/>
      <c r="X412" s="565"/>
      <c r="Y412" s="565"/>
      <c r="Z412" s="565"/>
    </row>
    <row r="413" spans="1:26" ht="15.75" customHeight="1">
      <c r="A413" s="565"/>
      <c r="B413" s="565"/>
      <c r="C413" s="565"/>
      <c r="D413" s="565"/>
      <c r="E413" s="565"/>
      <c r="F413" s="565"/>
      <c r="G413" s="565"/>
      <c r="H413" s="565"/>
      <c r="I413" s="565"/>
      <c r="J413" s="565"/>
      <c r="K413" s="565"/>
      <c r="L413" s="565"/>
      <c r="M413" s="565"/>
      <c r="N413" s="565"/>
      <c r="O413" s="565"/>
      <c r="P413" s="565"/>
      <c r="Q413" s="565"/>
      <c r="R413" s="565"/>
      <c r="S413" s="565"/>
      <c r="T413" s="565"/>
      <c r="U413" s="565"/>
      <c r="V413" s="565"/>
      <c r="W413" s="565"/>
      <c r="X413" s="565"/>
      <c r="Y413" s="565"/>
      <c r="Z413" s="565"/>
    </row>
    <row r="414" spans="1:26" ht="15.75" customHeight="1">
      <c r="A414" s="565"/>
      <c r="B414" s="565"/>
      <c r="C414" s="565"/>
      <c r="D414" s="565"/>
      <c r="E414" s="565"/>
      <c r="F414" s="565"/>
      <c r="G414" s="565"/>
      <c r="H414" s="565"/>
      <c r="I414" s="565"/>
      <c r="J414" s="565"/>
      <c r="K414" s="565"/>
      <c r="L414" s="565"/>
      <c r="M414" s="565"/>
      <c r="N414" s="565"/>
      <c r="O414" s="565"/>
      <c r="P414" s="565"/>
      <c r="Q414" s="565"/>
      <c r="R414" s="565"/>
      <c r="S414" s="565"/>
      <c r="T414" s="565"/>
      <c r="U414" s="565"/>
      <c r="V414" s="565"/>
      <c r="W414" s="565"/>
      <c r="X414" s="565"/>
      <c r="Y414" s="565"/>
      <c r="Z414" s="565"/>
    </row>
    <row r="415" spans="1:26" ht="15.75" customHeight="1">
      <c r="A415" s="565"/>
      <c r="B415" s="565"/>
      <c r="C415" s="565"/>
      <c r="D415" s="565"/>
      <c r="E415" s="565"/>
      <c r="F415" s="565"/>
      <c r="G415" s="565"/>
      <c r="H415" s="565"/>
      <c r="I415" s="565"/>
      <c r="J415" s="565"/>
      <c r="K415" s="565"/>
      <c r="L415" s="565"/>
      <c r="M415" s="565"/>
      <c r="N415" s="565"/>
      <c r="O415" s="565"/>
      <c r="P415" s="565"/>
      <c r="Q415" s="565"/>
      <c r="R415" s="565"/>
      <c r="S415" s="565"/>
      <c r="T415" s="565"/>
      <c r="U415" s="565"/>
      <c r="V415" s="565"/>
      <c r="W415" s="565"/>
      <c r="X415" s="565"/>
      <c r="Y415" s="565"/>
      <c r="Z415" s="565"/>
    </row>
    <row r="416" spans="1:26" ht="15.75" customHeight="1">
      <c r="A416" s="565"/>
      <c r="B416" s="565"/>
      <c r="C416" s="565"/>
      <c r="D416" s="565"/>
      <c r="E416" s="565"/>
      <c r="F416" s="565"/>
      <c r="G416" s="565"/>
      <c r="H416" s="565"/>
      <c r="I416" s="565"/>
      <c r="J416" s="565"/>
      <c r="K416" s="565"/>
      <c r="L416" s="565"/>
      <c r="M416" s="565"/>
      <c r="N416" s="565"/>
      <c r="O416" s="565"/>
      <c r="P416" s="565"/>
      <c r="Q416" s="565"/>
      <c r="R416" s="565"/>
      <c r="S416" s="565"/>
      <c r="T416" s="565"/>
      <c r="U416" s="565"/>
      <c r="V416" s="565"/>
      <c r="W416" s="565"/>
      <c r="X416" s="565"/>
      <c r="Y416" s="565"/>
      <c r="Z416" s="565"/>
    </row>
    <row r="417" spans="1:26" ht="15.75" customHeight="1">
      <c r="A417" s="565"/>
      <c r="B417" s="565"/>
      <c r="C417" s="565"/>
      <c r="D417" s="565"/>
      <c r="E417" s="565"/>
      <c r="F417" s="565"/>
      <c r="G417" s="565"/>
      <c r="H417" s="565"/>
      <c r="I417" s="565"/>
      <c r="J417" s="565"/>
      <c r="K417" s="565"/>
      <c r="L417" s="565"/>
      <c r="M417" s="565"/>
      <c r="N417" s="565"/>
      <c r="O417" s="565"/>
      <c r="P417" s="565"/>
      <c r="Q417" s="565"/>
      <c r="R417" s="565"/>
      <c r="S417" s="565"/>
      <c r="T417" s="565"/>
      <c r="U417" s="565"/>
      <c r="V417" s="565"/>
      <c r="W417" s="565"/>
      <c r="X417" s="565"/>
      <c r="Y417" s="565"/>
      <c r="Z417" s="565"/>
    </row>
    <row r="418" spans="1:26" ht="15.75" customHeight="1">
      <c r="A418" s="565"/>
      <c r="B418" s="565"/>
      <c r="C418" s="565"/>
      <c r="D418" s="565"/>
      <c r="E418" s="565"/>
      <c r="F418" s="565"/>
      <c r="G418" s="565"/>
      <c r="H418" s="565"/>
      <c r="I418" s="565"/>
      <c r="J418" s="565"/>
      <c r="K418" s="565"/>
      <c r="L418" s="565"/>
      <c r="M418" s="565"/>
      <c r="N418" s="565"/>
      <c r="O418" s="565"/>
      <c r="P418" s="565"/>
      <c r="Q418" s="565"/>
      <c r="R418" s="565"/>
      <c r="S418" s="565"/>
      <c r="T418" s="565"/>
      <c r="U418" s="565"/>
      <c r="V418" s="565"/>
      <c r="W418" s="565"/>
      <c r="X418" s="565"/>
      <c r="Y418" s="565"/>
      <c r="Z418" s="565"/>
    </row>
    <row r="419" spans="1:26" ht="15.75" customHeight="1">
      <c r="A419" s="565"/>
      <c r="B419" s="565"/>
      <c r="C419" s="565"/>
      <c r="D419" s="565"/>
      <c r="E419" s="565"/>
      <c r="F419" s="565"/>
      <c r="G419" s="565"/>
      <c r="H419" s="565"/>
      <c r="I419" s="565"/>
      <c r="J419" s="565"/>
      <c r="K419" s="565"/>
      <c r="L419" s="565"/>
      <c r="M419" s="565"/>
      <c r="N419" s="565"/>
      <c r="O419" s="565"/>
      <c r="P419" s="565"/>
      <c r="Q419" s="565"/>
      <c r="R419" s="565"/>
      <c r="S419" s="565"/>
      <c r="T419" s="565"/>
      <c r="U419" s="565"/>
      <c r="V419" s="565"/>
      <c r="W419" s="565"/>
      <c r="X419" s="565"/>
      <c r="Y419" s="565"/>
      <c r="Z419" s="565"/>
    </row>
    <row r="420" spans="1:26" ht="15.75" customHeight="1">
      <c r="A420" s="565"/>
      <c r="B420" s="565"/>
      <c r="C420" s="565"/>
      <c r="D420" s="565"/>
      <c r="E420" s="565"/>
      <c r="F420" s="565"/>
      <c r="G420" s="565"/>
      <c r="H420" s="565"/>
      <c r="I420" s="565"/>
      <c r="J420" s="565"/>
      <c r="K420" s="565"/>
      <c r="L420" s="565"/>
      <c r="M420" s="565"/>
      <c r="N420" s="565"/>
      <c r="O420" s="565"/>
      <c r="P420" s="565"/>
      <c r="Q420" s="565"/>
      <c r="R420" s="565"/>
      <c r="S420" s="565"/>
      <c r="T420" s="565"/>
      <c r="U420" s="565"/>
      <c r="V420" s="565"/>
      <c r="W420" s="565"/>
      <c r="X420" s="565"/>
      <c r="Y420" s="565"/>
      <c r="Z420" s="565"/>
    </row>
    <row r="421" spans="1:26" ht="15.75" customHeight="1">
      <c r="A421" s="565"/>
      <c r="B421" s="565"/>
      <c r="C421" s="565"/>
      <c r="D421" s="565"/>
      <c r="E421" s="565"/>
      <c r="F421" s="565"/>
      <c r="G421" s="565"/>
      <c r="H421" s="565"/>
      <c r="I421" s="565"/>
      <c r="J421" s="565"/>
      <c r="K421" s="565"/>
      <c r="L421" s="565"/>
      <c r="M421" s="565"/>
      <c r="N421" s="565"/>
      <c r="O421" s="565"/>
      <c r="P421" s="565"/>
      <c r="Q421" s="565"/>
      <c r="R421" s="565"/>
      <c r="S421" s="565"/>
      <c r="T421" s="565"/>
      <c r="U421" s="565"/>
      <c r="V421" s="565"/>
      <c r="W421" s="565"/>
      <c r="X421" s="565"/>
      <c r="Y421" s="565"/>
      <c r="Z421" s="565"/>
    </row>
    <row r="422" spans="1:26" ht="15.75" customHeight="1">
      <c r="A422" s="565"/>
      <c r="B422" s="565"/>
      <c r="C422" s="565"/>
      <c r="D422" s="565"/>
      <c r="E422" s="565"/>
      <c r="F422" s="565"/>
      <c r="G422" s="565"/>
      <c r="H422" s="565"/>
      <c r="I422" s="565"/>
      <c r="J422" s="565"/>
      <c r="K422" s="565"/>
      <c r="L422" s="565"/>
      <c r="M422" s="565"/>
      <c r="N422" s="565"/>
      <c r="O422" s="565"/>
      <c r="P422" s="565"/>
      <c r="Q422" s="565"/>
      <c r="R422" s="565"/>
      <c r="S422" s="565"/>
      <c r="T422" s="565"/>
      <c r="U422" s="565"/>
      <c r="V422" s="565"/>
      <c r="W422" s="565"/>
      <c r="X422" s="565"/>
      <c r="Y422" s="565"/>
      <c r="Z422" s="565"/>
    </row>
    <row r="423" spans="1:26" ht="15.75" customHeight="1">
      <c r="A423" s="565"/>
      <c r="B423" s="565"/>
      <c r="C423" s="565"/>
      <c r="D423" s="565"/>
      <c r="E423" s="565"/>
      <c r="F423" s="565"/>
      <c r="G423" s="565"/>
      <c r="H423" s="565"/>
      <c r="I423" s="565"/>
      <c r="J423" s="565"/>
      <c r="K423" s="565"/>
      <c r="L423" s="565"/>
      <c r="M423" s="565"/>
      <c r="N423" s="565"/>
      <c r="O423" s="565"/>
      <c r="P423" s="565"/>
      <c r="Q423" s="565"/>
      <c r="R423" s="565"/>
      <c r="S423" s="565"/>
      <c r="T423" s="565"/>
      <c r="U423" s="565"/>
      <c r="V423" s="565"/>
      <c r="W423" s="565"/>
      <c r="X423" s="565"/>
      <c r="Y423" s="565"/>
      <c r="Z423" s="565"/>
    </row>
    <row r="424" spans="1:26" ht="15.75" customHeight="1">
      <c r="A424" s="565"/>
      <c r="B424" s="565"/>
      <c r="C424" s="565"/>
      <c r="D424" s="565"/>
      <c r="E424" s="565"/>
      <c r="F424" s="565"/>
      <c r="G424" s="565"/>
      <c r="H424" s="565"/>
      <c r="I424" s="565"/>
      <c r="J424" s="565"/>
      <c r="K424" s="565"/>
      <c r="L424" s="565"/>
      <c r="M424" s="565"/>
      <c r="N424" s="565"/>
      <c r="O424" s="565"/>
      <c r="P424" s="565"/>
      <c r="Q424" s="565"/>
      <c r="R424" s="565"/>
      <c r="S424" s="565"/>
      <c r="T424" s="565"/>
      <c r="U424" s="565"/>
      <c r="V424" s="565"/>
      <c r="W424" s="565"/>
      <c r="X424" s="565"/>
      <c r="Y424" s="565"/>
      <c r="Z424" s="565"/>
    </row>
    <row r="425" spans="1:26" ht="15.75" customHeight="1">
      <c r="A425" s="565"/>
      <c r="B425" s="565"/>
      <c r="C425" s="565"/>
      <c r="D425" s="565"/>
      <c r="E425" s="565"/>
      <c r="F425" s="565"/>
      <c r="G425" s="565"/>
      <c r="H425" s="565"/>
      <c r="I425" s="565"/>
      <c r="J425" s="565"/>
      <c r="K425" s="565"/>
      <c r="L425" s="565"/>
      <c r="M425" s="565"/>
      <c r="N425" s="565"/>
      <c r="O425" s="565"/>
      <c r="P425" s="565"/>
      <c r="Q425" s="565"/>
      <c r="R425" s="565"/>
      <c r="S425" s="565"/>
      <c r="T425" s="565"/>
      <c r="U425" s="565"/>
      <c r="V425" s="565"/>
      <c r="W425" s="565"/>
      <c r="X425" s="565"/>
      <c r="Y425" s="565"/>
      <c r="Z425" s="565"/>
    </row>
    <row r="426" spans="1:26" ht="15.75" customHeight="1">
      <c r="A426" s="565"/>
      <c r="B426" s="565"/>
      <c r="C426" s="565"/>
      <c r="D426" s="565"/>
      <c r="E426" s="565"/>
      <c r="F426" s="565"/>
      <c r="G426" s="565"/>
      <c r="H426" s="565"/>
      <c r="I426" s="565"/>
      <c r="J426" s="565"/>
      <c r="K426" s="565"/>
      <c r="L426" s="565"/>
      <c r="M426" s="565"/>
      <c r="N426" s="565"/>
      <c r="O426" s="565"/>
      <c r="P426" s="565"/>
      <c r="Q426" s="565"/>
      <c r="R426" s="565"/>
      <c r="S426" s="565"/>
      <c r="T426" s="565"/>
      <c r="U426" s="565"/>
      <c r="V426" s="565"/>
      <c r="W426" s="565"/>
      <c r="X426" s="565"/>
      <c r="Y426" s="565"/>
      <c r="Z426" s="565"/>
    </row>
    <row r="427" spans="1:26" ht="15.75" customHeight="1">
      <c r="A427" s="565"/>
      <c r="B427" s="565"/>
      <c r="C427" s="565"/>
      <c r="D427" s="565"/>
      <c r="E427" s="565"/>
      <c r="F427" s="565"/>
      <c r="G427" s="565"/>
      <c r="H427" s="565"/>
      <c r="I427" s="565"/>
      <c r="J427" s="565"/>
      <c r="K427" s="565"/>
      <c r="L427" s="565"/>
      <c r="M427" s="565"/>
      <c r="N427" s="565"/>
      <c r="O427" s="565"/>
      <c r="P427" s="565"/>
      <c r="Q427" s="565"/>
      <c r="R427" s="565"/>
      <c r="S427" s="565"/>
      <c r="T427" s="565"/>
      <c r="U427" s="565"/>
      <c r="V427" s="565"/>
      <c r="W427" s="565"/>
      <c r="X427" s="565"/>
      <c r="Y427" s="565"/>
      <c r="Z427" s="565"/>
    </row>
    <row r="428" spans="1:26" ht="15.75" customHeight="1">
      <c r="A428" s="565"/>
      <c r="B428" s="565"/>
      <c r="C428" s="565"/>
      <c r="D428" s="565"/>
      <c r="E428" s="565"/>
      <c r="F428" s="565"/>
      <c r="G428" s="565"/>
      <c r="H428" s="565"/>
      <c r="I428" s="565"/>
      <c r="J428" s="565"/>
      <c r="K428" s="565"/>
      <c r="L428" s="565"/>
      <c r="M428" s="565"/>
      <c r="N428" s="565"/>
      <c r="O428" s="565"/>
      <c r="P428" s="565"/>
      <c r="Q428" s="565"/>
      <c r="R428" s="565"/>
      <c r="S428" s="565"/>
      <c r="T428" s="565"/>
      <c r="U428" s="565"/>
      <c r="V428" s="565"/>
      <c r="W428" s="565"/>
      <c r="X428" s="565"/>
      <c r="Y428" s="565"/>
      <c r="Z428" s="565"/>
    </row>
    <row r="429" spans="1:26" ht="15.75" customHeight="1">
      <c r="A429" s="565"/>
      <c r="B429" s="565"/>
      <c r="C429" s="565"/>
      <c r="D429" s="565"/>
      <c r="E429" s="565"/>
      <c r="F429" s="565"/>
      <c r="G429" s="565"/>
      <c r="H429" s="565"/>
      <c r="I429" s="565"/>
      <c r="J429" s="565"/>
      <c r="K429" s="565"/>
      <c r="L429" s="565"/>
      <c r="M429" s="565"/>
      <c r="N429" s="565"/>
      <c r="O429" s="565"/>
      <c r="P429" s="565"/>
      <c r="Q429" s="565"/>
      <c r="R429" s="565"/>
      <c r="S429" s="565"/>
      <c r="T429" s="565"/>
      <c r="U429" s="565"/>
      <c r="V429" s="565"/>
      <c r="W429" s="565"/>
      <c r="X429" s="565"/>
      <c r="Y429" s="565"/>
      <c r="Z429" s="565"/>
    </row>
    <row r="430" spans="1:26" ht="15.75" customHeight="1">
      <c r="A430" s="565"/>
      <c r="B430" s="565"/>
      <c r="C430" s="565"/>
      <c r="D430" s="565"/>
      <c r="E430" s="565"/>
      <c r="F430" s="565"/>
      <c r="G430" s="565"/>
      <c r="H430" s="565"/>
      <c r="I430" s="565"/>
      <c r="J430" s="565"/>
      <c r="K430" s="565"/>
      <c r="L430" s="565"/>
      <c r="M430" s="565"/>
      <c r="N430" s="565"/>
      <c r="O430" s="565"/>
      <c r="P430" s="565"/>
      <c r="Q430" s="565"/>
      <c r="R430" s="565"/>
      <c r="S430" s="565"/>
      <c r="T430" s="565"/>
      <c r="U430" s="565"/>
      <c r="V430" s="565"/>
      <c r="W430" s="565"/>
      <c r="X430" s="565"/>
      <c r="Y430" s="565"/>
      <c r="Z430" s="565"/>
    </row>
    <row r="431" spans="1:26" ht="15.75" customHeight="1">
      <c r="A431" s="565"/>
      <c r="B431" s="565"/>
      <c r="C431" s="565"/>
      <c r="D431" s="565"/>
      <c r="E431" s="565"/>
      <c r="F431" s="565"/>
      <c r="G431" s="565"/>
      <c r="H431" s="565"/>
      <c r="I431" s="565"/>
      <c r="J431" s="565"/>
      <c r="K431" s="565"/>
      <c r="L431" s="565"/>
      <c r="M431" s="565"/>
      <c r="N431" s="565"/>
      <c r="O431" s="565"/>
      <c r="P431" s="565"/>
      <c r="Q431" s="565"/>
      <c r="R431" s="565"/>
      <c r="S431" s="565"/>
      <c r="T431" s="565"/>
      <c r="U431" s="565"/>
      <c r="V431" s="565"/>
      <c r="W431" s="565"/>
      <c r="X431" s="565"/>
      <c r="Y431" s="565"/>
      <c r="Z431" s="565"/>
    </row>
    <row r="432" spans="1:26" ht="15.75" customHeight="1">
      <c r="A432" s="565"/>
      <c r="B432" s="565"/>
      <c r="C432" s="565"/>
      <c r="D432" s="565"/>
      <c r="E432" s="565"/>
      <c r="F432" s="565"/>
      <c r="G432" s="565"/>
      <c r="H432" s="565"/>
      <c r="I432" s="565"/>
      <c r="J432" s="565"/>
      <c r="K432" s="565"/>
      <c r="L432" s="565"/>
      <c r="M432" s="565"/>
      <c r="N432" s="565"/>
      <c r="O432" s="565"/>
      <c r="P432" s="565"/>
      <c r="Q432" s="565"/>
      <c r="R432" s="565"/>
      <c r="S432" s="565"/>
      <c r="T432" s="565"/>
      <c r="U432" s="565"/>
      <c r="V432" s="565"/>
      <c r="W432" s="565"/>
      <c r="X432" s="565"/>
      <c r="Y432" s="565"/>
      <c r="Z432" s="565"/>
    </row>
    <row r="433" spans="1:26" ht="15.75" customHeight="1">
      <c r="A433" s="565"/>
      <c r="B433" s="565"/>
      <c r="C433" s="565"/>
      <c r="D433" s="565"/>
      <c r="E433" s="565"/>
      <c r="F433" s="565"/>
      <c r="G433" s="565"/>
      <c r="H433" s="565"/>
      <c r="I433" s="565"/>
      <c r="J433" s="565"/>
      <c r="K433" s="565"/>
      <c r="L433" s="565"/>
      <c r="M433" s="565"/>
      <c r="N433" s="565"/>
      <c r="O433" s="565"/>
      <c r="P433" s="565"/>
      <c r="Q433" s="565"/>
      <c r="R433" s="565"/>
      <c r="S433" s="565"/>
      <c r="T433" s="565"/>
      <c r="U433" s="565"/>
      <c r="V433" s="565"/>
      <c r="W433" s="565"/>
      <c r="X433" s="565"/>
      <c r="Y433" s="565"/>
      <c r="Z433" s="565"/>
    </row>
    <row r="434" spans="1:26" ht="15.75" customHeight="1">
      <c r="A434" s="565"/>
      <c r="B434" s="565"/>
      <c r="C434" s="565"/>
      <c r="D434" s="565"/>
      <c r="E434" s="565"/>
      <c r="F434" s="565"/>
      <c r="G434" s="565"/>
      <c r="H434" s="565"/>
      <c r="I434" s="565"/>
      <c r="J434" s="565"/>
      <c r="K434" s="565"/>
      <c r="L434" s="565"/>
      <c r="M434" s="565"/>
      <c r="N434" s="565"/>
      <c r="O434" s="565"/>
      <c r="P434" s="565"/>
      <c r="Q434" s="565"/>
      <c r="R434" s="565"/>
      <c r="S434" s="565"/>
      <c r="T434" s="565"/>
      <c r="U434" s="565"/>
      <c r="V434" s="565"/>
      <c r="W434" s="565"/>
      <c r="X434" s="565"/>
      <c r="Y434" s="565"/>
      <c r="Z434" s="565"/>
    </row>
    <row r="435" spans="1:26" ht="15.75" customHeight="1">
      <c r="A435" s="565"/>
      <c r="B435" s="565"/>
      <c r="C435" s="565"/>
      <c r="D435" s="565"/>
      <c r="E435" s="565"/>
      <c r="F435" s="565"/>
      <c r="G435" s="565"/>
      <c r="H435" s="565"/>
      <c r="I435" s="565"/>
      <c r="J435" s="565"/>
      <c r="K435" s="565"/>
      <c r="L435" s="565"/>
      <c r="M435" s="565"/>
      <c r="N435" s="565"/>
      <c r="O435" s="565"/>
      <c r="P435" s="565"/>
      <c r="Q435" s="565"/>
      <c r="R435" s="565"/>
      <c r="S435" s="565"/>
      <c r="T435" s="565"/>
      <c r="U435" s="565"/>
      <c r="V435" s="565"/>
      <c r="W435" s="565"/>
      <c r="X435" s="565"/>
      <c r="Y435" s="565"/>
      <c r="Z435" s="565"/>
    </row>
    <row r="436" spans="1:26" ht="15.75" customHeight="1">
      <c r="A436" s="565"/>
      <c r="B436" s="565"/>
      <c r="C436" s="565"/>
      <c r="D436" s="565"/>
      <c r="E436" s="565"/>
      <c r="F436" s="565"/>
      <c r="G436" s="565"/>
      <c r="H436" s="565"/>
      <c r="I436" s="565"/>
      <c r="J436" s="565"/>
      <c r="K436" s="565"/>
      <c r="L436" s="565"/>
      <c r="M436" s="565"/>
      <c r="N436" s="565"/>
      <c r="O436" s="565"/>
      <c r="P436" s="565"/>
      <c r="Q436" s="565"/>
      <c r="R436" s="565"/>
      <c r="S436" s="565"/>
      <c r="T436" s="565"/>
      <c r="U436" s="565"/>
      <c r="V436" s="565"/>
      <c r="W436" s="565"/>
      <c r="X436" s="565"/>
      <c r="Y436" s="565"/>
      <c r="Z436" s="565"/>
    </row>
    <row r="437" spans="1:26" ht="15.75" customHeight="1">
      <c r="A437" s="565"/>
      <c r="B437" s="565"/>
      <c r="C437" s="565"/>
      <c r="D437" s="565"/>
      <c r="E437" s="565"/>
      <c r="F437" s="565"/>
      <c r="G437" s="565"/>
      <c r="H437" s="565"/>
      <c r="I437" s="565"/>
      <c r="J437" s="565"/>
      <c r="K437" s="565"/>
      <c r="L437" s="565"/>
      <c r="M437" s="565"/>
      <c r="N437" s="565"/>
      <c r="O437" s="565"/>
      <c r="P437" s="565"/>
      <c r="Q437" s="565"/>
      <c r="R437" s="565"/>
      <c r="S437" s="565"/>
      <c r="T437" s="565"/>
      <c r="U437" s="565"/>
      <c r="V437" s="565"/>
      <c r="W437" s="565"/>
      <c r="X437" s="565"/>
      <c r="Y437" s="565"/>
      <c r="Z437" s="565"/>
    </row>
    <row r="438" spans="1:26" ht="15.75" customHeight="1">
      <c r="A438" s="565"/>
      <c r="B438" s="565"/>
      <c r="C438" s="565"/>
      <c r="D438" s="565"/>
      <c r="E438" s="565"/>
      <c r="F438" s="565"/>
      <c r="G438" s="565"/>
      <c r="H438" s="565"/>
      <c r="I438" s="565"/>
      <c r="J438" s="565"/>
      <c r="K438" s="565"/>
      <c r="L438" s="565"/>
      <c r="M438" s="565"/>
      <c r="N438" s="565"/>
      <c r="O438" s="565"/>
      <c r="P438" s="565"/>
      <c r="Q438" s="565"/>
      <c r="R438" s="565"/>
      <c r="S438" s="565"/>
      <c r="T438" s="565"/>
      <c r="U438" s="565"/>
      <c r="V438" s="565"/>
      <c r="W438" s="565"/>
      <c r="X438" s="565"/>
      <c r="Y438" s="565"/>
      <c r="Z438" s="565"/>
    </row>
    <row r="439" spans="1:26" ht="15.75" customHeight="1">
      <c r="A439" s="565"/>
      <c r="B439" s="565"/>
      <c r="C439" s="565"/>
      <c r="D439" s="565"/>
      <c r="E439" s="565"/>
      <c r="F439" s="565"/>
      <c r="G439" s="565"/>
      <c r="H439" s="565"/>
      <c r="I439" s="565"/>
      <c r="J439" s="565"/>
      <c r="K439" s="565"/>
      <c r="L439" s="565"/>
      <c r="M439" s="565"/>
      <c r="N439" s="565"/>
      <c r="O439" s="565"/>
      <c r="P439" s="565"/>
      <c r="Q439" s="565"/>
      <c r="R439" s="565"/>
      <c r="S439" s="565"/>
      <c r="T439" s="565"/>
      <c r="U439" s="565"/>
      <c r="V439" s="565"/>
      <c r="W439" s="565"/>
      <c r="X439" s="565"/>
      <c r="Y439" s="565"/>
      <c r="Z439" s="565"/>
    </row>
    <row r="440" spans="1:26" ht="15.75" customHeight="1">
      <c r="A440" s="565"/>
      <c r="B440" s="565"/>
      <c r="C440" s="565"/>
      <c r="D440" s="565"/>
      <c r="E440" s="565"/>
      <c r="F440" s="565"/>
      <c r="G440" s="565"/>
      <c r="H440" s="565"/>
      <c r="I440" s="565"/>
      <c r="J440" s="565"/>
      <c r="K440" s="565"/>
      <c r="L440" s="565"/>
      <c r="M440" s="565"/>
      <c r="N440" s="565"/>
      <c r="O440" s="565"/>
      <c r="P440" s="565"/>
      <c r="Q440" s="565"/>
      <c r="R440" s="565"/>
      <c r="S440" s="565"/>
      <c r="T440" s="565"/>
      <c r="U440" s="565"/>
      <c r="V440" s="565"/>
      <c r="W440" s="565"/>
      <c r="X440" s="565"/>
      <c r="Y440" s="565"/>
      <c r="Z440" s="565"/>
    </row>
    <row r="441" spans="1:26" ht="15.75" customHeight="1">
      <c r="A441" s="565"/>
      <c r="B441" s="565"/>
      <c r="C441" s="565"/>
      <c r="D441" s="565"/>
      <c r="E441" s="565"/>
      <c r="F441" s="565"/>
      <c r="G441" s="565"/>
      <c r="H441" s="565"/>
      <c r="I441" s="565"/>
      <c r="J441" s="565"/>
      <c r="K441" s="565"/>
      <c r="L441" s="565"/>
      <c r="M441" s="565"/>
      <c r="N441" s="565"/>
      <c r="O441" s="565"/>
      <c r="P441" s="565"/>
      <c r="Q441" s="565"/>
      <c r="R441" s="565"/>
      <c r="S441" s="565"/>
      <c r="T441" s="565"/>
      <c r="U441" s="565"/>
      <c r="V441" s="565"/>
      <c r="W441" s="565"/>
      <c r="X441" s="565"/>
      <c r="Y441" s="565"/>
      <c r="Z441" s="565"/>
    </row>
    <row r="442" spans="1:26" ht="15.75" customHeight="1">
      <c r="A442" s="565"/>
      <c r="B442" s="565"/>
      <c r="C442" s="565"/>
      <c r="D442" s="565"/>
      <c r="E442" s="565"/>
      <c r="F442" s="565"/>
      <c r="G442" s="565"/>
      <c r="H442" s="565"/>
      <c r="I442" s="565"/>
      <c r="J442" s="565"/>
      <c r="K442" s="565"/>
      <c r="L442" s="565"/>
      <c r="M442" s="565"/>
      <c r="N442" s="565"/>
      <c r="O442" s="565"/>
      <c r="P442" s="565"/>
      <c r="Q442" s="565"/>
      <c r="R442" s="565"/>
      <c r="S442" s="565"/>
      <c r="T442" s="565"/>
      <c r="U442" s="565"/>
      <c r="V442" s="565"/>
      <c r="W442" s="565"/>
      <c r="X442" s="565"/>
      <c r="Y442" s="565"/>
      <c r="Z442" s="565"/>
    </row>
    <row r="443" spans="1:26" ht="15.75" customHeight="1">
      <c r="A443" s="565"/>
      <c r="B443" s="565"/>
      <c r="C443" s="565"/>
      <c r="D443" s="565"/>
      <c r="E443" s="565"/>
      <c r="F443" s="565"/>
      <c r="G443" s="565"/>
      <c r="H443" s="565"/>
      <c r="I443" s="565"/>
      <c r="J443" s="565"/>
      <c r="K443" s="565"/>
      <c r="L443" s="565"/>
      <c r="M443" s="565"/>
      <c r="N443" s="565"/>
      <c r="O443" s="565"/>
      <c r="P443" s="565"/>
      <c r="Q443" s="565"/>
      <c r="R443" s="565"/>
      <c r="S443" s="565"/>
      <c r="T443" s="565"/>
      <c r="U443" s="565"/>
      <c r="V443" s="565"/>
      <c r="W443" s="565"/>
      <c r="X443" s="565"/>
      <c r="Y443" s="565"/>
      <c r="Z443" s="565"/>
    </row>
    <row r="444" spans="1:26" ht="15.75" customHeight="1">
      <c r="A444" s="565"/>
      <c r="B444" s="565"/>
      <c r="C444" s="565"/>
      <c r="D444" s="565"/>
      <c r="E444" s="565"/>
      <c r="F444" s="565"/>
      <c r="G444" s="565"/>
      <c r="H444" s="565"/>
      <c r="I444" s="565"/>
      <c r="J444" s="565"/>
      <c r="K444" s="565"/>
      <c r="L444" s="565"/>
      <c r="M444" s="565"/>
      <c r="N444" s="565"/>
      <c r="O444" s="565"/>
      <c r="P444" s="565"/>
      <c r="Q444" s="565"/>
      <c r="R444" s="565"/>
      <c r="S444" s="565"/>
      <c r="T444" s="565"/>
      <c r="U444" s="565"/>
      <c r="V444" s="565"/>
      <c r="W444" s="565"/>
      <c r="X444" s="565"/>
      <c r="Y444" s="565"/>
      <c r="Z444" s="565"/>
    </row>
    <row r="445" spans="1:26" ht="15.75" customHeight="1">
      <c r="A445" s="565"/>
      <c r="B445" s="565"/>
      <c r="C445" s="565"/>
      <c r="D445" s="565"/>
      <c r="E445" s="565"/>
      <c r="F445" s="565"/>
      <c r="G445" s="565"/>
      <c r="H445" s="565"/>
      <c r="I445" s="565"/>
      <c r="J445" s="565"/>
      <c r="K445" s="565"/>
      <c r="L445" s="565"/>
      <c r="M445" s="565"/>
      <c r="N445" s="565"/>
      <c r="O445" s="565"/>
      <c r="P445" s="565"/>
      <c r="Q445" s="565"/>
      <c r="R445" s="565"/>
      <c r="S445" s="565"/>
      <c r="T445" s="565"/>
      <c r="U445" s="565"/>
      <c r="V445" s="565"/>
      <c r="W445" s="565"/>
      <c r="X445" s="565"/>
      <c r="Y445" s="565"/>
      <c r="Z445" s="565"/>
    </row>
    <row r="446" spans="1:26" ht="15.75" customHeight="1">
      <c r="A446" s="565"/>
      <c r="B446" s="565"/>
      <c r="C446" s="565"/>
      <c r="D446" s="565"/>
      <c r="E446" s="565"/>
      <c r="F446" s="565"/>
      <c r="G446" s="565"/>
      <c r="H446" s="565"/>
      <c r="I446" s="565"/>
      <c r="J446" s="565"/>
      <c r="K446" s="565"/>
      <c r="L446" s="565"/>
      <c r="M446" s="565"/>
      <c r="N446" s="565"/>
      <c r="O446" s="565"/>
      <c r="P446" s="565"/>
      <c r="Q446" s="565"/>
      <c r="R446" s="565"/>
      <c r="S446" s="565"/>
      <c r="T446" s="565"/>
      <c r="U446" s="565"/>
      <c r="V446" s="565"/>
      <c r="W446" s="565"/>
      <c r="X446" s="565"/>
      <c r="Y446" s="565"/>
      <c r="Z446" s="565"/>
    </row>
    <row r="447" spans="1:26" ht="15.75" customHeight="1">
      <c r="A447" s="565"/>
      <c r="B447" s="565"/>
      <c r="C447" s="565"/>
      <c r="D447" s="565"/>
      <c r="E447" s="565"/>
      <c r="F447" s="565"/>
      <c r="G447" s="565"/>
      <c r="H447" s="565"/>
      <c r="I447" s="565"/>
      <c r="J447" s="565"/>
      <c r="K447" s="565"/>
      <c r="L447" s="565"/>
      <c r="M447" s="565"/>
      <c r="N447" s="565"/>
      <c r="O447" s="565"/>
      <c r="P447" s="565"/>
      <c r="Q447" s="565"/>
      <c r="R447" s="565"/>
      <c r="S447" s="565"/>
      <c r="T447" s="565"/>
      <c r="U447" s="565"/>
      <c r="V447" s="565"/>
      <c r="W447" s="565"/>
      <c r="X447" s="565"/>
      <c r="Y447" s="565"/>
      <c r="Z447" s="565"/>
    </row>
    <row r="448" spans="1:26" ht="15.75" customHeight="1">
      <c r="A448" s="565"/>
      <c r="B448" s="565"/>
      <c r="C448" s="565"/>
      <c r="D448" s="565"/>
      <c r="E448" s="565"/>
      <c r="F448" s="565"/>
      <c r="G448" s="565"/>
      <c r="H448" s="565"/>
      <c r="I448" s="565"/>
      <c r="J448" s="565"/>
      <c r="K448" s="565"/>
      <c r="L448" s="565"/>
      <c r="M448" s="565"/>
      <c r="N448" s="565"/>
      <c r="O448" s="565"/>
      <c r="P448" s="565"/>
      <c r="Q448" s="565"/>
      <c r="R448" s="565"/>
      <c r="S448" s="565"/>
      <c r="T448" s="565"/>
      <c r="U448" s="565"/>
      <c r="V448" s="565"/>
      <c r="W448" s="565"/>
      <c r="X448" s="565"/>
      <c r="Y448" s="565"/>
      <c r="Z448" s="565"/>
    </row>
    <row r="449" spans="1:26" ht="15.75" customHeight="1">
      <c r="A449" s="565"/>
      <c r="B449" s="565"/>
      <c r="C449" s="565"/>
      <c r="D449" s="565"/>
      <c r="E449" s="565"/>
      <c r="F449" s="565"/>
      <c r="G449" s="565"/>
      <c r="H449" s="565"/>
      <c r="I449" s="565"/>
      <c r="J449" s="565"/>
      <c r="K449" s="565"/>
      <c r="L449" s="565"/>
      <c r="M449" s="565"/>
      <c r="N449" s="565"/>
      <c r="O449" s="565"/>
      <c r="P449" s="565"/>
      <c r="Q449" s="565"/>
      <c r="R449" s="565"/>
      <c r="S449" s="565"/>
      <c r="T449" s="565"/>
      <c r="U449" s="565"/>
      <c r="V449" s="565"/>
      <c r="W449" s="565"/>
      <c r="X449" s="565"/>
      <c r="Y449" s="565"/>
      <c r="Z449" s="565"/>
    </row>
    <row r="450" spans="1:26" ht="15.75" customHeight="1">
      <c r="A450" s="565"/>
      <c r="B450" s="565"/>
      <c r="C450" s="565"/>
      <c r="D450" s="565"/>
      <c r="E450" s="565"/>
      <c r="F450" s="565"/>
      <c r="G450" s="565"/>
      <c r="H450" s="565"/>
      <c r="I450" s="565"/>
      <c r="J450" s="565"/>
      <c r="K450" s="565"/>
      <c r="L450" s="565"/>
      <c r="M450" s="565"/>
      <c r="N450" s="565"/>
      <c r="O450" s="565"/>
      <c r="P450" s="565"/>
      <c r="Q450" s="565"/>
      <c r="R450" s="565"/>
      <c r="S450" s="565"/>
      <c r="T450" s="565"/>
      <c r="U450" s="565"/>
      <c r="V450" s="565"/>
      <c r="W450" s="565"/>
      <c r="X450" s="565"/>
      <c r="Y450" s="565"/>
      <c r="Z450" s="565"/>
    </row>
    <row r="451" spans="1:26" ht="15.75" customHeight="1">
      <c r="A451" s="565"/>
      <c r="B451" s="565"/>
      <c r="C451" s="565"/>
      <c r="D451" s="565"/>
      <c r="E451" s="565"/>
      <c r="F451" s="565"/>
      <c r="G451" s="565"/>
      <c r="H451" s="565"/>
      <c r="I451" s="565"/>
      <c r="J451" s="565"/>
      <c r="K451" s="565"/>
      <c r="L451" s="565"/>
      <c r="M451" s="565"/>
      <c r="N451" s="565"/>
      <c r="O451" s="565"/>
      <c r="P451" s="565"/>
      <c r="Q451" s="565"/>
      <c r="R451" s="565"/>
      <c r="S451" s="565"/>
      <c r="T451" s="565"/>
      <c r="U451" s="565"/>
      <c r="V451" s="565"/>
      <c r="W451" s="565"/>
      <c r="X451" s="565"/>
      <c r="Y451" s="565"/>
      <c r="Z451" s="565"/>
    </row>
    <row r="452" spans="1:26" ht="15.75" customHeight="1">
      <c r="A452" s="565"/>
      <c r="B452" s="565"/>
      <c r="C452" s="565"/>
      <c r="D452" s="565"/>
      <c r="E452" s="565"/>
      <c r="F452" s="565"/>
      <c r="G452" s="565"/>
      <c r="H452" s="565"/>
      <c r="I452" s="565"/>
      <c r="J452" s="565"/>
      <c r="K452" s="565"/>
      <c r="L452" s="565"/>
      <c r="M452" s="565"/>
      <c r="N452" s="565"/>
      <c r="O452" s="565"/>
      <c r="P452" s="565"/>
      <c r="Q452" s="565"/>
      <c r="R452" s="565"/>
      <c r="S452" s="565"/>
      <c r="T452" s="565"/>
      <c r="U452" s="565"/>
      <c r="V452" s="565"/>
      <c r="W452" s="565"/>
      <c r="X452" s="565"/>
      <c r="Y452" s="565"/>
      <c r="Z452" s="565"/>
    </row>
    <row r="453" spans="1:26" ht="15.75" customHeight="1">
      <c r="A453" s="565"/>
      <c r="B453" s="565"/>
      <c r="C453" s="565"/>
      <c r="D453" s="565"/>
      <c r="E453" s="565"/>
      <c r="F453" s="565"/>
      <c r="G453" s="565"/>
      <c r="H453" s="565"/>
      <c r="I453" s="565"/>
      <c r="J453" s="565"/>
      <c r="K453" s="565"/>
      <c r="L453" s="565"/>
      <c r="M453" s="565"/>
      <c r="N453" s="565"/>
      <c r="O453" s="565"/>
      <c r="P453" s="565"/>
      <c r="Q453" s="565"/>
      <c r="R453" s="565"/>
      <c r="S453" s="565"/>
      <c r="T453" s="565"/>
      <c r="U453" s="565"/>
      <c r="V453" s="565"/>
      <c r="W453" s="565"/>
      <c r="X453" s="565"/>
      <c r="Y453" s="565"/>
      <c r="Z453" s="565"/>
    </row>
    <row r="454" spans="1:26" ht="15.75" customHeight="1">
      <c r="A454" s="565"/>
      <c r="B454" s="565"/>
      <c r="C454" s="565"/>
      <c r="D454" s="565"/>
      <c r="E454" s="565"/>
      <c r="F454" s="565"/>
      <c r="G454" s="565"/>
      <c r="H454" s="565"/>
      <c r="I454" s="565"/>
      <c r="J454" s="565"/>
      <c r="K454" s="565"/>
      <c r="L454" s="565"/>
      <c r="M454" s="565"/>
      <c r="N454" s="565"/>
      <c r="O454" s="565"/>
      <c r="P454" s="565"/>
      <c r="Q454" s="565"/>
      <c r="R454" s="565"/>
      <c r="S454" s="565"/>
      <c r="T454" s="565"/>
      <c r="U454" s="565"/>
      <c r="V454" s="565"/>
      <c r="W454" s="565"/>
      <c r="X454" s="565"/>
      <c r="Y454" s="565"/>
      <c r="Z454" s="565"/>
    </row>
    <row r="455" spans="1:26" ht="15.75" customHeight="1">
      <c r="A455" s="565"/>
      <c r="B455" s="565"/>
      <c r="C455" s="565"/>
      <c r="D455" s="565"/>
      <c r="E455" s="565"/>
      <c r="F455" s="565"/>
      <c r="G455" s="565"/>
      <c r="H455" s="565"/>
      <c r="I455" s="565"/>
      <c r="J455" s="565"/>
      <c r="K455" s="565"/>
      <c r="L455" s="565"/>
      <c r="M455" s="565"/>
      <c r="N455" s="565"/>
      <c r="O455" s="565"/>
      <c r="P455" s="565"/>
      <c r="Q455" s="565"/>
      <c r="R455" s="565"/>
      <c r="S455" s="565"/>
      <c r="T455" s="565"/>
      <c r="U455" s="565"/>
      <c r="V455" s="565"/>
      <c r="W455" s="565"/>
      <c r="X455" s="565"/>
      <c r="Y455" s="565"/>
      <c r="Z455" s="565"/>
    </row>
    <row r="456" spans="1:26" ht="15.75" customHeight="1">
      <c r="A456" s="565"/>
      <c r="B456" s="565"/>
      <c r="C456" s="565"/>
      <c r="D456" s="565"/>
      <c r="E456" s="565"/>
      <c r="F456" s="565"/>
      <c r="G456" s="565"/>
      <c r="H456" s="565"/>
      <c r="I456" s="565"/>
      <c r="J456" s="565"/>
      <c r="K456" s="565"/>
      <c r="L456" s="565"/>
      <c r="M456" s="565"/>
      <c r="N456" s="565"/>
      <c r="O456" s="565"/>
      <c r="P456" s="565"/>
      <c r="Q456" s="565"/>
      <c r="R456" s="565"/>
      <c r="S456" s="565"/>
      <c r="T456" s="565"/>
      <c r="U456" s="565"/>
      <c r="V456" s="565"/>
      <c r="W456" s="565"/>
      <c r="X456" s="565"/>
      <c r="Y456" s="565"/>
      <c r="Z456" s="565"/>
    </row>
    <row r="457" spans="1:26" ht="15.75" customHeight="1">
      <c r="A457" s="565"/>
      <c r="B457" s="565"/>
      <c r="C457" s="565"/>
      <c r="D457" s="565"/>
      <c r="E457" s="565"/>
      <c r="F457" s="565"/>
      <c r="G457" s="565"/>
      <c r="H457" s="565"/>
      <c r="I457" s="565"/>
      <c r="J457" s="565"/>
      <c r="K457" s="565"/>
      <c r="L457" s="565"/>
      <c r="M457" s="565"/>
      <c r="N457" s="565"/>
      <c r="O457" s="565"/>
      <c r="P457" s="565"/>
      <c r="Q457" s="565"/>
      <c r="R457" s="565"/>
      <c r="S457" s="565"/>
      <c r="T457" s="565"/>
      <c r="U457" s="565"/>
      <c r="V457" s="565"/>
      <c r="W457" s="565"/>
      <c r="X457" s="565"/>
      <c r="Y457" s="565"/>
      <c r="Z457" s="565"/>
    </row>
    <row r="458" spans="1:26" ht="15.75" customHeight="1">
      <c r="A458" s="565"/>
      <c r="B458" s="565"/>
      <c r="C458" s="565"/>
      <c r="D458" s="565"/>
      <c r="E458" s="565"/>
      <c r="F458" s="565"/>
      <c r="G458" s="565"/>
      <c r="H458" s="565"/>
      <c r="I458" s="565"/>
      <c r="J458" s="565"/>
      <c r="K458" s="565"/>
      <c r="L458" s="565"/>
      <c r="M458" s="565"/>
      <c r="N458" s="565"/>
      <c r="O458" s="565"/>
      <c r="P458" s="565"/>
      <c r="Q458" s="565"/>
      <c r="R458" s="565"/>
      <c r="S458" s="565"/>
      <c r="T458" s="565"/>
      <c r="U458" s="565"/>
      <c r="V458" s="565"/>
      <c r="W458" s="565"/>
      <c r="X458" s="565"/>
      <c r="Y458" s="565"/>
      <c r="Z458" s="565"/>
    </row>
    <row r="459" spans="1:26" ht="15.75" customHeight="1">
      <c r="A459" s="565"/>
      <c r="B459" s="565"/>
      <c r="C459" s="565"/>
      <c r="D459" s="565"/>
      <c r="E459" s="565"/>
      <c r="F459" s="565"/>
      <c r="G459" s="565"/>
      <c r="H459" s="565"/>
      <c r="I459" s="565"/>
      <c r="J459" s="565"/>
      <c r="K459" s="565"/>
      <c r="L459" s="565"/>
      <c r="M459" s="565"/>
      <c r="N459" s="565"/>
      <c r="O459" s="565"/>
      <c r="P459" s="565"/>
      <c r="Q459" s="565"/>
      <c r="R459" s="565"/>
      <c r="S459" s="565"/>
      <c r="T459" s="565"/>
      <c r="U459" s="565"/>
      <c r="V459" s="565"/>
      <c r="W459" s="565"/>
      <c r="X459" s="565"/>
      <c r="Y459" s="565"/>
      <c r="Z459" s="565"/>
    </row>
    <row r="460" spans="1:26" ht="15.75" customHeight="1">
      <c r="A460" s="565"/>
      <c r="B460" s="565"/>
      <c r="C460" s="565"/>
      <c r="D460" s="565"/>
      <c r="E460" s="565"/>
      <c r="F460" s="565"/>
      <c r="G460" s="565"/>
      <c r="H460" s="565"/>
      <c r="I460" s="565"/>
      <c r="J460" s="565"/>
      <c r="K460" s="565"/>
      <c r="L460" s="565"/>
      <c r="M460" s="565"/>
      <c r="N460" s="565"/>
      <c r="O460" s="565"/>
      <c r="P460" s="565"/>
      <c r="Q460" s="565"/>
      <c r="R460" s="565"/>
      <c r="S460" s="565"/>
      <c r="T460" s="565"/>
      <c r="U460" s="565"/>
      <c r="V460" s="565"/>
      <c r="W460" s="565"/>
      <c r="X460" s="565"/>
      <c r="Y460" s="565"/>
      <c r="Z460" s="565"/>
    </row>
    <row r="461" spans="1:26" ht="15.75" customHeight="1">
      <c r="A461" s="565"/>
      <c r="B461" s="565"/>
      <c r="C461" s="565"/>
      <c r="D461" s="565"/>
      <c r="E461" s="565"/>
      <c r="F461" s="565"/>
      <c r="G461" s="565"/>
      <c r="H461" s="565"/>
      <c r="I461" s="565"/>
      <c r="J461" s="565"/>
      <c r="K461" s="565"/>
      <c r="L461" s="565"/>
      <c r="M461" s="565"/>
      <c r="N461" s="565"/>
      <c r="O461" s="565"/>
      <c r="P461" s="565"/>
      <c r="Q461" s="565"/>
      <c r="R461" s="565"/>
      <c r="S461" s="565"/>
      <c r="T461" s="565"/>
      <c r="U461" s="565"/>
      <c r="V461" s="565"/>
      <c r="W461" s="565"/>
      <c r="X461" s="565"/>
      <c r="Y461" s="565"/>
      <c r="Z461" s="565"/>
    </row>
    <row r="462" spans="1:26" ht="15.75" customHeight="1">
      <c r="A462" s="565"/>
      <c r="B462" s="565"/>
      <c r="C462" s="565"/>
      <c r="D462" s="565"/>
      <c r="E462" s="565"/>
      <c r="F462" s="565"/>
      <c r="G462" s="565"/>
      <c r="H462" s="565"/>
      <c r="I462" s="565"/>
      <c r="J462" s="565"/>
      <c r="K462" s="565"/>
      <c r="L462" s="565"/>
      <c r="M462" s="565"/>
      <c r="N462" s="565"/>
      <c r="O462" s="565"/>
      <c r="P462" s="565"/>
      <c r="Q462" s="565"/>
      <c r="R462" s="565"/>
      <c r="S462" s="565"/>
      <c r="T462" s="565"/>
      <c r="U462" s="565"/>
      <c r="V462" s="565"/>
      <c r="W462" s="565"/>
      <c r="X462" s="565"/>
      <c r="Y462" s="565"/>
      <c r="Z462" s="565"/>
    </row>
    <row r="463" spans="1:26" ht="15.75" customHeight="1">
      <c r="A463" s="565"/>
      <c r="B463" s="565"/>
      <c r="C463" s="565"/>
      <c r="D463" s="565"/>
      <c r="E463" s="565"/>
      <c r="F463" s="565"/>
      <c r="G463" s="565"/>
      <c r="H463" s="565"/>
      <c r="I463" s="565"/>
      <c r="J463" s="565"/>
      <c r="K463" s="565"/>
      <c r="L463" s="565"/>
      <c r="M463" s="565"/>
      <c r="N463" s="565"/>
      <c r="O463" s="565"/>
      <c r="P463" s="565"/>
      <c r="Q463" s="565"/>
      <c r="R463" s="565"/>
      <c r="S463" s="565"/>
      <c r="T463" s="565"/>
      <c r="U463" s="565"/>
      <c r="V463" s="565"/>
      <c r="W463" s="565"/>
      <c r="X463" s="565"/>
      <c r="Y463" s="565"/>
      <c r="Z463" s="565"/>
    </row>
    <row r="464" spans="1:26" ht="15.75" customHeight="1">
      <c r="A464" s="565"/>
      <c r="B464" s="565"/>
      <c r="C464" s="565"/>
      <c r="D464" s="565"/>
      <c r="E464" s="565"/>
      <c r="F464" s="565"/>
      <c r="G464" s="565"/>
      <c r="H464" s="565"/>
      <c r="I464" s="565"/>
      <c r="J464" s="565"/>
      <c r="K464" s="565"/>
      <c r="L464" s="565"/>
      <c r="M464" s="565"/>
      <c r="N464" s="565"/>
      <c r="O464" s="565"/>
      <c r="P464" s="565"/>
      <c r="Q464" s="565"/>
      <c r="R464" s="565"/>
      <c r="S464" s="565"/>
      <c r="T464" s="565"/>
      <c r="U464" s="565"/>
      <c r="V464" s="565"/>
      <c r="W464" s="565"/>
      <c r="X464" s="565"/>
      <c r="Y464" s="565"/>
      <c r="Z464" s="565"/>
    </row>
    <row r="465" spans="1:26" ht="15.75" customHeight="1">
      <c r="A465" s="565"/>
      <c r="B465" s="565"/>
      <c r="C465" s="565"/>
      <c r="D465" s="565"/>
      <c r="E465" s="565"/>
      <c r="F465" s="565"/>
      <c r="G465" s="565"/>
      <c r="H465" s="565"/>
      <c r="I465" s="565"/>
      <c r="J465" s="565"/>
      <c r="K465" s="565"/>
      <c r="L465" s="565"/>
      <c r="M465" s="565"/>
      <c r="N465" s="565"/>
      <c r="O465" s="565"/>
      <c r="P465" s="565"/>
      <c r="Q465" s="565"/>
      <c r="R465" s="565"/>
      <c r="S465" s="565"/>
      <c r="T465" s="565"/>
      <c r="U465" s="565"/>
      <c r="V465" s="565"/>
      <c r="W465" s="565"/>
      <c r="X465" s="565"/>
      <c r="Y465" s="565"/>
      <c r="Z465" s="565"/>
    </row>
    <row r="466" spans="1:26" ht="15.75" customHeight="1">
      <c r="A466" s="565"/>
      <c r="B466" s="565"/>
      <c r="C466" s="565"/>
      <c r="D466" s="565"/>
      <c r="E466" s="565"/>
      <c r="F466" s="565"/>
      <c r="G466" s="565"/>
      <c r="H466" s="565"/>
      <c r="I466" s="565"/>
      <c r="J466" s="565"/>
      <c r="K466" s="565"/>
      <c r="L466" s="565"/>
      <c r="M466" s="565"/>
      <c r="N466" s="565"/>
      <c r="O466" s="565"/>
      <c r="P466" s="565"/>
      <c r="Q466" s="565"/>
      <c r="R466" s="565"/>
      <c r="S466" s="565"/>
      <c r="T466" s="565"/>
      <c r="U466" s="565"/>
      <c r="V466" s="565"/>
      <c r="W466" s="565"/>
      <c r="X466" s="565"/>
      <c r="Y466" s="565"/>
      <c r="Z466" s="565"/>
    </row>
    <row r="467" spans="1:26" ht="15.75" customHeight="1">
      <c r="A467" s="565"/>
      <c r="B467" s="565"/>
      <c r="C467" s="565"/>
      <c r="D467" s="565"/>
      <c r="E467" s="565"/>
      <c r="F467" s="565"/>
      <c r="G467" s="565"/>
      <c r="H467" s="565"/>
      <c r="I467" s="565"/>
      <c r="J467" s="565"/>
      <c r="K467" s="565"/>
      <c r="L467" s="565"/>
      <c r="M467" s="565"/>
      <c r="N467" s="565"/>
      <c r="O467" s="565"/>
      <c r="P467" s="565"/>
      <c r="Q467" s="565"/>
      <c r="R467" s="565"/>
      <c r="S467" s="565"/>
      <c r="T467" s="565"/>
      <c r="U467" s="565"/>
      <c r="V467" s="565"/>
      <c r="W467" s="565"/>
      <c r="X467" s="565"/>
      <c r="Y467" s="565"/>
      <c r="Z467" s="565"/>
    </row>
    <row r="468" spans="1:26" ht="15.75" customHeight="1">
      <c r="A468" s="565"/>
      <c r="B468" s="565"/>
      <c r="C468" s="565"/>
      <c r="D468" s="565"/>
      <c r="E468" s="565"/>
      <c r="F468" s="565"/>
      <c r="G468" s="565"/>
      <c r="H468" s="565"/>
      <c r="I468" s="565"/>
      <c r="J468" s="565"/>
      <c r="K468" s="565"/>
      <c r="L468" s="565"/>
      <c r="M468" s="565"/>
      <c r="N468" s="565"/>
      <c r="O468" s="565"/>
      <c r="P468" s="565"/>
      <c r="Q468" s="565"/>
      <c r="R468" s="565"/>
      <c r="S468" s="565"/>
      <c r="T468" s="565"/>
      <c r="U468" s="565"/>
      <c r="V468" s="565"/>
      <c r="W468" s="565"/>
      <c r="X468" s="565"/>
      <c r="Y468" s="565"/>
      <c r="Z468" s="565"/>
    </row>
    <row r="469" spans="1:26" ht="15.75" customHeight="1">
      <c r="A469" s="565"/>
      <c r="B469" s="565"/>
      <c r="C469" s="565"/>
      <c r="D469" s="565"/>
      <c r="E469" s="565"/>
      <c r="F469" s="565"/>
      <c r="G469" s="565"/>
      <c r="H469" s="565"/>
      <c r="I469" s="565"/>
      <c r="J469" s="565"/>
      <c r="K469" s="565"/>
      <c r="L469" s="565"/>
      <c r="M469" s="565"/>
      <c r="N469" s="565"/>
      <c r="O469" s="565"/>
      <c r="P469" s="565"/>
      <c r="Q469" s="565"/>
      <c r="R469" s="565"/>
      <c r="S469" s="565"/>
      <c r="T469" s="565"/>
      <c r="U469" s="565"/>
      <c r="V469" s="565"/>
      <c r="W469" s="565"/>
      <c r="X469" s="565"/>
      <c r="Y469" s="565"/>
      <c r="Z469" s="565"/>
    </row>
    <row r="470" spans="1:26" ht="15.75" customHeight="1">
      <c r="A470" s="565"/>
      <c r="B470" s="565"/>
      <c r="C470" s="565"/>
      <c r="D470" s="565"/>
      <c r="E470" s="565"/>
      <c r="F470" s="565"/>
      <c r="G470" s="565"/>
      <c r="H470" s="565"/>
      <c r="I470" s="565"/>
      <c r="J470" s="565"/>
      <c r="K470" s="565"/>
      <c r="L470" s="565"/>
      <c r="M470" s="565"/>
      <c r="N470" s="565"/>
      <c r="O470" s="565"/>
      <c r="P470" s="565"/>
      <c r="Q470" s="565"/>
      <c r="R470" s="565"/>
      <c r="S470" s="565"/>
      <c r="T470" s="565"/>
      <c r="U470" s="565"/>
      <c r="V470" s="565"/>
      <c r="W470" s="565"/>
      <c r="X470" s="565"/>
      <c r="Y470" s="565"/>
      <c r="Z470" s="565"/>
    </row>
    <row r="471" spans="1:26" ht="15.75" customHeight="1">
      <c r="A471" s="565"/>
      <c r="B471" s="565"/>
      <c r="C471" s="565"/>
      <c r="D471" s="565"/>
      <c r="E471" s="565"/>
      <c r="F471" s="565"/>
      <c r="G471" s="565"/>
      <c r="H471" s="565"/>
      <c r="I471" s="565"/>
      <c r="J471" s="565"/>
      <c r="K471" s="565"/>
      <c r="L471" s="565"/>
      <c r="M471" s="565"/>
      <c r="N471" s="565"/>
      <c r="O471" s="565"/>
      <c r="P471" s="565"/>
      <c r="Q471" s="565"/>
      <c r="R471" s="565"/>
      <c r="S471" s="565"/>
      <c r="T471" s="565"/>
      <c r="U471" s="565"/>
      <c r="V471" s="565"/>
      <c r="W471" s="565"/>
      <c r="X471" s="565"/>
      <c r="Y471" s="565"/>
      <c r="Z471" s="565"/>
    </row>
    <row r="472" spans="1:26" ht="15.75" customHeight="1">
      <c r="A472" s="565"/>
      <c r="B472" s="565"/>
      <c r="C472" s="565"/>
      <c r="D472" s="565"/>
      <c r="E472" s="565"/>
      <c r="F472" s="565"/>
      <c r="G472" s="565"/>
      <c r="H472" s="565"/>
      <c r="I472" s="565"/>
      <c r="J472" s="565"/>
      <c r="K472" s="565"/>
      <c r="L472" s="565"/>
      <c r="M472" s="565"/>
      <c r="N472" s="565"/>
      <c r="O472" s="565"/>
      <c r="P472" s="565"/>
      <c r="Q472" s="565"/>
      <c r="R472" s="565"/>
      <c r="S472" s="565"/>
      <c r="T472" s="565"/>
      <c r="U472" s="565"/>
      <c r="V472" s="565"/>
      <c r="W472" s="565"/>
      <c r="X472" s="565"/>
      <c r="Y472" s="565"/>
      <c r="Z472" s="565"/>
    </row>
    <row r="473" spans="1:26" ht="15.75" customHeight="1">
      <c r="A473" s="565"/>
      <c r="B473" s="565"/>
      <c r="C473" s="565"/>
      <c r="D473" s="565"/>
      <c r="E473" s="565"/>
      <c r="F473" s="565"/>
      <c r="G473" s="565"/>
      <c r="H473" s="565"/>
      <c r="I473" s="565"/>
      <c r="J473" s="565"/>
      <c r="K473" s="565"/>
      <c r="L473" s="565"/>
      <c r="M473" s="565"/>
      <c r="N473" s="565"/>
      <c r="O473" s="565"/>
      <c r="P473" s="565"/>
      <c r="Q473" s="565"/>
      <c r="R473" s="565"/>
      <c r="S473" s="565"/>
      <c r="T473" s="565"/>
      <c r="U473" s="565"/>
      <c r="V473" s="565"/>
      <c r="W473" s="565"/>
      <c r="X473" s="565"/>
      <c r="Y473" s="565"/>
      <c r="Z473" s="565"/>
    </row>
    <row r="474" spans="1:26" ht="15.75" customHeight="1">
      <c r="A474" s="565"/>
      <c r="B474" s="565"/>
      <c r="C474" s="565"/>
      <c r="D474" s="565"/>
      <c r="E474" s="565"/>
      <c r="F474" s="565"/>
      <c r="G474" s="565"/>
      <c r="H474" s="565"/>
      <c r="I474" s="565"/>
      <c r="J474" s="565"/>
      <c r="K474" s="565"/>
      <c r="L474" s="565"/>
      <c r="M474" s="565"/>
      <c r="N474" s="565"/>
      <c r="O474" s="565"/>
      <c r="P474" s="565"/>
      <c r="Q474" s="565"/>
      <c r="R474" s="565"/>
      <c r="S474" s="565"/>
      <c r="T474" s="565"/>
      <c r="U474" s="565"/>
      <c r="V474" s="565"/>
      <c r="W474" s="565"/>
      <c r="X474" s="565"/>
      <c r="Y474" s="565"/>
      <c r="Z474" s="565"/>
    </row>
    <row r="475" spans="1:26" ht="15.75" customHeight="1">
      <c r="A475" s="565"/>
      <c r="B475" s="565"/>
      <c r="C475" s="565"/>
      <c r="D475" s="565"/>
      <c r="E475" s="565"/>
      <c r="F475" s="565"/>
      <c r="G475" s="565"/>
      <c r="H475" s="565"/>
      <c r="I475" s="565"/>
      <c r="J475" s="565"/>
      <c r="K475" s="565"/>
      <c r="L475" s="565"/>
      <c r="M475" s="565"/>
      <c r="N475" s="565"/>
      <c r="O475" s="565"/>
      <c r="P475" s="565"/>
      <c r="Q475" s="565"/>
      <c r="R475" s="565"/>
      <c r="S475" s="565"/>
      <c r="T475" s="565"/>
      <c r="U475" s="565"/>
      <c r="V475" s="565"/>
      <c r="W475" s="565"/>
      <c r="X475" s="565"/>
      <c r="Y475" s="565"/>
      <c r="Z475" s="565"/>
    </row>
    <row r="476" spans="1:26" ht="15.75" customHeight="1">
      <c r="A476" s="565"/>
      <c r="B476" s="565"/>
      <c r="C476" s="565"/>
      <c r="D476" s="565"/>
      <c r="E476" s="565"/>
      <c r="F476" s="565"/>
      <c r="G476" s="565"/>
      <c r="H476" s="565"/>
      <c r="I476" s="565"/>
      <c r="J476" s="565"/>
      <c r="K476" s="565"/>
      <c r="L476" s="565"/>
      <c r="M476" s="565"/>
      <c r="N476" s="565"/>
      <c r="O476" s="565"/>
      <c r="P476" s="565"/>
      <c r="Q476" s="565"/>
      <c r="R476" s="565"/>
      <c r="S476" s="565"/>
      <c r="T476" s="565"/>
      <c r="U476" s="565"/>
      <c r="V476" s="565"/>
      <c r="W476" s="565"/>
      <c r="X476" s="565"/>
      <c r="Y476" s="565"/>
      <c r="Z476" s="565"/>
    </row>
    <row r="477" spans="1:26" ht="15.75" customHeight="1">
      <c r="A477" s="565"/>
      <c r="B477" s="565"/>
      <c r="C477" s="565"/>
      <c r="D477" s="565"/>
      <c r="E477" s="565"/>
      <c r="F477" s="565"/>
      <c r="G477" s="565"/>
      <c r="H477" s="565"/>
      <c r="I477" s="565"/>
      <c r="J477" s="565"/>
      <c r="K477" s="565"/>
      <c r="L477" s="565"/>
      <c r="M477" s="565"/>
      <c r="N477" s="565"/>
      <c r="O477" s="565"/>
      <c r="P477" s="565"/>
      <c r="Q477" s="565"/>
      <c r="R477" s="565"/>
      <c r="S477" s="565"/>
      <c r="T477" s="565"/>
      <c r="U477" s="565"/>
      <c r="V477" s="565"/>
      <c r="W477" s="565"/>
      <c r="X477" s="565"/>
      <c r="Y477" s="565"/>
      <c r="Z477" s="565"/>
    </row>
    <row r="478" spans="1:26" ht="15.75" customHeight="1">
      <c r="A478" s="565"/>
      <c r="B478" s="565"/>
      <c r="C478" s="565"/>
      <c r="D478" s="565"/>
      <c r="E478" s="565"/>
      <c r="F478" s="565"/>
      <c r="G478" s="565"/>
      <c r="H478" s="565"/>
      <c r="I478" s="565"/>
      <c r="J478" s="565"/>
      <c r="K478" s="565"/>
      <c r="L478" s="565"/>
      <c r="M478" s="565"/>
      <c r="N478" s="565"/>
      <c r="O478" s="565"/>
      <c r="P478" s="565"/>
      <c r="Q478" s="565"/>
      <c r="R478" s="565"/>
      <c r="S478" s="565"/>
      <c r="T478" s="565"/>
      <c r="U478" s="565"/>
      <c r="V478" s="565"/>
      <c r="W478" s="565"/>
      <c r="X478" s="565"/>
      <c r="Y478" s="565"/>
      <c r="Z478" s="565"/>
    </row>
    <row r="479" spans="1:26" ht="15.75" customHeight="1">
      <c r="A479" s="565"/>
      <c r="B479" s="565"/>
      <c r="C479" s="565"/>
      <c r="D479" s="565"/>
      <c r="E479" s="565"/>
      <c r="F479" s="565"/>
      <c r="G479" s="565"/>
      <c r="H479" s="565"/>
      <c r="I479" s="565"/>
      <c r="J479" s="565"/>
      <c r="K479" s="565"/>
      <c r="L479" s="565"/>
      <c r="M479" s="565"/>
      <c r="N479" s="565"/>
      <c r="O479" s="565"/>
      <c r="P479" s="565"/>
      <c r="Q479" s="565"/>
      <c r="R479" s="565"/>
      <c r="S479" s="565"/>
      <c r="T479" s="565"/>
      <c r="U479" s="565"/>
      <c r="V479" s="565"/>
      <c r="W479" s="565"/>
      <c r="X479" s="565"/>
      <c r="Y479" s="565"/>
      <c r="Z479" s="565"/>
    </row>
    <row r="480" spans="1:26" ht="15.75" customHeight="1">
      <c r="A480" s="565"/>
      <c r="B480" s="565"/>
      <c r="C480" s="565"/>
      <c r="D480" s="565"/>
      <c r="E480" s="565"/>
      <c r="F480" s="565"/>
      <c r="G480" s="565"/>
      <c r="H480" s="565"/>
      <c r="I480" s="565"/>
      <c r="J480" s="565"/>
      <c r="K480" s="565"/>
      <c r="L480" s="565"/>
      <c r="M480" s="565"/>
      <c r="N480" s="565"/>
      <c r="O480" s="565"/>
      <c r="P480" s="565"/>
      <c r="Q480" s="565"/>
      <c r="R480" s="565"/>
      <c r="S480" s="565"/>
      <c r="T480" s="565"/>
      <c r="U480" s="565"/>
      <c r="V480" s="565"/>
      <c r="W480" s="565"/>
      <c r="X480" s="565"/>
      <c r="Y480" s="565"/>
      <c r="Z480" s="565"/>
    </row>
    <row r="481" spans="1:26" ht="15.75" customHeight="1">
      <c r="A481" s="565"/>
      <c r="B481" s="565"/>
      <c r="C481" s="565"/>
      <c r="D481" s="565"/>
      <c r="E481" s="565"/>
      <c r="F481" s="565"/>
      <c r="G481" s="565"/>
      <c r="H481" s="565"/>
      <c r="I481" s="565"/>
      <c r="J481" s="565"/>
      <c r="K481" s="565"/>
      <c r="L481" s="565"/>
      <c r="M481" s="565"/>
      <c r="N481" s="565"/>
      <c r="O481" s="565"/>
      <c r="P481" s="565"/>
      <c r="Q481" s="565"/>
      <c r="R481" s="565"/>
      <c r="S481" s="565"/>
      <c r="T481" s="565"/>
      <c r="U481" s="565"/>
      <c r="V481" s="565"/>
      <c r="W481" s="565"/>
      <c r="X481" s="565"/>
      <c r="Y481" s="565"/>
      <c r="Z481" s="565"/>
    </row>
    <row r="482" spans="1:26" ht="15.75" customHeight="1">
      <c r="A482" s="565"/>
      <c r="B482" s="565"/>
      <c r="C482" s="565"/>
      <c r="D482" s="565"/>
      <c r="E482" s="565"/>
      <c r="F482" s="565"/>
      <c r="G482" s="565"/>
      <c r="H482" s="565"/>
      <c r="I482" s="565"/>
      <c r="J482" s="565"/>
      <c r="K482" s="565"/>
      <c r="L482" s="565"/>
      <c r="M482" s="565"/>
      <c r="N482" s="565"/>
      <c r="O482" s="565"/>
      <c r="P482" s="565"/>
      <c r="Q482" s="565"/>
      <c r="R482" s="565"/>
      <c r="S482" s="565"/>
      <c r="T482" s="565"/>
      <c r="U482" s="565"/>
      <c r="V482" s="565"/>
      <c r="W482" s="565"/>
      <c r="X482" s="565"/>
      <c r="Y482" s="565"/>
      <c r="Z482" s="565"/>
    </row>
    <row r="483" spans="1:26" ht="15.75" customHeight="1">
      <c r="A483" s="565"/>
      <c r="B483" s="565"/>
      <c r="C483" s="565"/>
      <c r="D483" s="565"/>
      <c r="E483" s="565"/>
      <c r="F483" s="565"/>
      <c r="G483" s="565"/>
      <c r="H483" s="565"/>
      <c r="I483" s="565"/>
      <c r="J483" s="565"/>
      <c r="K483" s="565"/>
      <c r="L483" s="565"/>
      <c r="M483" s="565"/>
      <c r="N483" s="565"/>
      <c r="O483" s="565"/>
      <c r="P483" s="565"/>
      <c r="Q483" s="565"/>
      <c r="R483" s="565"/>
      <c r="S483" s="565"/>
      <c r="T483" s="565"/>
      <c r="U483" s="565"/>
      <c r="V483" s="565"/>
      <c r="W483" s="565"/>
      <c r="X483" s="565"/>
      <c r="Y483" s="565"/>
      <c r="Z483" s="565"/>
    </row>
    <row r="484" spans="1:26" ht="15.75" customHeight="1">
      <c r="A484" s="565"/>
      <c r="B484" s="565"/>
      <c r="C484" s="565"/>
      <c r="D484" s="565"/>
      <c r="E484" s="565"/>
      <c r="F484" s="565"/>
      <c r="G484" s="565"/>
      <c r="H484" s="565"/>
      <c r="I484" s="565"/>
      <c r="J484" s="565"/>
      <c r="K484" s="565"/>
      <c r="L484" s="565"/>
      <c r="M484" s="565"/>
      <c r="N484" s="565"/>
      <c r="O484" s="565"/>
      <c r="P484" s="565"/>
      <c r="Q484" s="565"/>
      <c r="R484" s="565"/>
      <c r="S484" s="565"/>
      <c r="T484" s="565"/>
      <c r="U484" s="565"/>
      <c r="V484" s="565"/>
      <c r="W484" s="565"/>
      <c r="X484" s="565"/>
      <c r="Y484" s="565"/>
      <c r="Z484" s="565"/>
    </row>
    <row r="485" spans="1:26" ht="15.75" customHeight="1">
      <c r="A485" s="565"/>
      <c r="B485" s="565"/>
      <c r="C485" s="565"/>
      <c r="D485" s="565"/>
      <c r="E485" s="565"/>
      <c r="F485" s="565"/>
      <c r="G485" s="565"/>
      <c r="H485" s="565"/>
      <c r="I485" s="565"/>
      <c r="J485" s="565"/>
      <c r="K485" s="565"/>
      <c r="L485" s="565"/>
      <c r="M485" s="565"/>
      <c r="N485" s="565"/>
      <c r="O485" s="565"/>
      <c r="P485" s="565"/>
      <c r="Q485" s="565"/>
      <c r="R485" s="565"/>
      <c r="S485" s="565"/>
      <c r="T485" s="565"/>
      <c r="U485" s="565"/>
      <c r="V485" s="565"/>
      <c r="W485" s="565"/>
      <c r="X485" s="565"/>
      <c r="Y485" s="565"/>
      <c r="Z485" s="565"/>
    </row>
    <row r="486" spans="1:26" ht="15.75" customHeight="1">
      <c r="A486" s="565"/>
      <c r="B486" s="565"/>
      <c r="C486" s="565"/>
      <c r="D486" s="565"/>
      <c r="E486" s="565"/>
      <c r="F486" s="565"/>
      <c r="G486" s="565"/>
      <c r="H486" s="565"/>
      <c r="I486" s="565"/>
      <c r="J486" s="565"/>
      <c r="K486" s="565"/>
      <c r="L486" s="565"/>
      <c r="M486" s="565"/>
      <c r="N486" s="565"/>
      <c r="O486" s="565"/>
      <c r="P486" s="565"/>
      <c r="Q486" s="565"/>
      <c r="R486" s="565"/>
      <c r="S486" s="565"/>
      <c r="T486" s="565"/>
      <c r="U486" s="565"/>
      <c r="V486" s="565"/>
      <c r="W486" s="565"/>
      <c r="X486" s="565"/>
      <c r="Y486" s="565"/>
      <c r="Z486" s="565"/>
    </row>
    <row r="487" spans="1:26" ht="15.75" customHeight="1">
      <c r="A487" s="565"/>
      <c r="B487" s="565"/>
      <c r="C487" s="565"/>
      <c r="D487" s="565"/>
      <c r="E487" s="565"/>
      <c r="F487" s="565"/>
      <c r="G487" s="565"/>
      <c r="H487" s="565"/>
      <c r="I487" s="565"/>
      <c r="J487" s="565"/>
      <c r="K487" s="565"/>
      <c r="L487" s="565"/>
      <c r="M487" s="565"/>
      <c r="N487" s="565"/>
      <c r="O487" s="565"/>
      <c r="P487" s="565"/>
      <c r="Q487" s="565"/>
      <c r="R487" s="565"/>
      <c r="S487" s="565"/>
      <c r="T487" s="565"/>
      <c r="U487" s="565"/>
      <c r="V487" s="565"/>
      <c r="W487" s="565"/>
      <c r="X487" s="565"/>
      <c r="Y487" s="565"/>
      <c r="Z487" s="565"/>
    </row>
    <row r="488" spans="1:26" ht="15.75" customHeight="1">
      <c r="A488" s="565"/>
      <c r="B488" s="565"/>
      <c r="C488" s="565"/>
      <c r="D488" s="565"/>
      <c r="E488" s="565"/>
      <c r="F488" s="565"/>
      <c r="G488" s="565"/>
      <c r="H488" s="565"/>
      <c r="I488" s="565"/>
      <c r="J488" s="565"/>
      <c r="K488" s="565"/>
      <c r="L488" s="565"/>
      <c r="M488" s="565"/>
      <c r="N488" s="565"/>
      <c r="O488" s="565"/>
      <c r="P488" s="565"/>
      <c r="Q488" s="565"/>
      <c r="R488" s="565"/>
      <c r="S488" s="565"/>
      <c r="T488" s="565"/>
      <c r="U488" s="565"/>
      <c r="V488" s="565"/>
      <c r="W488" s="565"/>
      <c r="X488" s="565"/>
      <c r="Y488" s="565"/>
      <c r="Z488" s="565"/>
    </row>
    <row r="489" spans="1:26" ht="15.75" customHeight="1">
      <c r="A489" s="565"/>
      <c r="B489" s="565"/>
      <c r="C489" s="565"/>
      <c r="D489" s="565"/>
      <c r="E489" s="565"/>
      <c r="F489" s="565"/>
      <c r="G489" s="565"/>
      <c r="H489" s="565"/>
      <c r="I489" s="565"/>
      <c r="J489" s="565"/>
      <c r="K489" s="565"/>
      <c r="L489" s="565"/>
      <c r="M489" s="565"/>
      <c r="N489" s="565"/>
      <c r="O489" s="565"/>
      <c r="P489" s="565"/>
      <c r="Q489" s="565"/>
      <c r="R489" s="565"/>
      <c r="S489" s="565"/>
      <c r="T489" s="565"/>
      <c r="U489" s="565"/>
      <c r="V489" s="565"/>
      <c r="W489" s="565"/>
      <c r="X489" s="565"/>
      <c r="Y489" s="565"/>
      <c r="Z489" s="565"/>
    </row>
    <row r="490" spans="1:26" ht="15.75" customHeight="1">
      <c r="A490" s="565"/>
      <c r="B490" s="565"/>
      <c r="C490" s="565"/>
      <c r="D490" s="565"/>
      <c r="E490" s="565"/>
      <c r="F490" s="565"/>
      <c r="G490" s="565"/>
      <c r="H490" s="565"/>
      <c r="I490" s="565"/>
      <c r="J490" s="565"/>
      <c r="K490" s="565"/>
      <c r="L490" s="565"/>
      <c r="M490" s="565"/>
      <c r="N490" s="565"/>
      <c r="O490" s="565"/>
      <c r="P490" s="565"/>
      <c r="Q490" s="565"/>
      <c r="R490" s="565"/>
      <c r="S490" s="565"/>
      <c r="T490" s="565"/>
      <c r="U490" s="565"/>
      <c r="V490" s="565"/>
      <c r="W490" s="565"/>
      <c r="X490" s="565"/>
      <c r="Y490" s="565"/>
      <c r="Z490" s="565"/>
    </row>
    <row r="491" spans="1:26" ht="15.75" customHeight="1">
      <c r="A491" s="565"/>
      <c r="B491" s="565"/>
      <c r="C491" s="565"/>
      <c r="D491" s="565"/>
      <c r="E491" s="565"/>
      <c r="F491" s="565"/>
      <c r="G491" s="565"/>
      <c r="H491" s="565"/>
      <c r="I491" s="565"/>
      <c r="J491" s="565"/>
      <c r="K491" s="565"/>
      <c r="L491" s="565"/>
      <c r="M491" s="565"/>
      <c r="N491" s="565"/>
      <c r="O491" s="565"/>
      <c r="P491" s="565"/>
      <c r="Q491" s="565"/>
      <c r="R491" s="565"/>
      <c r="S491" s="565"/>
      <c r="T491" s="565"/>
      <c r="U491" s="565"/>
      <c r="V491" s="565"/>
      <c r="W491" s="565"/>
      <c r="X491" s="565"/>
      <c r="Y491" s="565"/>
      <c r="Z491" s="565"/>
    </row>
    <row r="492" spans="1:26" ht="15.75" customHeight="1">
      <c r="A492" s="565"/>
      <c r="B492" s="565"/>
      <c r="C492" s="565"/>
      <c r="D492" s="565"/>
      <c r="E492" s="565"/>
      <c r="F492" s="565"/>
      <c r="G492" s="565"/>
      <c r="H492" s="565"/>
      <c r="I492" s="565"/>
      <c r="J492" s="565"/>
      <c r="K492" s="565"/>
      <c r="L492" s="565"/>
      <c r="M492" s="565"/>
      <c r="N492" s="565"/>
      <c r="O492" s="565"/>
      <c r="P492" s="565"/>
      <c r="Q492" s="565"/>
      <c r="R492" s="565"/>
      <c r="S492" s="565"/>
      <c r="T492" s="565"/>
      <c r="U492" s="565"/>
      <c r="V492" s="565"/>
      <c r="W492" s="565"/>
      <c r="X492" s="565"/>
      <c r="Y492" s="565"/>
      <c r="Z492" s="565"/>
    </row>
    <row r="493" spans="1:26" ht="15.75" customHeight="1">
      <c r="A493" s="565"/>
      <c r="B493" s="565"/>
      <c r="C493" s="565"/>
      <c r="D493" s="565"/>
      <c r="E493" s="565"/>
      <c r="F493" s="565"/>
      <c r="G493" s="565"/>
      <c r="H493" s="565"/>
      <c r="I493" s="565"/>
      <c r="J493" s="565"/>
      <c r="K493" s="565"/>
      <c r="L493" s="565"/>
      <c r="M493" s="565"/>
      <c r="N493" s="565"/>
      <c r="O493" s="565"/>
      <c r="P493" s="565"/>
      <c r="Q493" s="565"/>
      <c r="R493" s="565"/>
      <c r="S493" s="565"/>
      <c r="T493" s="565"/>
      <c r="U493" s="565"/>
      <c r="V493" s="565"/>
      <c r="W493" s="565"/>
      <c r="X493" s="565"/>
      <c r="Y493" s="565"/>
      <c r="Z493" s="565"/>
    </row>
    <row r="494" spans="1:26" ht="15.75" customHeight="1">
      <c r="A494" s="565"/>
      <c r="B494" s="565"/>
      <c r="C494" s="565"/>
      <c r="D494" s="565"/>
      <c r="E494" s="565"/>
      <c r="F494" s="565"/>
      <c r="G494" s="565"/>
      <c r="H494" s="565"/>
      <c r="I494" s="565"/>
      <c r="J494" s="565"/>
      <c r="K494" s="565"/>
      <c r="L494" s="565"/>
      <c r="M494" s="565"/>
      <c r="N494" s="565"/>
      <c r="O494" s="565"/>
      <c r="P494" s="565"/>
      <c r="Q494" s="565"/>
      <c r="R494" s="565"/>
      <c r="S494" s="565"/>
      <c r="T494" s="565"/>
      <c r="U494" s="565"/>
      <c r="V494" s="565"/>
      <c r="W494" s="565"/>
      <c r="X494" s="565"/>
      <c r="Y494" s="565"/>
      <c r="Z494" s="565"/>
    </row>
    <row r="495" spans="1:26" ht="15.75" customHeight="1">
      <c r="A495" s="565"/>
      <c r="B495" s="565"/>
      <c r="C495" s="565"/>
      <c r="D495" s="565"/>
      <c r="E495" s="565"/>
      <c r="F495" s="565"/>
      <c r="G495" s="565"/>
      <c r="H495" s="565"/>
      <c r="I495" s="565"/>
      <c r="J495" s="565"/>
      <c r="K495" s="565"/>
      <c r="L495" s="565"/>
      <c r="M495" s="565"/>
      <c r="N495" s="565"/>
      <c r="O495" s="565"/>
      <c r="P495" s="565"/>
      <c r="Q495" s="565"/>
      <c r="R495" s="565"/>
      <c r="S495" s="565"/>
      <c r="T495" s="565"/>
      <c r="U495" s="565"/>
      <c r="V495" s="565"/>
      <c r="W495" s="565"/>
      <c r="X495" s="565"/>
      <c r="Y495" s="565"/>
      <c r="Z495" s="565"/>
    </row>
    <row r="496" spans="1:26" ht="15.75" customHeight="1">
      <c r="A496" s="565"/>
      <c r="B496" s="565"/>
      <c r="C496" s="565"/>
      <c r="D496" s="565"/>
      <c r="E496" s="565"/>
      <c r="F496" s="565"/>
      <c r="G496" s="565"/>
      <c r="H496" s="565"/>
      <c r="I496" s="565"/>
      <c r="J496" s="565"/>
      <c r="K496" s="565"/>
      <c r="L496" s="565"/>
      <c r="M496" s="565"/>
      <c r="N496" s="565"/>
      <c r="O496" s="565"/>
      <c r="P496" s="565"/>
      <c r="Q496" s="565"/>
      <c r="R496" s="565"/>
      <c r="S496" s="565"/>
      <c r="T496" s="565"/>
      <c r="U496" s="565"/>
      <c r="V496" s="565"/>
      <c r="W496" s="565"/>
      <c r="X496" s="565"/>
      <c r="Y496" s="565"/>
      <c r="Z496" s="565"/>
    </row>
    <row r="497" spans="1:26" ht="15.75" customHeight="1">
      <c r="A497" s="565"/>
      <c r="B497" s="565"/>
      <c r="C497" s="565"/>
      <c r="D497" s="565"/>
      <c r="E497" s="565"/>
      <c r="F497" s="565"/>
      <c r="G497" s="565"/>
      <c r="H497" s="565"/>
      <c r="I497" s="565"/>
      <c r="J497" s="565"/>
      <c r="K497" s="565"/>
      <c r="L497" s="565"/>
      <c r="M497" s="565"/>
      <c r="N497" s="565"/>
      <c r="O497" s="565"/>
      <c r="P497" s="565"/>
      <c r="Q497" s="565"/>
      <c r="R497" s="565"/>
      <c r="S497" s="565"/>
      <c r="T497" s="565"/>
      <c r="U497" s="565"/>
      <c r="V497" s="565"/>
      <c r="W497" s="565"/>
      <c r="X497" s="565"/>
      <c r="Y497" s="565"/>
      <c r="Z497" s="565"/>
    </row>
    <row r="498" spans="1:26" ht="15.75" customHeight="1">
      <c r="A498" s="565"/>
      <c r="B498" s="565"/>
      <c r="C498" s="565"/>
      <c r="D498" s="565"/>
      <c r="E498" s="565"/>
      <c r="F498" s="565"/>
      <c r="G498" s="565"/>
      <c r="H498" s="565"/>
      <c r="I498" s="565"/>
      <c r="J498" s="565"/>
      <c r="K498" s="565"/>
      <c r="L498" s="565"/>
      <c r="M498" s="565"/>
      <c r="N498" s="565"/>
      <c r="O498" s="565"/>
      <c r="P498" s="565"/>
      <c r="Q498" s="565"/>
      <c r="R498" s="565"/>
      <c r="S498" s="565"/>
      <c r="T498" s="565"/>
      <c r="U498" s="565"/>
      <c r="V498" s="565"/>
      <c r="W498" s="565"/>
      <c r="X498" s="565"/>
      <c r="Y498" s="565"/>
      <c r="Z498" s="565"/>
    </row>
    <row r="499" spans="1:26" ht="15.75" customHeight="1">
      <c r="A499" s="565"/>
      <c r="B499" s="565"/>
      <c r="C499" s="565"/>
      <c r="D499" s="565"/>
      <c r="E499" s="565"/>
      <c r="F499" s="565"/>
      <c r="G499" s="565"/>
      <c r="H499" s="565"/>
      <c r="I499" s="565"/>
      <c r="J499" s="565"/>
      <c r="K499" s="565"/>
      <c r="L499" s="565"/>
      <c r="M499" s="565"/>
      <c r="N499" s="565"/>
      <c r="O499" s="565"/>
      <c r="P499" s="565"/>
      <c r="Q499" s="565"/>
      <c r="R499" s="565"/>
      <c r="S499" s="565"/>
      <c r="T499" s="565"/>
      <c r="U499" s="565"/>
      <c r="V499" s="565"/>
      <c r="W499" s="565"/>
      <c r="X499" s="565"/>
      <c r="Y499" s="565"/>
      <c r="Z499" s="565"/>
    </row>
    <row r="500" spans="1:26" ht="15.75" customHeight="1">
      <c r="A500" s="565"/>
      <c r="B500" s="565"/>
      <c r="C500" s="565"/>
      <c r="D500" s="565"/>
      <c r="E500" s="565"/>
      <c r="F500" s="565"/>
      <c r="G500" s="565"/>
      <c r="H500" s="565"/>
      <c r="I500" s="565"/>
      <c r="J500" s="565"/>
      <c r="K500" s="565"/>
      <c r="L500" s="565"/>
      <c r="M500" s="565"/>
      <c r="N500" s="565"/>
      <c r="O500" s="565"/>
      <c r="P500" s="565"/>
      <c r="Q500" s="565"/>
      <c r="R500" s="565"/>
      <c r="S500" s="565"/>
      <c r="T500" s="565"/>
      <c r="U500" s="565"/>
      <c r="V500" s="565"/>
      <c r="W500" s="565"/>
      <c r="X500" s="565"/>
      <c r="Y500" s="565"/>
      <c r="Z500" s="565"/>
    </row>
    <row r="501" spans="1:26" ht="15.75" customHeight="1">
      <c r="A501" s="565"/>
      <c r="B501" s="565"/>
      <c r="C501" s="565"/>
      <c r="D501" s="565"/>
      <c r="E501" s="565"/>
      <c r="F501" s="565"/>
      <c r="G501" s="565"/>
      <c r="H501" s="565"/>
      <c r="I501" s="565"/>
      <c r="J501" s="565"/>
      <c r="K501" s="565"/>
      <c r="L501" s="565"/>
      <c r="M501" s="565"/>
      <c r="N501" s="565"/>
      <c r="O501" s="565"/>
      <c r="P501" s="565"/>
      <c r="Q501" s="565"/>
      <c r="R501" s="565"/>
      <c r="S501" s="565"/>
      <c r="T501" s="565"/>
      <c r="U501" s="565"/>
      <c r="V501" s="565"/>
      <c r="W501" s="565"/>
      <c r="X501" s="565"/>
      <c r="Y501" s="565"/>
      <c r="Z501" s="565"/>
    </row>
    <row r="502" spans="1:26" ht="15.75" customHeight="1">
      <c r="A502" s="565"/>
      <c r="B502" s="565"/>
      <c r="C502" s="565"/>
      <c r="D502" s="565"/>
      <c r="E502" s="565"/>
      <c r="F502" s="565"/>
      <c r="G502" s="565"/>
      <c r="H502" s="565"/>
      <c r="I502" s="565"/>
      <c r="J502" s="565"/>
      <c r="K502" s="565"/>
      <c r="L502" s="565"/>
      <c r="M502" s="565"/>
      <c r="N502" s="565"/>
      <c r="O502" s="565"/>
      <c r="P502" s="565"/>
      <c r="Q502" s="565"/>
      <c r="R502" s="565"/>
      <c r="S502" s="565"/>
      <c r="T502" s="565"/>
      <c r="U502" s="565"/>
      <c r="V502" s="565"/>
      <c r="W502" s="565"/>
      <c r="X502" s="565"/>
      <c r="Y502" s="565"/>
      <c r="Z502" s="565"/>
    </row>
    <row r="503" spans="1:26" ht="15.75" customHeight="1">
      <c r="A503" s="565"/>
      <c r="B503" s="565"/>
      <c r="C503" s="565"/>
      <c r="D503" s="565"/>
      <c r="E503" s="565"/>
      <c r="F503" s="565"/>
      <c r="G503" s="565"/>
      <c r="H503" s="565"/>
      <c r="I503" s="565"/>
      <c r="J503" s="565"/>
      <c r="K503" s="565"/>
      <c r="L503" s="565"/>
      <c r="M503" s="565"/>
      <c r="N503" s="565"/>
      <c r="O503" s="565"/>
      <c r="P503" s="565"/>
      <c r="Q503" s="565"/>
      <c r="R503" s="565"/>
      <c r="S503" s="565"/>
      <c r="T503" s="565"/>
      <c r="U503" s="565"/>
      <c r="V503" s="565"/>
      <c r="W503" s="565"/>
      <c r="X503" s="565"/>
      <c r="Y503" s="565"/>
      <c r="Z503" s="565"/>
    </row>
    <row r="504" spans="1:26" ht="15.75" customHeight="1">
      <c r="A504" s="565"/>
      <c r="B504" s="565"/>
      <c r="C504" s="565"/>
      <c r="D504" s="565"/>
      <c r="E504" s="565"/>
      <c r="F504" s="565"/>
      <c r="G504" s="565"/>
      <c r="H504" s="565"/>
      <c r="I504" s="565"/>
      <c r="J504" s="565"/>
      <c r="K504" s="565"/>
      <c r="L504" s="565"/>
      <c r="M504" s="565"/>
      <c r="N504" s="565"/>
      <c r="O504" s="565"/>
      <c r="P504" s="565"/>
      <c r="Q504" s="565"/>
      <c r="R504" s="565"/>
      <c r="S504" s="565"/>
      <c r="T504" s="565"/>
      <c r="U504" s="565"/>
      <c r="V504" s="565"/>
      <c r="W504" s="565"/>
      <c r="X504" s="565"/>
      <c r="Y504" s="565"/>
      <c r="Z504" s="565"/>
    </row>
    <row r="505" spans="1:26" ht="15.75" customHeight="1">
      <c r="A505" s="565"/>
      <c r="B505" s="565"/>
      <c r="C505" s="565"/>
      <c r="D505" s="565"/>
      <c r="E505" s="565"/>
      <c r="F505" s="565"/>
      <c r="G505" s="565"/>
      <c r="H505" s="565"/>
      <c r="I505" s="565"/>
      <c r="J505" s="565"/>
      <c r="K505" s="565"/>
      <c r="L505" s="565"/>
      <c r="M505" s="565"/>
      <c r="N505" s="565"/>
      <c r="O505" s="565"/>
      <c r="P505" s="565"/>
      <c r="Q505" s="565"/>
      <c r="R505" s="565"/>
      <c r="S505" s="565"/>
      <c r="T505" s="565"/>
      <c r="U505" s="565"/>
      <c r="V505" s="565"/>
      <c r="W505" s="565"/>
      <c r="X505" s="565"/>
      <c r="Y505" s="565"/>
      <c r="Z505" s="565"/>
    </row>
    <row r="506" spans="1:26" ht="15.75" customHeight="1">
      <c r="A506" s="565"/>
      <c r="B506" s="565"/>
      <c r="C506" s="565"/>
      <c r="D506" s="565"/>
      <c r="E506" s="565"/>
      <c r="F506" s="565"/>
      <c r="G506" s="565"/>
      <c r="H506" s="565"/>
      <c r="I506" s="565"/>
      <c r="J506" s="565"/>
      <c r="K506" s="565"/>
      <c r="L506" s="565"/>
      <c r="M506" s="565"/>
      <c r="N506" s="565"/>
      <c r="O506" s="565"/>
      <c r="P506" s="565"/>
      <c r="Q506" s="565"/>
      <c r="R506" s="565"/>
      <c r="S506" s="565"/>
      <c r="T506" s="565"/>
      <c r="U506" s="565"/>
      <c r="V506" s="565"/>
      <c r="W506" s="565"/>
      <c r="X506" s="565"/>
      <c r="Y506" s="565"/>
      <c r="Z506" s="565"/>
    </row>
    <row r="507" spans="1:26" ht="15.75" customHeight="1">
      <c r="A507" s="565"/>
      <c r="B507" s="565"/>
      <c r="C507" s="565"/>
      <c r="D507" s="565"/>
      <c r="E507" s="565"/>
      <c r="F507" s="565"/>
      <c r="G507" s="565"/>
      <c r="H507" s="565"/>
      <c r="I507" s="565"/>
      <c r="J507" s="565"/>
      <c r="K507" s="565"/>
      <c r="L507" s="565"/>
      <c r="M507" s="565"/>
      <c r="N507" s="565"/>
      <c r="O507" s="565"/>
      <c r="P507" s="565"/>
      <c r="Q507" s="565"/>
      <c r="R507" s="565"/>
      <c r="S507" s="565"/>
      <c r="T507" s="565"/>
      <c r="U507" s="565"/>
      <c r="V507" s="565"/>
      <c r="W507" s="565"/>
      <c r="X507" s="565"/>
      <c r="Y507" s="565"/>
      <c r="Z507" s="565"/>
    </row>
    <row r="508" spans="1:26" ht="15.75" customHeight="1">
      <c r="A508" s="565"/>
      <c r="B508" s="565"/>
      <c r="C508" s="565"/>
      <c r="D508" s="565"/>
      <c r="E508" s="565"/>
      <c r="F508" s="565"/>
      <c r="G508" s="565"/>
      <c r="H508" s="565"/>
      <c r="I508" s="565"/>
      <c r="J508" s="565"/>
      <c r="K508" s="565"/>
      <c r="L508" s="565"/>
      <c r="M508" s="565"/>
      <c r="N508" s="565"/>
      <c r="O508" s="565"/>
      <c r="P508" s="565"/>
      <c r="Q508" s="565"/>
      <c r="R508" s="565"/>
      <c r="S508" s="565"/>
      <c r="T508" s="565"/>
      <c r="U508" s="565"/>
      <c r="V508" s="565"/>
      <c r="W508" s="565"/>
      <c r="X508" s="565"/>
      <c r="Y508" s="565"/>
      <c r="Z508" s="565"/>
    </row>
    <row r="509" spans="1:26" ht="15.75" customHeight="1">
      <c r="A509" s="565"/>
      <c r="B509" s="565"/>
      <c r="C509" s="565"/>
      <c r="D509" s="565"/>
      <c r="E509" s="565"/>
      <c r="F509" s="565"/>
      <c r="G509" s="565"/>
      <c r="H509" s="565"/>
      <c r="I509" s="565"/>
      <c r="J509" s="565"/>
      <c r="K509" s="565"/>
      <c r="L509" s="565"/>
      <c r="M509" s="565"/>
      <c r="N509" s="565"/>
      <c r="O509" s="565"/>
      <c r="P509" s="565"/>
      <c r="Q509" s="565"/>
      <c r="R509" s="565"/>
      <c r="S509" s="565"/>
      <c r="T509" s="565"/>
      <c r="U509" s="565"/>
      <c r="V509" s="565"/>
      <c r="W509" s="565"/>
      <c r="X509" s="565"/>
      <c r="Y509" s="565"/>
      <c r="Z509" s="565"/>
    </row>
    <row r="510" spans="1:26" ht="15.75" customHeight="1">
      <c r="A510" s="565"/>
      <c r="B510" s="565"/>
      <c r="C510" s="565"/>
      <c r="D510" s="565"/>
      <c r="E510" s="565"/>
      <c r="F510" s="565"/>
      <c r="G510" s="565"/>
      <c r="H510" s="565"/>
      <c r="I510" s="565"/>
      <c r="J510" s="565"/>
      <c r="K510" s="565"/>
      <c r="L510" s="565"/>
      <c r="M510" s="565"/>
      <c r="N510" s="565"/>
      <c r="O510" s="565"/>
      <c r="P510" s="565"/>
      <c r="Q510" s="565"/>
      <c r="R510" s="565"/>
      <c r="S510" s="565"/>
      <c r="T510" s="565"/>
      <c r="U510" s="565"/>
      <c r="V510" s="565"/>
      <c r="W510" s="565"/>
      <c r="X510" s="565"/>
      <c r="Y510" s="565"/>
      <c r="Z510" s="565"/>
    </row>
    <row r="511" spans="1:26" ht="15.75" customHeight="1">
      <c r="A511" s="565"/>
      <c r="B511" s="565"/>
      <c r="C511" s="565"/>
      <c r="D511" s="565"/>
      <c r="E511" s="565"/>
      <c r="F511" s="565"/>
      <c r="G511" s="565"/>
      <c r="H511" s="565"/>
      <c r="I511" s="565"/>
      <c r="J511" s="565"/>
      <c r="K511" s="565"/>
      <c r="L511" s="565"/>
      <c r="M511" s="565"/>
      <c r="N511" s="565"/>
      <c r="O511" s="565"/>
      <c r="P511" s="565"/>
      <c r="Q511" s="565"/>
      <c r="R511" s="565"/>
      <c r="S511" s="565"/>
      <c r="T511" s="565"/>
      <c r="U511" s="565"/>
      <c r="V511" s="565"/>
      <c r="W511" s="565"/>
      <c r="X511" s="565"/>
      <c r="Y511" s="565"/>
      <c r="Z511" s="565"/>
    </row>
    <row r="512" spans="1:26" ht="15.75" customHeight="1">
      <c r="A512" s="565"/>
      <c r="B512" s="565"/>
      <c r="C512" s="565"/>
      <c r="D512" s="565"/>
      <c r="E512" s="565"/>
      <c r="F512" s="565"/>
      <c r="G512" s="565"/>
      <c r="H512" s="565"/>
      <c r="I512" s="565"/>
      <c r="J512" s="565"/>
      <c r="K512" s="565"/>
      <c r="L512" s="565"/>
      <c r="M512" s="565"/>
      <c r="N512" s="565"/>
      <c r="O512" s="565"/>
      <c r="P512" s="565"/>
      <c r="Q512" s="565"/>
      <c r="R512" s="565"/>
      <c r="S512" s="565"/>
      <c r="T512" s="565"/>
      <c r="U512" s="565"/>
      <c r="V512" s="565"/>
      <c r="W512" s="565"/>
      <c r="X512" s="565"/>
      <c r="Y512" s="565"/>
      <c r="Z512" s="565"/>
    </row>
    <row r="513" spans="1:26" ht="15.75" customHeight="1">
      <c r="A513" s="565"/>
      <c r="B513" s="565"/>
      <c r="C513" s="565"/>
      <c r="D513" s="565"/>
      <c r="E513" s="565"/>
      <c r="F513" s="565"/>
      <c r="G513" s="565"/>
      <c r="H513" s="565"/>
      <c r="I513" s="565"/>
      <c r="J513" s="565"/>
      <c r="K513" s="565"/>
      <c r="L513" s="565"/>
      <c r="M513" s="565"/>
      <c r="N513" s="565"/>
      <c r="O513" s="565"/>
      <c r="P513" s="565"/>
      <c r="Q513" s="565"/>
      <c r="R513" s="565"/>
      <c r="S513" s="565"/>
      <c r="T513" s="565"/>
      <c r="U513" s="565"/>
      <c r="V513" s="565"/>
      <c r="W513" s="565"/>
      <c r="X513" s="565"/>
      <c r="Y513" s="565"/>
      <c r="Z513" s="565"/>
    </row>
    <row r="514" spans="1:26" ht="15.75" customHeight="1">
      <c r="A514" s="565"/>
      <c r="B514" s="565"/>
      <c r="C514" s="565"/>
      <c r="D514" s="565"/>
      <c r="E514" s="565"/>
      <c r="F514" s="565"/>
      <c r="G514" s="565"/>
      <c r="H514" s="565"/>
      <c r="I514" s="565"/>
      <c r="J514" s="565"/>
      <c r="K514" s="565"/>
      <c r="L514" s="565"/>
      <c r="M514" s="565"/>
      <c r="N514" s="565"/>
      <c r="O514" s="565"/>
      <c r="P514" s="565"/>
      <c r="Q514" s="565"/>
      <c r="R514" s="565"/>
      <c r="S514" s="565"/>
      <c r="T514" s="565"/>
      <c r="U514" s="565"/>
      <c r="V514" s="565"/>
      <c r="W514" s="565"/>
      <c r="X514" s="565"/>
      <c r="Y514" s="565"/>
      <c r="Z514" s="565"/>
    </row>
    <row r="515" spans="1:26" ht="15.75" customHeight="1">
      <c r="A515" s="565"/>
      <c r="B515" s="565"/>
      <c r="C515" s="565"/>
      <c r="D515" s="565"/>
      <c r="E515" s="565"/>
      <c r="F515" s="565"/>
      <c r="G515" s="565"/>
      <c r="H515" s="565"/>
      <c r="I515" s="565"/>
      <c r="J515" s="565"/>
      <c r="K515" s="565"/>
      <c r="L515" s="565"/>
      <c r="M515" s="565"/>
      <c r="N515" s="565"/>
      <c r="O515" s="565"/>
      <c r="P515" s="565"/>
      <c r="Q515" s="565"/>
      <c r="R515" s="565"/>
      <c r="S515" s="565"/>
      <c r="T515" s="565"/>
      <c r="U515" s="565"/>
      <c r="V515" s="565"/>
      <c r="W515" s="565"/>
      <c r="X515" s="565"/>
      <c r="Y515" s="565"/>
      <c r="Z515" s="565"/>
    </row>
    <row r="516" spans="1:26" ht="15.75" customHeight="1">
      <c r="A516" s="565"/>
      <c r="B516" s="565"/>
      <c r="C516" s="565"/>
      <c r="D516" s="565"/>
      <c r="E516" s="565"/>
      <c r="F516" s="565"/>
      <c r="G516" s="565"/>
      <c r="H516" s="565"/>
      <c r="I516" s="565"/>
      <c r="J516" s="565"/>
      <c r="K516" s="565"/>
      <c r="L516" s="565"/>
      <c r="M516" s="565"/>
      <c r="N516" s="565"/>
      <c r="O516" s="565"/>
      <c r="P516" s="565"/>
      <c r="Q516" s="565"/>
      <c r="R516" s="565"/>
      <c r="S516" s="565"/>
      <c r="T516" s="565"/>
      <c r="U516" s="565"/>
      <c r="V516" s="565"/>
      <c r="W516" s="565"/>
      <c r="X516" s="565"/>
      <c r="Y516" s="565"/>
      <c r="Z516" s="565"/>
    </row>
    <row r="517" spans="1:26" ht="15.75" customHeight="1">
      <c r="A517" s="565"/>
      <c r="B517" s="565"/>
      <c r="C517" s="565"/>
      <c r="D517" s="565"/>
      <c r="E517" s="565"/>
      <c r="F517" s="565"/>
      <c r="G517" s="565"/>
      <c r="H517" s="565"/>
      <c r="I517" s="565"/>
      <c r="J517" s="565"/>
      <c r="K517" s="565"/>
      <c r="L517" s="565"/>
      <c r="M517" s="565"/>
      <c r="N517" s="565"/>
      <c r="O517" s="565"/>
      <c r="P517" s="565"/>
      <c r="Q517" s="565"/>
      <c r="R517" s="565"/>
      <c r="S517" s="565"/>
      <c r="T517" s="565"/>
      <c r="U517" s="565"/>
      <c r="V517" s="565"/>
      <c r="W517" s="565"/>
      <c r="X517" s="565"/>
      <c r="Y517" s="565"/>
      <c r="Z517" s="565"/>
    </row>
    <row r="518" spans="1:26" ht="15.75" customHeight="1">
      <c r="A518" s="565"/>
      <c r="B518" s="565"/>
      <c r="C518" s="565"/>
      <c r="D518" s="565"/>
      <c r="E518" s="565"/>
      <c r="F518" s="565"/>
      <c r="G518" s="565"/>
      <c r="H518" s="565"/>
      <c r="I518" s="565"/>
      <c r="J518" s="565"/>
      <c r="K518" s="565"/>
      <c r="L518" s="565"/>
      <c r="M518" s="565"/>
      <c r="N518" s="565"/>
      <c r="O518" s="565"/>
      <c r="P518" s="565"/>
      <c r="Q518" s="565"/>
      <c r="R518" s="565"/>
      <c r="S518" s="565"/>
      <c r="T518" s="565"/>
      <c r="U518" s="565"/>
      <c r="V518" s="565"/>
      <c r="W518" s="565"/>
      <c r="X518" s="565"/>
      <c r="Y518" s="565"/>
      <c r="Z518" s="565"/>
    </row>
    <row r="519" spans="1:26" ht="15.75" customHeight="1">
      <c r="A519" s="565"/>
      <c r="B519" s="565"/>
      <c r="C519" s="565"/>
      <c r="D519" s="565"/>
      <c r="E519" s="565"/>
      <c r="F519" s="565"/>
      <c r="G519" s="565"/>
      <c r="H519" s="565"/>
      <c r="I519" s="565"/>
      <c r="J519" s="565"/>
      <c r="K519" s="565"/>
      <c r="L519" s="565"/>
      <c r="M519" s="565"/>
      <c r="N519" s="565"/>
      <c r="O519" s="565"/>
      <c r="P519" s="565"/>
      <c r="Q519" s="565"/>
      <c r="R519" s="565"/>
      <c r="S519" s="565"/>
      <c r="T519" s="565"/>
      <c r="U519" s="565"/>
      <c r="V519" s="565"/>
      <c r="W519" s="565"/>
      <c r="X519" s="565"/>
      <c r="Y519" s="565"/>
      <c r="Z519" s="565"/>
    </row>
    <row r="520" spans="1:26" ht="15.75" customHeight="1">
      <c r="A520" s="565"/>
      <c r="B520" s="565"/>
      <c r="C520" s="565"/>
      <c r="D520" s="565"/>
      <c r="E520" s="565"/>
      <c r="F520" s="565"/>
      <c r="G520" s="565"/>
      <c r="H520" s="565"/>
      <c r="I520" s="565"/>
      <c r="J520" s="565"/>
      <c r="K520" s="565"/>
      <c r="L520" s="565"/>
      <c r="M520" s="565"/>
      <c r="N520" s="565"/>
      <c r="O520" s="565"/>
      <c r="P520" s="565"/>
      <c r="Q520" s="565"/>
      <c r="R520" s="565"/>
      <c r="S520" s="565"/>
      <c r="T520" s="565"/>
      <c r="U520" s="565"/>
      <c r="V520" s="565"/>
      <c r="W520" s="565"/>
      <c r="X520" s="565"/>
      <c r="Y520" s="565"/>
      <c r="Z520" s="565"/>
    </row>
    <row r="521" spans="1:26" ht="15.75" customHeight="1">
      <c r="A521" s="565"/>
      <c r="B521" s="565"/>
      <c r="C521" s="565"/>
      <c r="D521" s="565"/>
      <c r="E521" s="565"/>
      <c r="F521" s="565"/>
      <c r="G521" s="565"/>
      <c r="H521" s="565"/>
      <c r="I521" s="565"/>
      <c r="J521" s="565"/>
      <c r="K521" s="565"/>
      <c r="L521" s="565"/>
      <c r="M521" s="565"/>
      <c r="N521" s="565"/>
      <c r="O521" s="565"/>
      <c r="P521" s="565"/>
      <c r="Q521" s="565"/>
      <c r="R521" s="565"/>
      <c r="S521" s="565"/>
      <c r="T521" s="565"/>
      <c r="U521" s="565"/>
      <c r="V521" s="565"/>
      <c r="W521" s="565"/>
      <c r="X521" s="565"/>
      <c r="Y521" s="565"/>
      <c r="Z521" s="565"/>
    </row>
    <row r="522" spans="1:26" ht="15.75" customHeight="1">
      <c r="A522" s="565"/>
      <c r="B522" s="565"/>
      <c r="C522" s="565"/>
      <c r="D522" s="565"/>
      <c r="E522" s="565"/>
      <c r="F522" s="565"/>
      <c r="G522" s="565"/>
      <c r="H522" s="565"/>
      <c r="I522" s="565"/>
      <c r="J522" s="565"/>
      <c r="K522" s="565"/>
      <c r="L522" s="565"/>
      <c r="M522" s="565"/>
      <c r="N522" s="565"/>
      <c r="O522" s="565"/>
      <c r="P522" s="565"/>
      <c r="Q522" s="565"/>
      <c r="R522" s="565"/>
      <c r="S522" s="565"/>
      <c r="T522" s="565"/>
      <c r="U522" s="565"/>
      <c r="V522" s="565"/>
      <c r="W522" s="565"/>
      <c r="X522" s="565"/>
      <c r="Y522" s="565"/>
      <c r="Z522" s="565"/>
    </row>
    <row r="523" spans="1:26" ht="15.75" customHeight="1">
      <c r="A523" s="565"/>
      <c r="B523" s="565"/>
      <c r="C523" s="565"/>
      <c r="D523" s="565"/>
      <c r="E523" s="565"/>
      <c r="F523" s="565"/>
      <c r="G523" s="565"/>
      <c r="H523" s="565"/>
      <c r="I523" s="565"/>
      <c r="J523" s="565"/>
      <c r="K523" s="565"/>
      <c r="L523" s="565"/>
      <c r="M523" s="565"/>
      <c r="N523" s="565"/>
      <c r="O523" s="565"/>
      <c r="P523" s="565"/>
      <c r="Q523" s="565"/>
      <c r="R523" s="565"/>
      <c r="S523" s="565"/>
      <c r="T523" s="565"/>
      <c r="U523" s="565"/>
      <c r="V523" s="565"/>
      <c r="W523" s="565"/>
      <c r="X523" s="565"/>
      <c r="Y523" s="565"/>
      <c r="Z523" s="565"/>
    </row>
    <row r="524" spans="1:26" ht="15.75" customHeight="1">
      <c r="A524" s="565"/>
      <c r="B524" s="565"/>
      <c r="C524" s="565"/>
      <c r="D524" s="565"/>
      <c r="E524" s="565"/>
      <c r="F524" s="565"/>
      <c r="G524" s="565"/>
      <c r="H524" s="565"/>
      <c r="I524" s="565"/>
      <c r="J524" s="565"/>
      <c r="K524" s="565"/>
      <c r="L524" s="565"/>
      <c r="M524" s="565"/>
      <c r="N524" s="565"/>
      <c r="O524" s="565"/>
      <c r="P524" s="565"/>
      <c r="Q524" s="565"/>
      <c r="R524" s="565"/>
      <c r="S524" s="565"/>
      <c r="T524" s="565"/>
      <c r="U524" s="565"/>
      <c r="V524" s="565"/>
      <c r="W524" s="565"/>
      <c r="X524" s="565"/>
      <c r="Y524" s="565"/>
      <c r="Z524" s="565"/>
    </row>
    <row r="525" spans="1:26" ht="15.75" customHeight="1">
      <c r="A525" s="565"/>
      <c r="B525" s="565"/>
      <c r="C525" s="565"/>
      <c r="D525" s="565"/>
      <c r="E525" s="565"/>
      <c r="F525" s="565"/>
      <c r="G525" s="565"/>
      <c r="H525" s="565"/>
      <c r="I525" s="565"/>
      <c r="J525" s="565"/>
      <c r="K525" s="565"/>
      <c r="L525" s="565"/>
      <c r="M525" s="565"/>
      <c r="N525" s="565"/>
      <c r="O525" s="565"/>
      <c r="P525" s="565"/>
      <c r="Q525" s="565"/>
      <c r="R525" s="565"/>
      <c r="S525" s="565"/>
      <c r="T525" s="565"/>
      <c r="U525" s="565"/>
      <c r="V525" s="565"/>
      <c r="W525" s="565"/>
      <c r="X525" s="565"/>
      <c r="Y525" s="565"/>
      <c r="Z525" s="565"/>
    </row>
    <row r="526" spans="1:26" ht="15.75" customHeight="1">
      <c r="A526" s="565"/>
      <c r="B526" s="565"/>
      <c r="C526" s="565"/>
      <c r="D526" s="565"/>
      <c r="E526" s="565"/>
      <c r="F526" s="565"/>
      <c r="G526" s="565"/>
      <c r="H526" s="565"/>
      <c r="I526" s="565"/>
      <c r="J526" s="565"/>
      <c r="K526" s="565"/>
      <c r="L526" s="565"/>
      <c r="M526" s="565"/>
      <c r="N526" s="565"/>
      <c r="O526" s="565"/>
      <c r="P526" s="565"/>
      <c r="Q526" s="565"/>
      <c r="R526" s="565"/>
      <c r="S526" s="565"/>
      <c r="T526" s="565"/>
      <c r="U526" s="565"/>
      <c r="V526" s="565"/>
      <c r="W526" s="565"/>
      <c r="X526" s="565"/>
      <c r="Y526" s="565"/>
      <c r="Z526" s="565"/>
    </row>
    <row r="527" spans="1:26" ht="15.75" customHeight="1">
      <c r="A527" s="565"/>
      <c r="B527" s="565"/>
      <c r="C527" s="565"/>
      <c r="D527" s="565"/>
      <c r="E527" s="565"/>
      <c r="F527" s="565"/>
      <c r="G527" s="565"/>
      <c r="H527" s="565"/>
      <c r="I527" s="565"/>
      <c r="J527" s="565"/>
      <c r="K527" s="565"/>
      <c r="L527" s="565"/>
      <c r="M527" s="565"/>
      <c r="N527" s="565"/>
      <c r="O527" s="565"/>
      <c r="P527" s="565"/>
      <c r="Q527" s="565"/>
      <c r="R527" s="565"/>
      <c r="S527" s="565"/>
      <c r="T527" s="565"/>
      <c r="U527" s="565"/>
      <c r="V527" s="565"/>
      <c r="W527" s="565"/>
      <c r="X527" s="565"/>
      <c r="Y527" s="565"/>
      <c r="Z527" s="565"/>
    </row>
    <row r="528" spans="1:26" ht="15.75" customHeight="1">
      <c r="A528" s="565"/>
      <c r="B528" s="565"/>
      <c r="C528" s="565"/>
      <c r="D528" s="565"/>
      <c r="E528" s="565"/>
      <c r="F528" s="565"/>
      <c r="G528" s="565"/>
      <c r="H528" s="565"/>
      <c r="I528" s="565"/>
      <c r="J528" s="565"/>
      <c r="K528" s="565"/>
      <c r="L528" s="565"/>
      <c r="M528" s="565"/>
      <c r="N528" s="565"/>
      <c r="O528" s="565"/>
      <c r="P528" s="565"/>
      <c r="Q528" s="565"/>
      <c r="R528" s="565"/>
      <c r="S528" s="565"/>
      <c r="T528" s="565"/>
      <c r="U528" s="565"/>
      <c r="V528" s="565"/>
      <c r="W528" s="565"/>
      <c r="X528" s="565"/>
      <c r="Y528" s="565"/>
      <c r="Z528" s="565"/>
    </row>
    <row r="529" spans="1:26" ht="15.75" customHeight="1">
      <c r="A529" s="565"/>
      <c r="B529" s="565"/>
      <c r="C529" s="565"/>
      <c r="D529" s="565"/>
      <c r="E529" s="565"/>
      <c r="F529" s="565"/>
      <c r="G529" s="565"/>
      <c r="H529" s="565"/>
      <c r="I529" s="565"/>
      <c r="J529" s="565"/>
      <c r="K529" s="565"/>
      <c r="L529" s="565"/>
      <c r="M529" s="565"/>
      <c r="N529" s="565"/>
      <c r="O529" s="565"/>
      <c r="P529" s="565"/>
      <c r="Q529" s="565"/>
      <c r="R529" s="565"/>
      <c r="S529" s="565"/>
      <c r="T529" s="565"/>
      <c r="U529" s="565"/>
      <c r="V529" s="565"/>
      <c r="W529" s="565"/>
      <c r="X529" s="565"/>
      <c r="Y529" s="565"/>
      <c r="Z529" s="565"/>
    </row>
    <row r="530" spans="1:26" ht="15.75" customHeight="1">
      <c r="A530" s="565"/>
      <c r="B530" s="565"/>
      <c r="C530" s="565"/>
      <c r="D530" s="565"/>
      <c r="E530" s="565"/>
      <c r="F530" s="565"/>
      <c r="G530" s="565"/>
      <c r="H530" s="565"/>
      <c r="I530" s="565"/>
      <c r="J530" s="565"/>
      <c r="K530" s="565"/>
      <c r="L530" s="565"/>
      <c r="M530" s="565"/>
      <c r="N530" s="565"/>
      <c r="O530" s="565"/>
      <c r="P530" s="565"/>
      <c r="Q530" s="565"/>
      <c r="R530" s="565"/>
      <c r="S530" s="565"/>
      <c r="T530" s="565"/>
      <c r="U530" s="565"/>
      <c r="V530" s="565"/>
      <c r="W530" s="565"/>
      <c r="X530" s="565"/>
      <c r="Y530" s="565"/>
      <c r="Z530" s="565"/>
    </row>
    <row r="531" spans="1:26" ht="15.75" customHeight="1">
      <c r="A531" s="565"/>
      <c r="B531" s="565"/>
      <c r="C531" s="565"/>
      <c r="D531" s="565"/>
      <c r="E531" s="565"/>
      <c r="F531" s="565"/>
      <c r="G531" s="565"/>
      <c r="H531" s="565"/>
      <c r="I531" s="565"/>
      <c r="J531" s="565"/>
      <c r="K531" s="565"/>
      <c r="L531" s="565"/>
      <c r="M531" s="565"/>
      <c r="N531" s="565"/>
      <c r="O531" s="565"/>
      <c r="P531" s="565"/>
      <c r="Q531" s="565"/>
      <c r="R531" s="565"/>
      <c r="S531" s="565"/>
      <c r="T531" s="565"/>
      <c r="U531" s="565"/>
      <c r="V531" s="565"/>
      <c r="W531" s="565"/>
      <c r="X531" s="565"/>
      <c r="Y531" s="565"/>
      <c r="Z531" s="565"/>
    </row>
    <row r="532" spans="1:26" ht="15.75" customHeight="1">
      <c r="A532" s="565"/>
      <c r="B532" s="565"/>
      <c r="C532" s="565"/>
      <c r="D532" s="565"/>
      <c r="E532" s="565"/>
      <c r="F532" s="565"/>
      <c r="G532" s="565"/>
      <c r="H532" s="565"/>
      <c r="I532" s="565"/>
      <c r="J532" s="565"/>
      <c r="K532" s="565"/>
      <c r="L532" s="565"/>
      <c r="M532" s="565"/>
      <c r="N532" s="565"/>
      <c r="O532" s="565"/>
      <c r="P532" s="565"/>
      <c r="Q532" s="565"/>
      <c r="R532" s="565"/>
      <c r="S532" s="565"/>
      <c r="T532" s="565"/>
      <c r="U532" s="565"/>
      <c r="V532" s="565"/>
      <c r="W532" s="565"/>
      <c r="X532" s="565"/>
      <c r="Y532" s="565"/>
      <c r="Z532" s="565"/>
    </row>
    <row r="533" spans="1:26" ht="15.75" customHeight="1">
      <c r="A533" s="565"/>
      <c r="B533" s="565"/>
      <c r="C533" s="565"/>
      <c r="D533" s="565"/>
      <c r="E533" s="565"/>
      <c r="F533" s="565"/>
      <c r="G533" s="565"/>
      <c r="H533" s="565"/>
      <c r="I533" s="565"/>
      <c r="J533" s="565"/>
      <c r="K533" s="565"/>
      <c r="L533" s="565"/>
      <c r="M533" s="565"/>
      <c r="N533" s="565"/>
      <c r="O533" s="565"/>
      <c r="P533" s="565"/>
      <c r="Q533" s="565"/>
      <c r="R533" s="565"/>
      <c r="S533" s="565"/>
      <c r="T533" s="565"/>
      <c r="U533" s="565"/>
      <c r="V533" s="565"/>
      <c r="W533" s="565"/>
      <c r="X533" s="565"/>
      <c r="Y533" s="565"/>
      <c r="Z533" s="565"/>
    </row>
    <row r="534" spans="1:26" ht="15.75" customHeight="1">
      <c r="A534" s="565"/>
      <c r="B534" s="565"/>
      <c r="C534" s="565"/>
      <c r="D534" s="565"/>
      <c r="E534" s="565"/>
      <c r="F534" s="565"/>
      <c r="G534" s="565"/>
      <c r="H534" s="565"/>
      <c r="I534" s="565"/>
      <c r="J534" s="565"/>
      <c r="K534" s="565"/>
      <c r="L534" s="565"/>
      <c r="M534" s="565"/>
      <c r="N534" s="565"/>
      <c r="O534" s="565"/>
      <c r="P534" s="565"/>
      <c r="Q534" s="565"/>
      <c r="R534" s="565"/>
      <c r="S534" s="565"/>
      <c r="T534" s="565"/>
      <c r="U534" s="565"/>
      <c r="V534" s="565"/>
      <c r="W534" s="565"/>
      <c r="X534" s="565"/>
      <c r="Y534" s="565"/>
      <c r="Z534" s="565"/>
    </row>
    <row r="535" spans="1:26" ht="15.75" customHeight="1">
      <c r="A535" s="565"/>
      <c r="B535" s="565"/>
      <c r="C535" s="565"/>
      <c r="D535" s="565"/>
      <c r="E535" s="565"/>
      <c r="F535" s="565"/>
      <c r="G535" s="565"/>
      <c r="H535" s="565"/>
      <c r="I535" s="565"/>
      <c r="J535" s="565"/>
      <c r="K535" s="565"/>
      <c r="L535" s="565"/>
      <c r="M535" s="565"/>
      <c r="N535" s="565"/>
      <c r="O535" s="565"/>
      <c r="P535" s="565"/>
      <c r="Q535" s="565"/>
      <c r="R535" s="565"/>
      <c r="S535" s="565"/>
      <c r="T535" s="565"/>
      <c r="U535" s="565"/>
      <c r="V535" s="565"/>
      <c r="W535" s="565"/>
      <c r="X535" s="565"/>
      <c r="Y535" s="565"/>
      <c r="Z535" s="565"/>
    </row>
    <row r="536" spans="1:26" ht="15.75" customHeight="1">
      <c r="A536" s="565"/>
      <c r="B536" s="565"/>
      <c r="C536" s="565"/>
      <c r="D536" s="565"/>
      <c r="E536" s="565"/>
      <c r="F536" s="565"/>
      <c r="G536" s="565"/>
      <c r="H536" s="565"/>
      <c r="I536" s="565"/>
      <c r="J536" s="565"/>
      <c r="K536" s="565"/>
      <c r="L536" s="565"/>
      <c r="M536" s="565"/>
      <c r="N536" s="565"/>
      <c r="O536" s="565"/>
      <c r="P536" s="565"/>
      <c r="Q536" s="565"/>
      <c r="R536" s="565"/>
      <c r="S536" s="565"/>
      <c r="T536" s="565"/>
      <c r="U536" s="565"/>
      <c r="V536" s="565"/>
      <c r="W536" s="565"/>
      <c r="X536" s="565"/>
      <c r="Y536" s="565"/>
      <c r="Z536" s="565"/>
    </row>
    <row r="537" spans="1:26" ht="15.75" customHeight="1">
      <c r="A537" s="565"/>
      <c r="B537" s="565"/>
      <c r="C537" s="565"/>
      <c r="D537" s="565"/>
      <c r="E537" s="565"/>
      <c r="F537" s="565"/>
      <c r="G537" s="565"/>
      <c r="H537" s="565"/>
      <c r="I537" s="565"/>
      <c r="J537" s="565"/>
      <c r="K537" s="565"/>
      <c r="L537" s="565"/>
      <c r="M537" s="565"/>
      <c r="N537" s="565"/>
      <c r="O537" s="565"/>
      <c r="P537" s="565"/>
      <c r="Q537" s="565"/>
      <c r="R537" s="565"/>
      <c r="S537" s="565"/>
      <c r="T537" s="565"/>
      <c r="U537" s="565"/>
      <c r="V537" s="565"/>
      <c r="W537" s="565"/>
      <c r="X537" s="565"/>
      <c r="Y537" s="565"/>
      <c r="Z537" s="565"/>
    </row>
    <row r="538" spans="1:26" ht="15.75" customHeight="1">
      <c r="A538" s="565"/>
      <c r="B538" s="565"/>
      <c r="C538" s="565"/>
      <c r="D538" s="565"/>
      <c r="E538" s="565"/>
      <c r="F538" s="565"/>
      <c r="G538" s="565"/>
      <c r="H538" s="565"/>
      <c r="I538" s="565"/>
      <c r="J538" s="565"/>
      <c r="K538" s="565"/>
      <c r="L538" s="565"/>
      <c r="M538" s="565"/>
      <c r="N538" s="565"/>
      <c r="O538" s="565"/>
      <c r="P538" s="565"/>
      <c r="Q538" s="565"/>
      <c r="R538" s="565"/>
      <c r="S538" s="565"/>
      <c r="T538" s="565"/>
      <c r="U538" s="565"/>
      <c r="V538" s="565"/>
      <c r="W538" s="565"/>
      <c r="X538" s="565"/>
      <c r="Y538" s="565"/>
      <c r="Z538" s="565"/>
    </row>
    <row r="539" spans="1:26" ht="15.75" customHeight="1">
      <c r="A539" s="565"/>
      <c r="B539" s="565"/>
      <c r="C539" s="565"/>
      <c r="D539" s="565"/>
      <c r="E539" s="565"/>
      <c r="F539" s="565"/>
      <c r="G539" s="565"/>
      <c r="H539" s="565"/>
      <c r="I539" s="565"/>
      <c r="J539" s="565"/>
      <c r="K539" s="565"/>
      <c r="L539" s="565"/>
      <c r="M539" s="565"/>
      <c r="N539" s="565"/>
      <c r="O539" s="565"/>
      <c r="P539" s="565"/>
      <c r="Q539" s="565"/>
      <c r="R539" s="565"/>
      <c r="S539" s="565"/>
      <c r="T539" s="565"/>
      <c r="U539" s="565"/>
      <c r="V539" s="565"/>
      <c r="W539" s="565"/>
      <c r="X539" s="565"/>
      <c r="Y539" s="565"/>
      <c r="Z539" s="565"/>
    </row>
    <row r="540" spans="1:26" ht="15.75" customHeight="1">
      <c r="A540" s="565"/>
      <c r="B540" s="565"/>
      <c r="C540" s="565"/>
      <c r="D540" s="565"/>
      <c r="E540" s="565"/>
      <c r="F540" s="565"/>
      <c r="G540" s="565"/>
      <c r="H540" s="565"/>
      <c r="I540" s="565"/>
      <c r="J540" s="565"/>
      <c r="K540" s="565"/>
      <c r="L540" s="565"/>
      <c r="M540" s="565"/>
      <c r="N540" s="565"/>
      <c r="O540" s="565"/>
      <c r="P540" s="565"/>
      <c r="Q540" s="565"/>
      <c r="R540" s="565"/>
      <c r="S540" s="565"/>
      <c r="T540" s="565"/>
      <c r="U540" s="565"/>
      <c r="V540" s="565"/>
      <c r="W540" s="565"/>
      <c r="X540" s="565"/>
      <c r="Y540" s="565"/>
      <c r="Z540" s="565"/>
    </row>
    <row r="541" spans="1:26" ht="15.75" customHeight="1">
      <c r="A541" s="565"/>
      <c r="B541" s="565"/>
      <c r="C541" s="565"/>
      <c r="D541" s="565"/>
      <c r="E541" s="565"/>
      <c r="F541" s="565"/>
      <c r="G541" s="565"/>
      <c r="H541" s="565"/>
      <c r="I541" s="565"/>
      <c r="J541" s="565"/>
      <c r="K541" s="565"/>
      <c r="L541" s="565"/>
      <c r="M541" s="565"/>
      <c r="N541" s="565"/>
      <c r="O541" s="565"/>
      <c r="P541" s="565"/>
      <c r="Q541" s="565"/>
      <c r="R541" s="565"/>
      <c r="S541" s="565"/>
      <c r="T541" s="565"/>
      <c r="U541" s="565"/>
      <c r="V541" s="565"/>
      <c r="W541" s="565"/>
      <c r="X541" s="565"/>
      <c r="Y541" s="565"/>
      <c r="Z541" s="565"/>
    </row>
    <row r="542" spans="1:26" ht="15.75" customHeight="1">
      <c r="A542" s="565"/>
      <c r="B542" s="565"/>
      <c r="C542" s="565"/>
      <c r="D542" s="565"/>
      <c r="E542" s="565"/>
      <c r="F542" s="565"/>
      <c r="G542" s="565"/>
      <c r="H542" s="565"/>
      <c r="I542" s="565"/>
      <c r="J542" s="565"/>
      <c r="K542" s="565"/>
      <c r="L542" s="565"/>
      <c r="M542" s="565"/>
      <c r="N542" s="565"/>
      <c r="O542" s="565"/>
      <c r="P542" s="565"/>
      <c r="Q542" s="565"/>
      <c r="R542" s="565"/>
      <c r="S542" s="565"/>
      <c r="T542" s="565"/>
      <c r="U542" s="565"/>
      <c r="V542" s="565"/>
      <c r="W542" s="565"/>
      <c r="X542" s="565"/>
      <c r="Y542" s="565"/>
      <c r="Z542" s="565"/>
    </row>
    <row r="543" spans="1:26" ht="15.75" customHeight="1">
      <c r="A543" s="565"/>
      <c r="B543" s="565"/>
      <c r="C543" s="565"/>
      <c r="D543" s="565"/>
      <c r="E543" s="565"/>
      <c r="F543" s="565"/>
      <c r="G543" s="565"/>
      <c r="H543" s="565"/>
      <c r="I543" s="565"/>
      <c r="J543" s="565"/>
      <c r="K543" s="565"/>
      <c r="L543" s="565"/>
      <c r="M543" s="565"/>
      <c r="N543" s="565"/>
      <c r="O543" s="565"/>
      <c r="P543" s="565"/>
      <c r="Q543" s="565"/>
      <c r="R543" s="565"/>
      <c r="S543" s="565"/>
      <c r="T543" s="565"/>
      <c r="U543" s="565"/>
      <c r="V543" s="565"/>
      <c r="W543" s="565"/>
      <c r="X543" s="565"/>
      <c r="Y543" s="565"/>
      <c r="Z543" s="565"/>
    </row>
    <row r="544" spans="1:26" ht="15.75" customHeight="1">
      <c r="A544" s="565"/>
      <c r="B544" s="565"/>
      <c r="C544" s="565"/>
      <c r="D544" s="565"/>
      <c r="E544" s="565"/>
      <c r="F544" s="565"/>
      <c r="G544" s="565"/>
      <c r="H544" s="565"/>
      <c r="I544" s="565"/>
      <c r="J544" s="565"/>
      <c r="K544" s="565"/>
      <c r="L544" s="565"/>
      <c r="M544" s="565"/>
      <c r="N544" s="565"/>
      <c r="O544" s="565"/>
      <c r="P544" s="565"/>
      <c r="Q544" s="565"/>
      <c r="R544" s="565"/>
      <c r="S544" s="565"/>
      <c r="T544" s="565"/>
      <c r="U544" s="565"/>
      <c r="V544" s="565"/>
      <c r="W544" s="565"/>
      <c r="X544" s="565"/>
      <c r="Y544" s="565"/>
      <c r="Z544" s="565"/>
    </row>
    <row r="545" spans="1:26" ht="15.75" customHeight="1">
      <c r="A545" s="565"/>
      <c r="B545" s="565"/>
      <c r="C545" s="565"/>
      <c r="D545" s="565"/>
      <c r="E545" s="565"/>
      <c r="F545" s="565"/>
      <c r="G545" s="565"/>
      <c r="H545" s="565"/>
      <c r="I545" s="565"/>
      <c r="J545" s="565"/>
      <c r="K545" s="565"/>
      <c r="L545" s="565"/>
      <c r="M545" s="565"/>
      <c r="N545" s="565"/>
      <c r="O545" s="565"/>
      <c r="P545" s="565"/>
      <c r="Q545" s="565"/>
      <c r="R545" s="565"/>
      <c r="S545" s="565"/>
      <c r="T545" s="565"/>
      <c r="U545" s="565"/>
      <c r="V545" s="565"/>
      <c r="W545" s="565"/>
      <c r="X545" s="565"/>
      <c r="Y545" s="565"/>
      <c r="Z545" s="565"/>
    </row>
    <row r="546" spans="1:26" ht="15.75" customHeight="1">
      <c r="A546" s="565"/>
      <c r="B546" s="565"/>
      <c r="C546" s="565"/>
      <c r="D546" s="565"/>
      <c r="E546" s="565"/>
      <c r="F546" s="565"/>
      <c r="G546" s="565"/>
      <c r="H546" s="565"/>
      <c r="I546" s="565"/>
      <c r="J546" s="565"/>
      <c r="K546" s="565"/>
      <c r="L546" s="565"/>
      <c r="M546" s="565"/>
      <c r="N546" s="565"/>
      <c r="O546" s="565"/>
      <c r="P546" s="565"/>
      <c r="Q546" s="565"/>
      <c r="R546" s="565"/>
      <c r="S546" s="565"/>
      <c r="T546" s="565"/>
      <c r="U546" s="565"/>
      <c r="V546" s="565"/>
      <c r="W546" s="565"/>
      <c r="X546" s="565"/>
      <c r="Y546" s="565"/>
      <c r="Z546" s="565"/>
    </row>
    <row r="547" spans="1:26" ht="15.75" customHeight="1">
      <c r="A547" s="565"/>
      <c r="B547" s="565"/>
      <c r="C547" s="565"/>
      <c r="D547" s="565"/>
      <c r="E547" s="565"/>
      <c r="F547" s="565"/>
      <c r="G547" s="565"/>
      <c r="H547" s="565"/>
      <c r="I547" s="565"/>
      <c r="J547" s="565"/>
      <c r="K547" s="565"/>
      <c r="L547" s="565"/>
      <c r="M547" s="565"/>
      <c r="N547" s="565"/>
      <c r="O547" s="565"/>
      <c r="P547" s="565"/>
      <c r="Q547" s="565"/>
      <c r="R547" s="565"/>
      <c r="S547" s="565"/>
      <c r="T547" s="565"/>
      <c r="U547" s="565"/>
      <c r="V547" s="565"/>
      <c r="W547" s="565"/>
      <c r="X547" s="565"/>
      <c r="Y547" s="565"/>
      <c r="Z547" s="565"/>
    </row>
    <row r="548" spans="1:26" ht="15.75" customHeight="1">
      <c r="A548" s="565"/>
      <c r="B548" s="565"/>
      <c r="C548" s="565"/>
      <c r="D548" s="565"/>
      <c r="E548" s="565"/>
      <c r="F548" s="565"/>
      <c r="G548" s="565"/>
      <c r="H548" s="565"/>
      <c r="I548" s="565"/>
      <c r="J548" s="565"/>
      <c r="K548" s="565"/>
      <c r="L548" s="565"/>
      <c r="M548" s="565"/>
      <c r="N548" s="565"/>
      <c r="O548" s="565"/>
      <c r="P548" s="565"/>
      <c r="Q548" s="565"/>
      <c r="R548" s="565"/>
      <c r="S548" s="565"/>
      <c r="T548" s="565"/>
      <c r="U548" s="565"/>
      <c r="V548" s="565"/>
      <c r="W548" s="565"/>
      <c r="X548" s="565"/>
      <c r="Y548" s="565"/>
      <c r="Z548" s="565"/>
    </row>
    <row r="549" spans="1:26" ht="15.75" customHeight="1">
      <c r="A549" s="565"/>
      <c r="B549" s="565"/>
      <c r="C549" s="565"/>
      <c r="D549" s="565"/>
      <c r="E549" s="565"/>
      <c r="F549" s="565"/>
      <c r="G549" s="565"/>
      <c r="H549" s="565"/>
      <c r="I549" s="565"/>
      <c r="J549" s="565"/>
      <c r="K549" s="565"/>
      <c r="L549" s="565"/>
      <c r="M549" s="565"/>
      <c r="N549" s="565"/>
      <c r="O549" s="565"/>
      <c r="P549" s="565"/>
      <c r="Q549" s="565"/>
      <c r="R549" s="565"/>
      <c r="S549" s="565"/>
      <c r="T549" s="565"/>
      <c r="U549" s="565"/>
      <c r="V549" s="565"/>
      <c r="W549" s="565"/>
      <c r="X549" s="565"/>
      <c r="Y549" s="565"/>
      <c r="Z549" s="565"/>
    </row>
    <row r="550" spans="1:26" ht="15.75" customHeight="1">
      <c r="A550" s="565"/>
      <c r="B550" s="565"/>
      <c r="C550" s="565"/>
      <c r="D550" s="565"/>
      <c r="E550" s="565"/>
      <c r="F550" s="565"/>
      <c r="G550" s="565"/>
      <c r="H550" s="565"/>
      <c r="I550" s="565"/>
      <c r="J550" s="565"/>
      <c r="K550" s="565"/>
      <c r="L550" s="565"/>
      <c r="M550" s="565"/>
      <c r="N550" s="565"/>
      <c r="O550" s="565"/>
      <c r="P550" s="565"/>
      <c r="Q550" s="565"/>
      <c r="R550" s="565"/>
      <c r="S550" s="565"/>
      <c r="T550" s="565"/>
      <c r="U550" s="565"/>
      <c r="V550" s="565"/>
      <c r="W550" s="565"/>
      <c r="X550" s="565"/>
      <c r="Y550" s="565"/>
      <c r="Z550" s="565"/>
    </row>
    <row r="551" spans="1:26" ht="15.75" customHeight="1">
      <c r="A551" s="565"/>
      <c r="B551" s="565"/>
      <c r="C551" s="565"/>
      <c r="D551" s="565"/>
      <c r="E551" s="565"/>
      <c r="F551" s="565"/>
      <c r="G551" s="565"/>
      <c r="H551" s="565"/>
      <c r="I551" s="565"/>
      <c r="J551" s="565"/>
      <c r="K551" s="565"/>
      <c r="L551" s="565"/>
      <c r="M551" s="565"/>
      <c r="N551" s="565"/>
      <c r="O551" s="565"/>
      <c r="P551" s="565"/>
      <c r="Q551" s="565"/>
      <c r="R551" s="565"/>
      <c r="S551" s="565"/>
      <c r="T551" s="565"/>
      <c r="U551" s="565"/>
      <c r="V551" s="565"/>
      <c r="W551" s="565"/>
      <c r="X551" s="565"/>
      <c r="Y551" s="565"/>
      <c r="Z551" s="565"/>
    </row>
    <row r="552" spans="1:26" ht="15.75" customHeight="1">
      <c r="A552" s="565"/>
      <c r="B552" s="565"/>
      <c r="C552" s="565"/>
      <c r="D552" s="565"/>
      <c r="E552" s="565"/>
      <c r="F552" s="565"/>
      <c r="G552" s="565"/>
      <c r="H552" s="565"/>
      <c r="I552" s="565"/>
      <c r="J552" s="565"/>
      <c r="K552" s="565"/>
      <c r="L552" s="565"/>
      <c r="M552" s="565"/>
      <c r="N552" s="565"/>
      <c r="O552" s="565"/>
      <c r="P552" s="565"/>
      <c r="Q552" s="565"/>
      <c r="R552" s="565"/>
      <c r="S552" s="565"/>
      <c r="T552" s="565"/>
      <c r="U552" s="565"/>
      <c r="V552" s="565"/>
      <c r="W552" s="565"/>
      <c r="X552" s="565"/>
      <c r="Y552" s="565"/>
      <c r="Z552" s="565"/>
    </row>
    <row r="553" spans="1:26" ht="15.75" customHeight="1">
      <c r="A553" s="565"/>
      <c r="B553" s="565"/>
      <c r="C553" s="565"/>
      <c r="D553" s="565"/>
      <c r="E553" s="565"/>
      <c r="F553" s="565"/>
      <c r="G553" s="565"/>
      <c r="H553" s="565"/>
      <c r="I553" s="565"/>
      <c r="J553" s="565"/>
      <c r="K553" s="565"/>
      <c r="L553" s="565"/>
      <c r="M553" s="565"/>
      <c r="N553" s="565"/>
      <c r="O553" s="565"/>
      <c r="P553" s="565"/>
      <c r="Q553" s="565"/>
      <c r="R553" s="565"/>
      <c r="S553" s="565"/>
      <c r="T553" s="565"/>
      <c r="U553" s="565"/>
      <c r="V553" s="565"/>
      <c r="W553" s="565"/>
      <c r="X553" s="565"/>
      <c r="Y553" s="565"/>
      <c r="Z553" s="565"/>
    </row>
    <row r="554" spans="1:26" ht="15.75" customHeight="1">
      <c r="A554" s="565"/>
      <c r="B554" s="565"/>
      <c r="C554" s="565"/>
      <c r="D554" s="565"/>
      <c r="E554" s="565"/>
      <c r="F554" s="565"/>
      <c r="G554" s="565"/>
      <c r="H554" s="565"/>
      <c r="I554" s="565"/>
      <c r="J554" s="565"/>
      <c r="K554" s="565"/>
      <c r="L554" s="565"/>
      <c r="M554" s="565"/>
      <c r="N554" s="565"/>
      <c r="O554" s="565"/>
      <c r="P554" s="565"/>
      <c r="Q554" s="565"/>
      <c r="R554" s="565"/>
      <c r="S554" s="565"/>
      <c r="T554" s="565"/>
      <c r="U554" s="565"/>
      <c r="V554" s="565"/>
      <c r="W554" s="565"/>
      <c r="X554" s="565"/>
      <c r="Y554" s="565"/>
      <c r="Z554" s="565"/>
    </row>
    <row r="555" spans="1:26" ht="15.75" customHeight="1">
      <c r="A555" s="565"/>
      <c r="B555" s="565"/>
      <c r="C555" s="565"/>
      <c r="D555" s="565"/>
      <c r="E555" s="565"/>
      <c r="F555" s="565"/>
      <c r="G555" s="565"/>
      <c r="H555" s="565"/>
      <c r="I555" s="565"/>
      <c r="J555" s="565"/>
      <c r="K555" s="565"/>
      <c r="L555" s="565"/>
      <c r="M555" s="565"/>
      <c r="N555" s="565"/>
      <c r="O555" s="565"/>
      <c r="P555" s="565"/>
      <c r="Q555" s="565"/>
      <c r="R555" s="565"/>
      <c r="S555" s="565"/>
      <c r="T555" s="565"/>
      <c r="U555" s="565"/>
      <c r="V555" s="565"/>
      <c r="W555" s="565"/>
      <c r="X555" s="565"/>
      <c r="Y555" s="565"/>
      <c r="Z555" s="565"/>
    </row>
    <row r="556" spans="1:26" ht="15.75" customHeight="1">
      <c r="A556" s="565"/>
      <c r="B556" s="565"/>
      <c r="C556" s="565"/>
      <c r="D556" s="565"/>
      <c r="E556" s="565"/>
      <c r="F556" s="565"/>
      <c r="G556" s="565"/>
      <c r="H556" s="565"/>
      <c r="I556" s="565"/>
      <c r="J556" s="565"/>
      <c r="K556" s="565"/>
      <c r="L556" s="565"/>
      <c r="M556" s="565"/>
      <c r="N556" s="565"/>
      <c r="O556" s="565"/>
      <c r="P556" s="565"/>
      <c r="Q556" s="565"/>
      <c r="R556" s="565"/>
      <c r="S556" s="565"/>
      <c r="T556" s="565"/>
      <c r="U556" s="565"/>
      <c r="V556" s="565"/>
      <c r="W556" s="565"/>
      <c r="X556" s="565"/>
      <c r="Y556" s="565"/>
      <c r="Z556" s="565"/>
    </row>
    <row r="557" spans="1:26" ht="15.75" customHeight="1">
      <c r="A557" s="565"/>
      <c r="B557" s="565"/>
      <c r="C557" s="565"/>
      <c r="D557" s="565"/>
      <c r="E557" s="565"/>
      <c r="F557" s="565"/>
      <c r="G557" s="565"/>
      <c r="H557" s="565"/>
      <c r="I557" s="565"/>
      <c r="J557" s="565"/>
      <c r="K557" s="565"/>
      <c r="L557" s="565"/>
      <c r="M557" s="565"/>
      <c r="N557" s="565"/>
      <c r="O557" s="565"/>
      <c r="P557" s="565"/>
      <c r="Q557" s="565"/>
      <c r="R557" s="565"/>
      <c r="S557" s="565"/>
      <c r="T557" s="565"/>
      <c r="U557" s="565"/>
      <c r="V557" s="565"/>
      <c r="W557" s="565"/>
      <c r="X557" s="565"/>
      <c r="Y557" s="565"/>
      <c r="Z557" s="565"/>
    </row>
    <row r="558" spans="1:26" ht="15.75" customHeight="1">
      <c r="A558" s="565"/>
      <c r="B558" s="565"/>
      <c r="C558" s="565"/>
      <c r="D558" s="565"/>
      <c r="E558" s="565"/>
      <c r="F558" s="565"/>
      <c r="G558" s="565"/>
      <c r="H558" s="565"/>
      <c r="I558" s="565"/>
      <c r="J558" s="565"/>
      <c r="K558" s="565"/>
      <c r="L558" s="565"/>
      <c r="M558" s="565"/>
      <c r="N558" s="565"/>
      <c r="O558" s="565"/>
      <c r="P558" s="565"/>
      <c r="Q558" s="565"/>
      <c r="R558" s="565"/>
      <c r="S558" s="565"/>
      <c r="T558" s="565"/>
      <c r="U558" s="565"/>
      <c r="V558" s="565"/>
      <c r="W558" s="565"/>
      <c r="X558" s="565"/>
      <c r="Y558" s="565"/>
      <c r="Z558" s="565"/>
    </row>
    <row r="559" spans="1:26" ht="15.75" customHeight="1">
      <c r="A559" s="565"/>
      <c r="B559" s="565"/>
      <c r="C559" s="565"/>
      <c r="D559" s="565"/>
      <c r="E559" s="565"/>
      <c r="F559" s="565"/>
      <c r="G559" s="565"/>
      <c r="H559" s="565"/>
      <c r="I559" s="565"/>
      <c r="J559" s="565"/>
      <c r="K559" s="565"/>
      <c r="L559" s="565"/>
      <c r="M559" s="565"/>
      <c r="N559" s="565"/>
      <c r="O559" s="565"/>
      <c r="P559" s="565"/>
      <c r="Q559" s="565"/>
      <c r="R559" s="565"/>
      <c r="S559" s="565"/>
      <c r="T559" s="565"/>
      <c r="U559" s="565"/>
      <c r="V559" s="565"/>
      <c r="W559" s="565"/>
      <c r="X559" s="565"/>
      <c r="Y559" s="565"/>
      <c r="Z559" s="565"/>
    </row>
    <row r="560" spans="1:26" ht="15.75" customHeight="1">
      <c r="A560" s="565"/>
      <c r="B560" s="565"/>
      <c r="C560" s="565"/>
      <c r="D560" s="565"/>
      <c r="E560" s="565"/>
      <c r="F560" s="565"/>
      <c r="G560" s="565"/>
      <c r="H560" s="565"/>
      <c r="I560" s="565"/>
      <c r="J560" s="565"/>
      <c r="K560" s="565"/>
      <c r="L560" s="565"/>
      <c r="M560" s="565"/>
      <c r="N560" s="565"/>
      <c r="O560" s="565"/>
      <c r="P560" s="565"/>
      <c r="Q560" s="565"/>
      <c r="R560" s="565"/>
      <c r="S560" s="565"/>
      <c r="T560" s="565"/>
      <c r="U560" s="565"/>
      <c r="V560" s="565"/>
      <c r="W560" s="565"/>
      <c r="X560" s="565"/>
      <c r="Y560" s="565"/>
      <c r="Z560" s="565"/>
    </row>
    <row r="561" spans="1:26" ht="15.75" customHeight="1">
      <c r="A561" s="565"/>
      <c r="B561" s="565"/>
      <c r="C561" s="565"/>
      <c r="D561" s="565"/>
      <c r="E561" s="565"/>
      <c r="F561" s="565"/>
      <c r="G561" s="565"/>
      <c r="H561" s="565"/>
      <c r="I561" s="565"/>
      <c r="J561" s="565"/>
      <c r="K561" s="565"/>
      <c r="L561" s="565"/>
      <c r="M561" s="565"/>
      <c r="N561" s="565"/>
      <c r="O561" s="565"/>
      <c r="P561" s="565"/>
      <c r="Q561" s="565"/>
      <c r="R561" s="565"/>
      <c r="S561" s="565"/>
      <c r="T561" s="565"/>
      <c r="U561" s="565"/>
      <c r="V561" s="565"/>
      <c r="W561" s="565"/>
      <c r="X561" s="565"/>
      <c r="Y561" s="565"/>
      <c r="Z561" s="565"/>
    </row>
    <row r="562" spans="1:26" ht="15.75" customHeight="1">
      <c r="A562" s="565"/>
      <c r="B562" s="565"/>
      <c r="C562" s="565"/>
      <c r="D562" s="565"/>
      <c r="E562" s="565"/>
      <c r="F562" s="565"/>
      <c r="G562" s="565"/>
      <c r="H562" s="565"/>
      <c r="I562" s="565"/>
      <c r="J562" s="565"/>
      <c r="K562" s="565"/>
      <c r="L562" s="565"/>
      <c r="M562" s="565"/>
      <c r="N562" s="565"/>
      <c r="O562" s="565"/>
      <c r="P562" s="565"/>
      <c r="Q562" s="565"/>
      <c r="R562" s="565"/>
      <c r="S562" s="565"/>
      <c r="T562" s="565"/>
      <c r="U562" s="565"/>
      <c r="V562" s="565"/>
      <c r="W562" s="565"/>
      <c r="X562" s="565"/>
      <c r="Y562" s="565"/>
      <c r="Z562" s="565"/>
    </row>
    <row r="563" spans="1:26" ht="15.75" customHeight="1">
      <c r="A563" s="565"/>
      <c r="B563" s="565"/>
      <c r="C563" s="565"/>
      <c r="D563" s="565"/>
      <c r="E563" s="565"/>
      <c r="F563" s="565"/>
      <c r="G563" s="565"/>
      <c r="H563" s="565"/>
      <c r="I563" s="565"/>
      <c r="J563" s="565"/>
      <c r="K563" s="565"/>
      <c r="L563" s="565"/>
      <c r="M563" s="565"/>
      <c r="N563" s="565"/>
      <c r="O563" s="565"/>
      <c r="P563" s="565"/>
      <c r="Q563" s="565"/>
      <c r="R563" s="565"/>
      <c r="S563" s="565"/>
      <c r="T563" s="565"/>
      <c r="U563" s="565"/>
      <c r="V563" s="565"/>
      <c r="W563" s="565"/>
      <c r="X563" s="565"/>
      <c r="Y563" s="565"/>
      <c r="Z563" s="565"/>
    </row>
    <row r="564" spans="1:26" ht="15.75" customHeight="1">
      <c r="A564" s="565"/>
      <c r="B564" s="565"/>
      <c r="C564" s="565"/>
      <c r="D564" s="565"/>
      <c r="E564" s="565"/>
      <c r="F564" s="565"/>
      <c r="G564" s="565"/>
      <c r="H564" s="565"/>
      <c r="I564" s="565"/>
      <c r="J564" s="565"/>
      <c r="K564" s="565"/>
      <c r="L564" s="565"/>
      <c r="M564" s="565"/>
      <c r="N564" s="565"/>
      <c r="O564" s="565"/>
      <c r="P564" s="565"/>
      <c r="Q564" s="565"/>
      <c r="R564" s="565"/>
      <c r="S564" s="565"/>
      <c r="T564" s="565"/>
      <c r="U564" s="565"/>
      <c r="V564" s="565"/>
      <c r="W564" s="565"/>
      <c r="X564" s="565"/>
      <c r="Y564" s="565"/>
      <c r="Z564" s="565"/>
    </row>
    <row r="565" spans="1:26" ht="15.75" customHeight="1">
      <c r="A565" s="565"/>
      <c r="B565" s="565"/>
      <c r="C565" s="565"/>
      <c r="D565" s="565"/>
      <c r="E565" s="565"/>
      <c r="F565" s="565"/>
      <c r="G565" s="565"/>
      <c r="H565" s="565"/>
      <c r="I565" s="565"/>
      <c r="J565" s="565"/>
      <c r="K565" s="565"/>
      <c r="L565" s="565"/>
      <c r="M565" s="565"/>
      <c r="N565" s="565"/>
      <c r="O565" s="565"/>
      <c r="P565" s="565"/>
      <c r="Q565" s="565"/>
      <c r="R565" s="565"/>
      <c r="S565" s="565"/>
      <c r="T565" s="565"/>
      <c r="U565" s="565"/>
      <c r="V565" s="565"/>
      <c r="W565" s="565"/>
      <c r="X565" s="565"/>
      <c r="Y565" s="565"/>
      <c r="Z565" s="565"/>
    </row>
    <row r="566" spans="1:26" ht="15.75" customHeight="1">
      <c r="A566" s="565"/>
      <c r="B566" s="565"/>
      <c r="C566" s="565"/>
      <c r="D566" s="565"/>
      <c r="E566" s="565"/>
      <c r="F566" s="565"/>
      <c r="G566" s="565"/>
      <c r="H566" s="565"/>
      <c r="I566" s="565"/>
      <c r="J566" s="565"/>
      <c r="K566" s="565"/>
      <c r="L566" s="565"/>
      <c r="M566" s="565"/>
      <c r="N566" s="565"/>
      <c r="O566" s="565"/>
      <c r="P566" s="565"/>
      <c r="Q566" s="565"/>
      <c r="R566" s="565"/>
      <c r="S566" s="565"/>
      <c r="T566" s="565"/>
      <c r="U566" s="565"/>
      <c r="V566" s="565"/>
      <c r="W566" s="565"/>
      <c r="X566" s="565"/>
      <c r="Y566" s="565"/>
      <c r="Z566" s="565"/>
    </row>
    <row r="567" spans="1:26" ht="15.75" customHeight="1">
      <c r="A567" s="565"/>
      <c r="B567" s="565"/>
      <c r="C567" s="565"/>
      <c r="D567" s="565"/>
      <c r="E567" s="565"/>
      <c r="F567" s="565"/>
      <c r="G567" s="565"/>
      <c r="H567" s="565"/>
      <c r="I567" s="565"/>
      <c r="J567" s="565"/>
      <c r="K567" s="565"/>
      <c r="L567" s="565"/>
      <c r="M567" s="565"/>
      <c r="N567" s="565"/>
      <c r="O567" s="565"/>
      <c r="P567" s="565"/>
      <c r="Q567" s="565"/>
      <c r="R567" s="565"/>
      <c r="S567" s="565"/>
      <c r="T567" s="565"/>
      <c r="U567" s="565"/>
      <c r="V567" s="565"/>
      <c r="W567" s="565"/>
      <c r="X567" s="565"/>
      <c r="Y567" s="565"/>
      <c r="Z567" s="565"/>
    </row>
    <row r="568" spans="1:26" ht="15.75" customHeight="1">
      <c r="A568" s="565"/>
      <c r="B568" s="565"/>
      <c r="C568" s="565"/>
      <c r="D568" s="565"/>
      <c r="E568" s="565"/>
      <c r="F568" s="565"/>
      <c r="G568" s="565"/>
      <c r="H568" s="565"/>
      <c r="I568" s="565"/>
      <c r="J568" s="565"/>
      <c r="K568" s="565"/>
      <c r="L568" s="565"/>
      <c r="M568" s="565"/>
      <c r="N568" s="565"/>
      <c r="O568" s="565"/>
      <c r="P568" s="565"/>
      <c r="Q568" s="565"/>
      <c r="R568" s="565"/>
      <c r="S568" s="565"/>
      <c r="T568" s="565"/>
      <c r="U568" s="565"/>
      <c r="V568" s="565"/>
      <c r="W568" s="565"/>
      <c r="X568" s="565"/>
      <c r="Y568" s="565"/>
      <c r="Z568" s="565"/>
    </row>
    <row r="569" spans="1:26" ht="15.75" customHeight="1">
      <c r="A569" s="565"/>
      <c r="B569" s="565"/>
      <c r="C569" s="565"/>
      <c r="D569" s="565"/>
      <c r="E569" s="565"/>
      <c r="F569" s="565"/>
      <c r="G569" s="565"/>
      <c r="H569" s="565"/>
      <c r="I569" s="565"/>
      <c r="J569" s="565"/>
      <c r="K569" s="565"/>
      <c r="L569" s="565"/>
      <c r="M569" s="565"/>
      <c r="N569" s="565"/>
      <c r="O569" s="565"/>
      <c r="P569" s="565"/>
      <c r="Q569" s="565"/>
      <c r="R569" s="565"/>
      <c r="S569" s="565"/>
      <c r="T569" s="565"/>
      <c r="U569" s="565"/>
      <c r="V569" s="565"/>
      <c r="W569" s="565"/>
      <c r="X569" s="565"/>
      <c r="Y569" s="565"/>
      <c r="Z569" s="565"/>
    </row>
    <row r="570" spans="1:26" ht="15.75" customHeight="1">
      <c r="A570" s="565"/>
      <c r="B570" s="565"/>
      <c r="C570" s="565"/>
      <c r="D570" s="565"/>
      <c r="E570" s="565"/>
      <c r="F570" s="565"/>
      <c r="G570" s="565"/>
      <c r="H570" s="565"/>
      <c r="I570" s="565"/>
      <c r="J570" s="565"/>
      <c r="K570" s="565"/>
      <c r="L570" s="565"/>
      <c r="M570" s="565"/>
      <c r="N570" s="565"/>
      <c r="O570" s="565"/>
      <c r="P570" s="565"/>
      <c r="Q570" s="565"/>
      <c r="R570" s="565"/>
      <c r="S570" s="565"/>
      <c r="T570" s="565"/>
      <c r="U570" s="565"/>
      <c r="V570" s="565"/>
      <c r="W570" s="565"/>
      <c r="X570" s="565"/>
      <c r="Y570" s="565"/>
      <c r="Z570" s="565"/>
    </row>
    <row r="571" spans="1:26" ht="15.75" customHeight="1">
      <c r="A571" s="565"/>
      <c r="B571" s="565"/>
      <c r="C571" s="565"/>
      <c r="D571" s="565"/>
      <c r="E571" s="565"/>
      <c r="F571" s="565"/>
      <c r="G571" s="565"/>
      <c r="H571" s="565"/>
      <c r="I571" s="565"/>
      <c r="J571" s="565"/>
      <c r="K571" s="565"/>
      <c r="L571" s="565"/>
      <c r="M571" s="565"/>
      <c r="N571" s="565"/>
      <c r="O571" s="565"/>
      <c r="P571" s="565"/>
      <c r="Q571" s="565"/>
      <c r="R571" s="565"/>
      <c r="S571" s="565"/>
      <c r="T571" s="565"/>
      <c r="U571" s="565"/>
      <c r="V571" s="565"/>
      <c r="W571" s="565"/>
      <c r="X571" s="565"/>
      <c r="Y571" s="565"/>
      <c r="Z571" s="565"/>
    </row>
    <row r="572" spans="1:26" ht="15.75" customHeight="1">
      <c r="A572" s="565"/>
      <c r="B572" s="565"/>
      <c r="C572" s="565"/>
      <c r="D572" s="565"/>
      <c r="E572" s="565"/>
      <c r="F572" s="565"/>
      <c r="G572" s="565"/>
      <c r="H572" s="565"/>
      <c r="I572" s="565"/>
      <c r="J572" s="565"/>
      <c r="K572" s="565"/>
      <c r="L572" s="565"/>
      <c r="M572" s="565"/>
      <c r="N572" s="565"/>
      <c r="O572" s="565"/>
      <c r="P572" s="565"/>
      <c r="Q572" s="565"/>
      <c r="R572" s="565"/>
      <c r="S572" s="565"/>
      <c r="T572" s="565"/>
      <c r="U572" s="565"/>
      <c r="V572" s="565"/>
      <c r="W572" s="565"/>
      <c r="X572" s="565"/>
      <c r="Y572" s="565"/>
      <c r="Z572" s="565"/>
    </row>
    <row r="573" spans="1:26" ht="15.75" customHeight="1">
      <c r="A573" s="565"/>
      <c r="B573" s="565"/>
      <c r="C573" s="565"/>
      <c r="D573" s="565"/>
      <c r="E573" s="565"/>
      <c r="F573" s="565"/>
      <c r="G573" s="565"/>
      <c r="H573" s="565"/>
      <c r="I573" s="565"/>
      <c r="J573" s="565"/>
      <c r="K573" s="565"/>
      <c r="L573" s="565"/>
      <c r="M573" s="565"/>
      <c r="N573" s="565"/>
      <c r="O573" s="565"/>
      <c r="P573" s="565"/>
      <c r="Q573" s="565"/>
      <c r="R573" s="565"/>
      <c r="S573" s="565"/>
      <c r="T573" s="565"/>
      <c r="U573" s="565"/>
      <c r="V573" s="565"/>
      <c r="W573" s="565"/>
      <c r="X573" s="565"/>
      <c r="Y573" s="565"/>
      <c r="Z573" s="565"/>
    </row>
    <row r="574" spans="1:26" ht="15.75" customHeight="1">
      <c r="A574" s="565"/>
      <c r="B574" s="565"/>
      <c r="C574" s="565"/>
      <c r="D574" s="565"/>
      <c r="E574" s="565"/>
      <c r="F574" s="565"/>
      <c r="G574" s="565"/>
      <c r="H574" s="565"/>
      <c r="I574" s="565"/>
      <c r="J574" s="565"/>
      <c r="K574" s="565"/>
      <c r="L574" s="565"/>
      <c r="M574" s="565"/>
      <c r="N574" s="565"/>
      <c r="O574" s="565"/>
      <c r="P574" s="565"/>
      <c r="Q574" s="565"/>
      <c r="R574" s="565"/>
      <c r="S574" s="565"/>
      <c r="T574" s="565"/>
      <c r="U574" s="565"/>
      <c r="V574" s="565"/>
      <c r="W574" s="565"/>
      <c r="X574" s="565"/>
      <c r="Y574" s="565"/>
      <c r="Z574" s="565"/>
    </row>
    <row r="575" spans="1:26" ht="15.75" customHeight="1">
      <c r="A575" s="565"/>
      <c r="B575" s="565"/>
      <c r="C575" s="565"/>
      <c r="D575" s="565"/>
      <c r="E575" s="565"/>
      <c r="F575" s="565"/>
      <c r="G575" s="565"/>
      <c r="H575" s="565"/>
      <c r="I575" s="565"/>
      <c r="J575" s="565"/>
      <c r="K575" s="565"/>
      <c r="L575" s="565"/>
      <c r="M575" s="565"/>
      <c r="N575" s="565"/>
      <c r="O575" s="565"/>
      <c r="P575" s="565"/>
      <c r="Q575" s="565"/>
      <c r="R575" s="565"/>
      <c r="S575" s="565"/>
      <c r="T575" s="565"/>
      <c r="U575" s="565"/>
      <c r="V575" s="565"/>
      <c r="W575" s="565"/>
      <c r="X575" s="565"/>
      <c r="Y575" s="565"/>
      <c r="Z575" s="565"/>
    </row>
    <row r="576" spans="1:26" ht="15.75" customHeight="1">
      <c r="A576" s="565"/>
      <c r="B576" s="565"/>
      <c r="C576" s="565"/>
      <c r="D576" s="565"/>
      <c r="E576" s="565"/>
      <c r="F576" s="565"/>
      <c r="G576" s="565"/>
      <c r="H576" s="565"/>
      <c r="I576" s="565"/>
      <c r="J576" s="565"/>
      <c r="K576" s="565"/>
      <c r="L576" s="565"/>
      <c r="M576" s="565"/>
      <c r="N576" s="565"/>
      <c r="O576" s="565"/>
      <c r="P576" s="565"/>
      <c r="Q576" s="565"/>
      <c r="R576" s="565"/>
      <c r="S576" s="565"/>
      <c r="T576" s="565"/>
      <c r="U576" s="565"/>
      <c r="V576" s="565"/>
      <c r="W576" s="565"/>
      <c r="X576" s="565"/>
      <c r="Y576" s="565"/>
      <c r="Z576" s="565"/>
    </row>
    <row r="577" spans="1:26" ht="15.75" customHeight="1">
      <c r="A577" s="565"/>
      <c r="B577" s="565"/>
      <c r="C577" s="565"/>
      <c r="D577" s="565"/>
      <c r="E577" s="565"/>
      <c r="F577" s="565"/>
      <c r="G577" s="565"/>
      <c r="H577" s="565"/>
      <c r="I577" s="565"/>
      <c r="J577" s="565"/>
      <c r="K577" s="565"/>
      <c r="L577" s="565"/>
      <c r="M577" s="565"/>
      <c r="N577" s="565"/>
      <c r="O577" s="565"/>
      <c r="P577" s="565"/>
      <c r="Q577" s="565"/>
      <c r="R577" s="565"/>
      <c r="S577" s="565"/>
      <c r="T577" s="565"/>
      <c r="U577" s="565"/>
      <c r="V577" s="565"/>
      <c r="W577" s="565"/>
      <c r="X577" s="565"/>
      <c r="Y577" s="565"/>
      <c r="Z577" s="565"/>
    </row>
    <row r="578" spans="1:26" ht="15.75" customHeight="1">
      <c r="A578" s="565"/>
      <c r="B578" s="565"/>
      <c r="C578" s="565"/>
      <c r="D578" s="565"/>
      <c r="E578" s="565"/>
      <c r="F578" s="565"/>
      <c r="G578" s="565"/>
      <c r="H578" s="565"/>
      <c r="I578" s="565"/>
      <c r="J578" s="565"/>
      <c r="K578" s="565"/>
      <c r="L578" s="565"/>
      <c r="M578" s="565"/>
      <c r="N578" s="565"/>
      <c r="O578" s="565"/>
      <c r="P578" s="565"/>
      <c r="Q578" s="565"/>
      <c r="R578" s="565"/>
      <c r="S578" s="565"/>
      <c r="T578" s="565"/>
      <c r="U578" s="565"/>
      <c r="V578" s="565"/>
      <c r="W578" s="565"/>
      <c r="X578" s="565"/>
      <c r="Y578" s="565"/>
      <c r="Z578" s="565"/>
    </row>
    <row r="579" spans="1:26" ht="15.75" customHeight="1">
      <c r="A579" s="565"/>
      <c r="B579" s="565"/>
      <c r="C579" s="565"/>
      <c r="D579" s="565"/>
      <c r="E579" s="565"/>
      <c r="F579" s="565"/>
      <c r="G579" s="565"/>
      <c r="H579" s="565"/>
      <c r="I579" s="565"/>
      <c r="J579" s="565"/>
      <c r="K579" s="565"/>
      <c r="L579" s="565"/>
      <c r="M579" s="565"/>
      <c r="N579" s="565"/>
      <c r="O579" s="565"/>
      <c r="P579" s="565"/>
      <c r="Q579" s="565"/>
      <c r="R579" s="565"/>
      <c r="S579" s="565"/>
      <c r="T579" s="565"/>
      <c r="U579" s="565"/>
      <c r="V579" s="565"/>
      <c r="W579" s="565"/>
      <c r="X579" s="565"/>
      <c r="Y579" s="565"/>
      <c r="Z579" s="565"/>
    </row>
    <row r="580" spans="1:26" ht="15.75" customHeight="1">
      <c r="A580" s="565"/>
      <c r="B580" s="565"/>
      <c r="C580" s="565"/>
      <c r="D580" s="565"/>
      <c r="E580" s="565"/>
      <c r="F580" s="565"/>
      <c r="G580" s="565"/>
      <c r="H580" s="565"/>
      <c r="I580" s="565"/>
      <c r="J580" s="565"/>
      <c r="K580" s="565"/>
      <c r="L580" s="565"/>
      <c r="M580" s="565"/>
      <c r="N580" s="565"/>
      <c r="O580" s="565"/>
      <c r="P580" s="565"/>
      <c r="Q580" s="565"/>
      <c r="R580" s="565"/>
      <c r="S580" s="565"/>
      <c r="T580" s="565"/>
      <c r="U580" s="565"/>
      <c r="V580" s="565"/>
      <c r="W580" s="565"/>
      <c r="X580" s="565"/>
      <c r="Y580" s="565"/>
      <c r="Z580" s="565"/>
    </row>
    <row r="581" spans="1:26" ht="15.75" customHeight="1">
      <c r="A581" s="565"/>
      <c r="B581" s="565"/>
      <c r="C581" s="565"/>
      <c r="D581" s="565"/>
      <c r="E581" s="565"/>
      <c r="F581" s="565"/>
      <c r="G581" s="565"/>
      <c r="H581" s="565"/>
      <c r="I581" s="565"/>
      <c r="J581" s="565"/>
      <c r="K581" s="565"/>
      <c r="L581" s="565"/>
      <c r="M581" s="565"/>
      <c r="N581" s="565"/>
      <c r="O581" s="565"/>
      <c r="P581" s="565"/>
      <c r="Q581" s="565"/>
      <c r="R581" s="565"/>
      <c r="S581" s="565"/>
      <c r="T581" s="565"/>
      <c r="U581" s="565"/>
      <c r="V581" s="565"/>
      <c r="W581" s="565"/>
      <c r="X581" s="565"/>
      <c r="Y581" s="565"/>
      <c r="Z581" s="565"/>
    </row>
    <row r="582" spans="1:26" ht="15.75" customHeight="1">
      <c r="A582" s="565"/>
      <c r="B582" s="565"/>
      <c r="C582" s="565"/>
      <c r="D582" s="565"/>
      <c r="E582" s="565"/>
      <c r="F582" s="565"/>
      <c r="G582" s="565"/>
      <c r="H582" s="565"/>
      <c r="I582" s="565"/>
      <c r="J582" s="565"/>
      <c r="K582" s="565"/>
      <c r="L582" s="565"/>
      <c r="M582" s="565"/>
      <c r="N582" s="565"/>
      <c r="O582" s="565"/>
      <c r="P582" s="565"/>
      <c r="Q582" s="565"/>
      <c r="R582" s="565"/>
      <c r="S582" s="565"/>
      <c r="T582" s="565"/>
      <c r="U582" s="565"/>
      <c r="V582" s="565"/>
      <c r="W582" s="565"/>
      <c r="X582" s="565"/>
      <c r="Y582" s="565"/>
      <c r="Z582" s="565"/>
    </row>
    <row r="583" spans="1:26" ht="15.75" customHeight="1">
      <c r="A583" s="565"/>
      <c r="B583" s="565"/>
      <c r="C583" s="565"/>
      <c r="D583" s="565"/>
      <c r="E583" s="565"/>
      <c r="F583" s="565"/>
      <c r="G583" s="565"/>
      <c r="H583" s="565"/>
      <c r="I583" s="565"/>
      <c r="J583" s="565"/>
      <c r="K583" s="565"/>
      <c r="L583" s="565"/>
      <c r="M583" s="565"/>
      <c r="N583" s="565"/>
      <c r="O583" s="565"/>
      <c r="P583" s="565"/>
      <c r="Q583" s="565"/>
      <c r="R583" s="565"/>
      <c r="S583" s="565"/>
      <c r="T583" s="565"/>
      <c r="U583" s="565"/>
      <c r="V583" s="565"/>
      <c r="W583" s="565"/>
      <c r="X583" s="565"/>
      <c r="Y583" s="565"/>
      <c r="Z583" s="565"/>
    </row>
    <row r="584" spans="1:26" ht="15.75" customHeight="1">
      <c r="A584" s="565"/>
      <c r="B584" s="565"/>
      <c r="C584" s="565"/>
      <c r="D584" s="565"/>
      <c r="E584" s="565"/>
      <c r="F584" s="565"/>
      <c r="G584" s="565"/>
      <c r="H584" s="565"/>
      <c r="I584" s="565"/>
      <c r="J584" s="565"/>
      <c r="K584" s="565"/>
      <c r="L584" s="565"/>
      <c r="M584" s="565"/>
      <c r="N584" s="565"/>
      <c r="O584" s="565"/>
      <c r="P584" s="565"/>
      <c r="Q584" s="565"/>
      <c r="R584" s="565"/>
      <c r="S584" s="565"/>
      <c r="T584" s="565"/>
      <c r="U584" s="565"/>
      <c r="V584" s="565"/>
      <c r="W584" s="565"/>
      <c r="X584" s="565"/>
      <c r="Y584" s="565"/>
      <c r="Z584" s="565"/>
    </row>
    <row r="585" spans="1:26" ht="15.75" customHeight="1">
      <c r="A585" s="565"/>
      <c r="B585" s="565"/>
      <c r="C585" s="565"/>
      <c r="D585" s="565"/>
      <c r="E585" s="565"/>
      <c r="F585" s="565"/>
      <c r="G585" s="565"/>
      <c r="H585" s="565"/>
      <c r="I585" s="565"/>
      <c r="J585" s="565"/>
      <c r="K585" s="565"/>
      <c r="L585" s="565"/>
      <c r="M585" s="565"/>
      <c r="N585" s="565"/>
      <c r="O585" s="565"/>
      <c r="P585" s="565"/>
      <c r="Q585" s="565"/>
      <c r="R585" s="565"/>
      <c r="S585" s="565"/>
      <c r="T585" s="565"/>
      <c r="U585" s="565"/>
      <c r="V585" s="565"/>
      <c r="W585" s="565"/>
      <c r="X585" s="565"/>
      <c r="Y585" s="565"/>
      <c r="Z585" s="565"/>
    </row>
    <row r="586" spans="1:26" ht="15.75" customHeight="1">
      <c r="A586" s="565"/>
      <c r="B586" s="565"/>
      <c r="C586" s="565"/>
      <c r="D586" s="565"/>
      <c r="E586" s="565"/>
      <c r="F586" s="565"/>
      <c r="G586" s="565"/>
      <c r="H586" s="565"/>
      <c r="I586" s="565"/>
      <c r="J586" s="565"/>
      <c r="K586" s="565"/>
      <c r="L586" s="565"/>
      <c r="M586" s="565"/>
      <c r="N586" s="565"/>
      <c r="O586" s="565"/>
      <c r="P586" s="565"/>
      <c r="Q586" s="565"/>
      <c r="R586" s="565"/>
      <c r="S586" s="565"/>
      <c r="T586" s="565"/>
      <c r="U586" s="565"/>
      <c r="V586" s="565"/>
      <c r="W586" s="565"/>
      <c r="X586" s="565"/>
      <c r="Y586" s="565"/>
      <c r="Z586" s="565"/>
    </row>
    <row r="587" spans="1:26" ht="15.75" customHeight="1">
      <c r="A587" s="565"/>
      <c r="B587" s="565"/>
      <c r="C587" s="565"/>
      <c r="D587" s="565"/>
      <c r="E587" s="565"/>
      <c r="F587" s="565"/>
      <c r="G587" s="565"/>
      <c r="H587" s="565"/>
      <c r="I587" s="565"/>
      <c r="J587" s="565"/>
      <c r="K587" s="565"/>
      <c r="L587" s="565"/>
      <c r="M587" s="565"/>
      <c r="N587" s="565"/>
      <c r="O587" s="565"/>
      <c r="P587" s="565"/>
      <c r="Q587" s="565"/>
      <c r="R587" s="565"/>
      <c r="S587" s="565"/>
      <c r="T587" s="565"/>
      <c r="U587" s="565"/>
      <c r="V587" s="565"/>
      <c r="W587" s="565"/>
      <c r="X587" s="565"/>
      <c r="Y587" s="565"/>
      <c r="Z587" s="565"/>
    </row>
    <row r="588" spans="1:26" ht="15.75" customHeight="1">
      <c r="A588" s="565"/>
      <c r="B588" s="565"/>
      <c r="C588" s="565"/>
      <c r="D588" s="565"/>
      <c r="E588" s="565"/>
      <c r="F588" s="565"/>
      <c r="G588" s="565"/>
      <c r="H588" s="565"/>
      <c r="I588" s="565"/>
      <c r="J588" s="565"/>
      <c r="K588" s="565"/>
      <c r="L588" s="565"/>
      <c r="M588" s="565"/>
      <c r="N588" s="565"/>
      <c r="O588" s="565"/>
      <c r="P588" s="565"/>
      <c r="Q588" s="565"/>
      <c r="R588" s="565"/>
      <c r="S588" s="565"/>
      <c r="T588" s="565"/>
      <c r="U588" s="565"/>
      <c r="V588" s="565"/>
      <c r="W588" s="565"/>
      <c r="X588" s="565"/>
      <c r="Y588" s="565"/>
      <c r="Z588" s="565"/>
    </row>
    <row r="589" spans="1:26" ht="15.75" customHeight="1">
      <c r="A589" s="565"/>
      <c r="B589" s="565"/>
      <c r="C589" s="565"/>
      <c r="D589" s="565"/>
      <c r="E589" s="565"/>
      <c r="F589" s="565"/>
      <c r="G589" s="565"/>
      <c r="H589" s="565"/>
      <c r="I589" s="565"/>
      <c r="J589" s="565"/>
      <c r="K589" s="565"/>
      <c r="L589" s="565"/>
      <c r="M589" s="565"/>
      <c r="N589" s="565"/>
      <c r="O589" s="565"/>
      <c r="P589" s="565"/>
      <c r="Q589" s="565"/>
      <c r="R589" s="565"/>
      <c r="S589" s="565"/>
      <c r="T589" s="565"/>
      <c r="U589" s="565"/>
      <c r="V589" s="565"/>
      <c r="W589" s="565"/>
      <c r="X589" s="565"/>
      <c r="Y589" s="565"/>
      <c r="Z589" s="565"/>
    </row>
    <row r="590" spans="1:26" ht="15.75" customHeight="1">
      <c r="A590" s="565"/>
      <c r="B590" s="565"/>
      <c r="C590" s="565"/>
      <c r="D590" s="565"/>
      <c r="E590" s="565"/>
      <c r="F590" s="565"/>
      <c r="G590" s="565"/>
      <c r="H590" s="565"/>
      <c r="I590" s="565"/>
      <c r="J590" s="565"/>
      <c r="K590" s="565"/>
      <c r="L590" s="565"/>
      <c r="M590" s="565"/>
      <c r="N590" s="565"/>
      <c r="O590" s="565"/>
      <c r="P590" s="565"/>
      <c r="Q590" s="565"/>
      <c r="R590" s="565"/>
      <c r="S590" s="565"/>
      <c r="T590" s="565"/>
      <c r="U590" s="565"/>
      <c r="V590" s="565"/>
      <c r="W590" s="565"/>
      <c r="X590" s="565"/>
      <c r="Y590" s="565"/>
      <c r="Z590" s="565"/>
    </row>
    <row r="591" spans="1:26" ht="15.75" customHeight="1">
      <c r="A591" s="565"/>
      <c r="B591" s="565"/>
      <c r="C591" s="565"/>
      <c r="D591" s="565"/>
      <c r="E591" s="565"/>
      <c r="F591" s="565"/>
      <c r="G591" s="565"/>
      <c r="H591" s="565"/>
      <c r="I591" s="565"/>
      <c r="J591" s="565"/>
      <c r="K591" s="565"/>
      <c r="L591" s="565"/>
      <c r="M591" s="565"/>
      <c r="N591" s="565"/>
      <c r="O591" s="565"/>
      <c r="P591" s="565"/>
      <c r="Q591" s="565"/>
      <c r="R591" s="565"/>
      <c r="S591" s="565"/>
      <c r="T591" s="565"/>
      <c r="U591" s="565"/>
      <c r="V591" s="565"/>
      <c r="W591" s="565"/>
      <c r="X591" s="565"/>
      <c r="Y591" s="565"/>
      <c r="Z591" s="565"/>
    </row>
    <row r="592" spans="1:26" ht="15.75" customHeight="1">
      <c r="A592" s="565"/>
      <c r="B592" s="565"/>
      <c r="C592" s="565"/>
      <c r="D592" s="565"/>
      <c r="E592" s="565"/>
      <c r="F592" s="565"/>
      <c r="G592" s="565"/>
      <c r="H592" s="565"/>
      <c r="I592" s="565"/>
      <c r="J592" s="565"/>
      <c r="K592" s="565"/>
      <c r="L592" s="565"/>
      <c r="M592" s="565"/>
      <c r="N592" s="565"/>
      <c r="O592" s="565"/>
      <c r="P592" s="565"/>
      <c r="Q592" s="565"/>
      <c r="R592" s="565"/>
      <c r="S592" s="565"/>
      <c r="T592" s="565"/>
      <c r="U592" s="565"/>
      <c r="V592" s="565"/>
      <c r="W592" s="565"/>
      <c r="X592" s="565"/>
      <c r="Y592" s="565"/>
      <c r="Z592" s="565"/>
    </row>
    <row r="593" spans="1:26" ht="15.75" customHeight="1">
      <c r="A593" s="565"/>
      <c r="B593" s="565"/>
      <c r="C593" s="565"/>
      <c r="D593" s="565"/>
      <c r="E593" s="565"/>
      <c r="F593" s="565"/>
      <c r="G593" s="565"/>
      <c r="H593" s="565"/>
      <c r="I593" s="565"/>
      <c r="J593" s="565"/>
      <c r="K593" s="565"/>
      <c r="L593" s="565"/>
      <c r="M593" s="565"/>
      <c r="N593" s="565"/>
      <c r="O593" s="565"/>
      <c r="P593" s="565"/>
      <c r="Q593" s="565"/>
      <c r="R593" s="565"/>
      <c r="S593" s="565"/>
      <c r="T593" s="565"/>
      <c r="U593" s="565"/>
      <c r="V593" s="565"/>
      <c r="W593" s="565"/>
      <c r="X593" s="565"/>
      <c r="Y593" s="565"/>
      <c r="Z593" s="565"/>
    </row>
    <row r="594" spans="1:26" ht="15.75" customHeight="1">
      <c r="A594" s="565"/>
      <c r="B594" s="565"/>
      <c r="C594" s="565"/>
      <c r="D594" s="565"/>
      <c r="E594" s="565"/>
      <c r="F594" s="565"/>
      <c r="G594" s="565"/>
      <c r="H594" s="565"/>
      <c r="I594" s="565"/>
      <c r="J594" s="565"/>
      <c r="K594" s="565"/>
      <c r="L594" s="565"/>
      <c r="M594" s="565"/>
      <c r="N594" s="565"/>
      <c r="O594" s="565"/>
      <c r="P594" s="565"/>
      <c r="Q594" s="565"/>
      <c r="R594" s="565"/>
      <c r="S594" s="565"/>
      <c r="T594" s="565"/>
      <c r="U594" s="565"/>
      <c r="V594" s="565"/>
      <c r="W594" s="565"/>
      <c r="X594" s="565"/>
      <c r="Y594" s="565"/>
      <c r="Z594" s="565"/>
    </row>
    <row r="595" spans="1:26" ht="15.75" customHeight="1">
      <c r="A595" s="565"/>
      <c r="B595" s="565"/>
      <c r="C595" s="565"/>
      <c r="D595" s="565"/>
      <c r="E595" s="565"/>
      <c r="F595" s="565"/>
      <c r="G595" s="565"/>
      <c r="H595" s="565"/>
      <c r="I595" s="565"/>
      <c r="J595" s="565"/>
      <c r="K595" s="565"/>
      <c r="L595" s="565"/>
      <c r="M595" s="565"/>
      <c r="N595" s="565"/>
      <c r="O595" s="565"/>
      <c r="P595" s="565"/>
      <c r="Q595" s="565"/>
      <c r="R595" s="565"/>
      <c r="S595" s="565"/>
      <c r="T595" s="565"/>
      <c r="U595" s="565"/>
      <c r="V595" s="565"/>
      <c r="W595" s="565"/>
      <c r="X595" s="565"/>
      <c r="Y595" s="565"/>
      <c r="Z595" s="565"/>
    </row>
    <row r="596" spans="1:26" ht="15.75" customHeight="1">
      <c r="A596" s="565"/>
      <c r="B596" s="565"/>
      <c r="C596" s="565"/>
      <c r="D596" s="565"/>
      <c r="E596" s="565"/>
      <c r="F596" s="565"/>
      <c r="G596" s="565"/>
      <c r="H596" s="565"/>
      <c r="I596" s="565"/>
      <c r="J596" s="565"/>
      <c r="K596" s="565"/>
      <c r="L596" s="565"/>
      <c r="M596" s="565"/>
      <c r="N596" s="565"/>
      <c r="O596" s="565"/>
      <c r="P596" s="565"/>
      <c r="Q596" s="565"/>
      <c r="R596" s="565"/>
      <c r="S596" s="565"/>
      <c r="T596" s="565"/>
      <c r="U596" s="565"/>
      <c r="V596" s="565"/>
      <c r="W596" s="565"/>
      <c r="X596" s="565"/>
      <c r="Y596" s="565"/>
      <c r="Z596" s="565"/>
    </row>
    <row r="597" spans="1:26" ht="15.75" customHeight="1">
      <c r="A597" s="565"/>
      <c r="B597" s="565"/>
      <c r="C597" s="565"/>
      <c r="D597" s="565"/>
      <c r="E597" s="565"/>
      <c r="F597" s="565"/>
      <c r="G597" s="565"/>
      <c r="H597" s="565"/>
      <c r="I597" s="565"/>
      <c r="J597" s="565"/>
      <c r="K597" s="565"/>
      <c r="L597" s="565"/>
      <c r="M597" s="565"/>
      <c r="N597" s="565"/>
      <c r="O597" s="565"/>
      <c r="P597" s="565"/>
      <c r="Q597" s="565"/>
      <c r="R597" s="565"/>
      <c r="S597" s="565"/>
      <c r="T597" s="565"/>
      <c r="U597" s="565"/>
      <c r="V597" s="565"/>
      <c r="W597" s="565"/>
      <c r="X597" s="565"/>
      <c r="Y597" s="565"/>
      <c r="Z597" s="565"/>
    </row>
    <row r="598" spans="1:26" ht="15.75" customHeight="1">
      <c r="A598" s="565"/>
      <c r="B598" s="565"/>
      <c r="C598" s="565"/>
      <c r="D598" s="565"/>
      <c r="E598" s="565"/>
      <c r="F598" s="565"/>
      <c r="G598" s="565"/>
      <c r="H598" s="565"/>
      <c r="I598" s="565"/>
      <c r="J598" s="565"/>
      <c r="K598" s="565"/>
      <c r="L598" s="565"/>
      <c r="M598" s="565"/>
      <c r="N598" s="565"/>
      <c r="O598" s="565"/>
      <c r="P598" s="565"/>
      <c r="Q598" s="565"/>
      <c r="R598" s="565"/>
      <c r="S598" s="565"/>
      <c r="T598" s="565"/>
      <c r="U598" s="565"/>
      <c r="V598" s="565"/>
      <c r="W598" s="565"/>
      <c r="X598" s="565"/>
      <c r="Y598" s="565"/>
      <c r="Z598" s="565"/>
    </row>
    <row r="599" spans="1:26" ht="15.75" customHeight="1">
      <c r="A599" s="565"/>
      <c r="B599" s="565"/>
      <c r="C599" s="565"/>
      <c r="D599" s="565"/>
      <c r="E599" s="565"/>
      <c r="F599" s="565"/>
      <c r="G599" s="565"/>
      <c r="H599" s="565"/>
      <c r="I599" s="565"/>
      <c r="J599" s="565"/>
      <c r="K599" s="565"/>
      <c r="L599" s="565"/>
      <c r="M599" s="565"/>
      <c r="N599" s="565"/>
      <c r="O599" s="565"/>
      <c r="P599" s="565"/>
      <c r="Q599" s="565"/>
      <c r="R599" s="565"/>
      <c r="S599" s="565"/>
      <c r="T599" s="565"/>
      <c r="U599" s="565"/>
      <c r="V599" s="565"/>
      <c r="W599" s="565"/>
      <c r="X599" s="565"/>
      <c r="Y599" s="565"/>
      <c r="Z599" s="565"/>
    </row>
    <row r="600" spans="1:26" ht="15.75" customHeight="1">
      <c r="A600" s="565"/>
      <c r="B600" s="565"/>
      <c r="C600" s="565"/>
      <c r="D600" s="565"/>
      <c r="E600" s="565"/>
      <c r="F600" s="565"/>
      <c r="G600" s="565"/>
      <c r="H600" s="565"/>
      <c r="I600" s="565"/>
      <c r="J600" s="565"/>
      <c r="K600" s="565"/>
      <c r="L600" s="565"/>
      <c r="M600" s="565"/>
      <c r="N600" s="565"/>
      <c r="O600" s="565"/>
      <c r="P600" s="565"/>
      <c r="Q600" s="565"/>
      <c r="R600" s="565"/>
      <c r="S600" s="565"/>
      <c r="T600" s="565"/>
      <c r="U600" s="565"/>
      <c r="V600" s="565"/>
      <c r="W600" s="565"/>
      <c r="X600" s="565"/>
      <c r="Y600" s="565"/>
      <c r="Z600" s="565"/>
    </row>
    <row r="601" spans="1:26" ht="15.75" customHeight="1">
      <c r="A601" s="565"/>
      <c r="B601" s="565"/>
      <c r="C601" s="565"/>
      <c r="D601" s="565"/>
      <c r="E601" s="565"/>
      <c r="F601" s="565"/>
      <c r="G601" s="565"/>
      <c r="H601" s="565"/>
      <c r="I601" s="565"/>
      <c r="J601" s="565"/>
      <c r="K601" s="565"/>
      <c r="L601" s="565"/>
      <c r="M601" s="565"/>
      <c r="N601" s="565"/>
      <c r="O601" s="565"/>
      <c r="P601" s="565"/>
      <c r="Q601" s="565"/>
      <c r="R601" s="565"/>
      <c r="S601" s="565"/>
      <c r="T601" s="565"/>
      <c r="U601" s="565"/>
      <c r="V601" s="565"/>
      <c r="W601" s="565"/>
      <c r="X601" s="565"/>
      <c r="Y601" s="565"/>
      <c r="Z601" s="565"/>
    </row>
    <row r="602" spans="1:26" ht="15.75" customHeight="1">
      <c r="A602" s="565"/>
      <c r="B602" s="565"/>
      <c r="C602" s="565"/>
      <c r="D602" s="565"/>
      <c r="E602" s="565"/>
      <c r="F602" s="565"/>
      <c r="G602" s="565"/>
      <c r="H602" s="565"/>
      <c r="I602" s="565"/>
      <c r="J602" s="565"/>
      <c r="K602" s="565"/>
      <c r="L602" s="565"/>
      <c r="M602" s="565"/>
      <c r="N602" s="565"/>
      <c r="O602" s="565"/>
      <c r="P602" s="565"/>
      <c r="Q602" s="565"/>
      <c r="R602" s="565"/>
      <c r="S602" s="565"/>
      <c r="T602" s="565"/>
      <c r="U602" s="565"/>
      <c r="V602" s="565"/>
      <c r="W602" s="565"/>
      <c r="X602" s="565"/>
      <c r="Y602" s="565"/>
      <c r="Z602" s="565"/>
    </row>
    <row r="603" spans="1:26" ht="15.75" customHeight="1">
      <c r="A603" s="565"/>
      <c r="B603" s="565"/>
      <c r="C603" s="565"/>
      <c r="D603" s="565"/>
      <c r="E603" s="565"/>
      <c r="F603" s="565"/>
      <c r="G603" s="565"/>
      <c r="H603" s="565"/>
      <c r="I603" s="565"/>
      <c r="J603" s="565"/>
      <c r="K603" s="565"/>
      <c r="L603" s="565"/>
      <c r="M603" s="565"/>
      <c r="N603" s="565"/>
      <c r="O603" s="565"/>
      <c r="P603" s="565"/>
      <c r="Q603" s="565"/>
      <c r="R603" s="565"/>
      <c r="S603" s="565"/>
      <c r="T603" s="565"/>
      <c r="U603" s="565"/>
      <c r="V603" s="565"/>
      <c r="W603" s="565"/>
      <c r="X603" s="565"/>
      <c r="Y603" s="565"/>
      <c r="Z603" s="565"/>
    </row>
    <row r="604" spans="1:26" ht="15.75" customHeight="1">
      <c r="A604" s="565"/>
      <c r="B604" s="565"/>
      <c r="C604" s="565"/>
      <c r="D604" s="565"/>
      <c r="E604" s="565"/>
      <c r="F604" s="565"/>
      <c r="G604" s="565"/>
      <c r="H604" s="565"/>
      <c r="I604" s="565"/>
      <c r="J604" s="565"/>
      <c r="K604" s="565"/>
      <c r="L604" s="565"/>
      <c r="M604" s="565"/>
      <c r="N604" s="565"/>
      <c r="O604" s="565"/>
      <c r="P604" s="565"/>
      <c r="Q604" s="565"/>
      <c r="R604" s="565"/>
      <c r="S604" s="565"/>
      <c r="T604" s="565"/>
      <c r="U604" s="565"/>
      <c r="V604" s="565"/>
      <c r="W604" s="565"/>
      <c r="X604" s="565"/>
      <c r="Y604" s="565"/>
      <c r="Z604" s="565"/>
    </row>
    <row r="605" spans="1:26" ht="15.75" customHeight="1">
      <c r="A605" s="565"/>
      <c r="B605" s="565"/>
      <c r="C605" s="565"/>
      <c r="D605" s="565"/>
      <c r="E605" s="565"/>
      <c r="F605" s="565"/>
      <c r="G605" s="565"/>
      <c r="H605" s="565"/>
      <c r="I605" s="565"/>
      <c r="J605" s="565"/>
      <c r="K605" s="565"/>
      <c r="L605" s="565"/>
      <c r="M605" s="565"/>
      <c r="N605" s="565"/>
      <c r="O605" s="565"/>
      <c r="P605" s="565"/>
      <c r="Q605" s="565"/>
      <c r="R605" s="565"/>
      <c r="S605" s="565"/>
      <c r="T605" s="565"/>
      <c r="U605" s="565"/>
      <c r="V605" s="565"/>
      <c r="W605" s="565"/>
      <c r="X605" s="565"/>
      <c r="Y605" s="565"/>
      <c r="Z605" s="565"/>
    </row>
    <row r="606" spans="1:26" ht="15.75" customHeight="1">
      <c r="A606" s="565"/>
      <c r="B606" s="565"/>
      <c r="C606" s="565"/>
      <c r="D606" s="565"/>
      <c r="E606" s="565"/>
      <c r="F606" s="565"/>
      <c r="G606" s="565"/>
      <c r="H606" s="565"/>
      <c r="I606" s="565"/>
      <c r="J606" s="565"/>
      <c r="K606" s="565"/>
      <c r="L606" s="565"/>
      <c r="M606" s="565"/>
      <c r="N606" s="565"/>
      <c r="O606" s="565"/>
      <c r="P606" s="565"/>
      <c r="Q606" s="565"/>
      <c r="R606" s="565"/>
      <c r="S606" s="565"/>
      <c r="T606" s="565"/>
      <c r="U606" s="565"/>
      <c r="V606" s="565"/>
      <c r="W606" s="565"/>
      <c r="X606" s="565"/>
      <c r="Y606" s="565"/>
      <c r="Z606" s="565"/>
    </row>
    <row r="607" spans="1:26" ht="15.75" customHeight="1">
      <c r="A607" s="565"/>
      <c r="B607" s="565"/>
      <c r="C607" s="565"/>
      <c r="D607" s="565"/>
      <c r="E607" s="565"/>
      <c r="F607" s="565"/>
      <c r="G607" s="565"/>
      <c r="H607" s="565"/>
      <c r="I607" s="565"/>
      <c r="J607" s="565"/>
      <c r="K607" s="565"/>
      <c r="L607" s="565"/>
      <c r="M607" s="565"/>
      <c r="N607" s="565"/>
      <c r="O607" s="565"/>
      <c r="P607" s="565"/>
      <c r="Q607" s="565"/>
      <c r="R607" s="565"/>
      <c r="S607" s="565"/>
      <c r="T607" s="565"/>
      <c r="U607" s="565"/>
      <c r="V607" s="565"/>
      <c r="W607" s="565"/>
      <c r="X607" s="565"/>
      <c r="Y607" s="565"/>
      <c r="Z607" s="565"/>
    </row>
    <row r="608" spans="1:26" ht="15.75" customHeight="1">
      <c r="A608" s="565"/>
      <c r="B608" s="565"/>
      <c r="C608" s="565"/>
      <c r="D608" s="565"/>
      <c r="E608" s="565"/>
      <c r="F608" s="565"/>
      <c r="G608" s="565"/>
      <c r="H608" s="565"/>
      <c r="I608" s="565"/>
      <c r="J608" s="565"/>
      <c r="K608" s="565"/>
      <c r="L608" s="565"/>
      <c r="M608" s="565"/>
      <c r="N608" s="565"/>
      <c r="O608" s="565"/>
      <c r="P608" s="565"/>
      <c r="Q608" s="565"/>
      <c r="R608" s="565"/>
      <c r="S608" s="565"/>
      <c r="T608" s="565"/>
      <c r="U608" s="565"/>
      <c r="V608" s="565"/>
      <c r="W608" s="565"/>
      <c r="X608" s="565"/>
      <c r="Y608" s="565"/>
      <c r="Z608" s="565"/>
    </row>
    <row r="609" spans="1:26" ht="15.75" customHeight="1">
      <c r="A609" s="565"/>
      <c r="B609" s="565"/>
      <c r="C609" s="565"/>
      <c r="D609" s="565"/>
      <c r="E609" s="565"/>
      <c r="F609" s="565"/>
      <c r="G609" s="565"/>
      <c r="H609" s="565"/>
      <c r="I609" s="565"/>
      <c r="J609" s="565"/>
      <c r="K609" s="565"/>
      <c r="L609" s="565"/>
      <c r="M609" s="565"/>
      <c r="N609" s="565"/>
      <c r="O609" s="565"/>
      <c r="P609" s="565"/>
      <c r="Q609" s="565"/>
      <c r="R609" s="565"/>
      <c r="S609" s="565"/>
      <c r="T609" s="565"/>
      <c r="U609" s="565"/>
      <c r="V609" s="565"/>
      <c r="W609" s="565"/>
      <c r="X609" s="565"/>
      <c r="Y609" s="565"/>
      <c r="Z609" s="565"/>
    </row>
    <row r="610" spans="1:26" ht="15.75" customHeight="1">
      <c r="A610" s="565"/>
      <c r="B610" s="565"/>
      <c r="C610" s="565"/>
      <c r="D610" s="565"/>
      <c r="E610" s="565"/>
      <c r="F610" s="565"/>
      <c r="G610" s="565"/>
      <c r="H610" s="565"/>
      <c r="I610" s="565"/>
      <c r="J610" s="565"/>
      <c r="K610" s="565"/>
      <c r="L610" s="565"/>
      <c r="M610" s="565"/>
      <c r="N610" s="565"/>
      <c r="O610" s="565"/>
      <c r="P610" s="565"/>
      <c r="Q610" s="565"/>
      <c r="R610" s="565"/>
      <c r="S610" s="565"/>
      <c r="T610" s="565"/>
      <c r="U610" s="565"/>
      <c r="V610" s="565"/>
      <c r="W610" s="565"/>
      <c r="X610" s="565"/>
      <c r="Y610" s="565"/>
      <c r="Z610" s="565"/>
    </row>
    <row r="611" spans="1:26" ht="15.75" customHeight="1">
      <c r="A611" s="565"/>
      <c r="B611" s="565"/>
      <c r="C611" s="565"/>
      <c r="D611" s="565"/>
      <c r="E611" s="565"/>
      <c r="F611" s="565"/>
      <c r="G611" s="565"/>
      <c r="H611" s="565"/>
      <c r="I611" s="565"/>
      <c r="J611" s="565"/>
      <c r="K611" s="565"/>
      <c r="L611" s="565"/>
      <c r="M611" s="565"/>
      <c r="N611" s="565"/>
      <c r="O611" s="565"/>
      <c r="P611" s="565"/>
      <c r="Q611" s="565"/>
      <c r="R611" s="565"/>
      <c r="S611" s="565"/>
      <c r="T611" s="565"/>
      <c r="U611" s="565"/>
      <c r="V611" s="565"/>
      <c r="W611" s="565"/>
      <c r="X611" s="565"/>
      <c r="Y611" s="565"/>
      <c r="Z611" s="565"/>
    </row>
    <row r="612" spans="1:26" ht="15.75" customHeight="1">
      <c r="A612" s="565"/>
      <c r="B612" s="565"/>
      <c r="C612" s="565"/>
      <c r="D612" s="565"/>
      <c r="E612" s="565"/>
      <c r="F612" s="565"/>
      <c r="G612" s="565"/>
      <c r="H612" s="565"/>
      <c r="I612" s="565"/>
      <c r="J612" s="565"/>
      <c r="K612" s="565"/>
      <c r="L612" s="565"/>
      <c r="M612" s="565"/>
      <c r="N612" s="565"/>
      <c r="O612" s="565"/>
      <c r="P612" s="565"/>
      <c r="Q612" s="565"/>
      <c r="R612" s="565"/>
      <c r="S612" s="565"/>
      <c r="T612" s="565"/>
      <c r="U612" s="565"/>
      <c r="V612" s="565"/>
      <c r="W612" s="565"/>
      <c r="X612" s="565"/>
      <c r="Y612" s="565"/>
      <c r="Z612" s="565"/>
    </row>
    <row r="613" spans="1:26" ht="15.75" customHeight="1">
      <c r="A613" s="565"/>
      <c r="B613" s="565"/>
      <c r="C613" s="565"/>
      <c r="D613" s="565"/>
      <c r="E613" s="565"/>
      <c r="F613" s="565"/>
      <c r="G613" s="565"/>
      <c r="H613" s="565"/>
      <c r="I613" s="565"/>
      <c r="J613" s="565"/>
      <c r="K613" s="565"/>
      <c r="L613" s="565"/>
      <c r="M613" s="565"/>
      <c r="N613" s="565"/>
      <c r="O613" s="565"/>
      <c r="P613" s="565"/>
      <c r="Q613" s="565"/>
      <c r="R613" s="565"/>
      <c r="S613" s="565"/>
      <c r="T613" s="565"/>
      <c r="U613" s="565"/>
      <c r="V613" s="565"/>
      <c r="W613" s="565"/>
      <c r="X613" s="565"/>
      <c r="Y613" s="565"/>
      <c r="Z613" s="565"/>
    </row>
    <row r="614" spans="1:26" ht="15.75" customHeight="1">
      <c r="A614" s="565"/>
      <c r="B614" s="565"/>
      <c r="C614" s="565"/>
      <c r="D614" s="565"/>
      <c r="E614" s="565"/>
      <c r="F614" s="565"/>
      <c r="G614" s="565"/>
      <c r="H614" s="565"/>
      <c r="I614" s="565"/>
      <c r="J614" s="565"/>
      <c r="K614" s="565"/>
      <c r="L614" s="565"/>
      <c r="M614" s="565"/>
      <c r="N614" s="565"/>
      <c r="O614" s="565"/>
      <c r="P614" s="565"/>
      <c r="Q614" s="565"/>
      <c r="R614" s="565"/>
      <c r="S614" s="565"/>
      <c r="T614" s="565"/>
      <c r="U614" s="565"/>
      <c r="V614" s="565"/>
      <c r="W614" s="565"/>
      <c r="X614" s="565"/>
      <c r="Y614" s="565"/>
      <c r="Z614" s="565"/>
    </row>
    <row r="615" spans="1:26" ht="15.75" customHeight="1">
      <c r="A615" s="565"/>
      <c r="B615" s="565"/>
      <c r="C615" s="565"/>
      <c r="D615" s="565"/>
      <c r="E615" s="565"/>
      <c r="F615" s="565"/>
      <c r="G615" s="565"/>
      <c r="H615" s="565"/>
      <c r="I615" s="565"/>
      <c r="J615" s="565"/>
      <c r="K615" s="565"/>
      <c r="L615" s="565"/>
      <c r="M615" s="565"/>
      <c r="N615" s="565"/>
      <c r="O615" s="565"/>
      <c r="P615" s="565"/>
      <c r="Q615" s="565"/>
      <c r="R615" s="565"/>
      <c r="S615" s="565"/>
      <c r="T615" s="565"/>
      <c r="U615" s="565"/>
      <c r="V615" s="565"/>
      <c r="W615" s="565"/>
      <c r="X615" s="565"/>
      <c r="Y615" s="565"/>
      <c r="Z615" s="565"/>
    </row>
    <row r="616" spans="1:26" ht="15.75" customHeight="1">
      <c r="A616" s="565"/>
      <c r="B616" s="565"/>
      <c r="C616" s="565"/>
      <c r="D616" s="565"/>
      <c r="E616" s="565"/>
      <c r="F616" s="565"/>
      <c r="G616" s="565"/>
      <c r="H616" s="565"/>
      <c r="I616" s="565"/>
      <c r="J616" s="565"/>
      <c r="K616" s="565"/>
      <c r="L616" s="565"/>
      <c r="M616" s="565"/>
      <c r="N616" s="565"/>
      <c r="O616" s="565"/>
      <c r="P616" s="565"/>
      <c r="Q616" s="565"/>
      <c r="R616" s="565"/>
      <c r="S616" s="565"/>
      <c r="T616" s="565"/>
      <c r="U616" s="565"/>
      <c r="V616" s="565"/>
      <c r="W616" s="565"/>
      <c r="X616" s="565"/>
      <c r="Y616" s="565"/>
      <c r="Z616" s="565"/>
    </row>
    <row r="617" spans="1:26" ht="15.75" customHeight="1">
      <c r="A617" s="565"/>
      <c r="B617" s="565"/>
      <c r="C617" s="565"/>
      <c r="D617" s="565"/>
      <c r="E617" s="565"/>
      <c r="F617" s="565"/>
      <c r="G617" s="565"/>
      <c r="H617" s="565"/>
      <c r="I617" s="565"/>
      <c r="J617" s="565"/>
      <c r="K617" s="565"/>
      <c r="L617" s="565"/>
      <c r="M617" s="565"/>
      <c r="N617" s="565"/>
      <c r="O617" s="565"/>
      <c r="P617" s="565"/>
      <c r="Q617" s="565"/>
      <c r="R617" s="565"/>
      <c r="S617" s="565"/>
      <c r="T617" s="565"/>
      <c r="U617" s="565"/>
      <c r="V617" s="565"/>
      <c r="W617" s="565"/>
      <c r="X617" s="565"/>
      <c r="Y617" s="565"/>
      <c r="Z617" s="565"/>
    </row>
    <row r="618" spans="1:26" ht="15.75" customHeight="1">
      <c r="A618" s="565"/>
      <c r="B618" s="565"/>
      <c r="C618" s="565"/>
      <c r="D618" s="565"/>
      <c r="E618" s="565"/>
      <c r="F618" s="565"/>
      <c r="G618" s="565"/>
      <c r="H618" s="565"/>
      <c r="I618" s="565"/>
      <c r="J618" s="565"/>
      <c r="K618" s="565"/>
      <c r="L618" s="565"/>
      <c r="M618" s="565"/>
      <c r="N618" s="565"/>
      <c r="O618" s="565"/>
      <c r="P618" s="565"/>
      <c r="Q618" s="565"/>
      <c r="R618" s="565"/>
      <c r="S618" s="565"/>
      <c r="T618" s="565"/>
      <c r="U618" s="565"/>
      <c r="V618" s="565"/>
      <c r="W618" s="565"/>
      <c r="X618" s="565"/>
      <c r="Y618" s="565"/>
      <c r="Z618" s="565"/>
    </row>
    <row r="619" spans="1:26" ht="15.75" customHeight="1">
      <c r="A619" s="565"/>
      <c r="B619" s="565"/>
      <c r="C619" s="565"/>
      <c r="D619" s="565"/>
      <c r="E619" s="565"/>
      <c r="F619" s="565"/>
      <c r="G619" s="565"/>
      <c r="H619" s="565"/>
      <c r="I619" s="565"/>
      <c r="J619" s="565"/>
      <c r="K619" s="565"/>
      <c r="L619" s="565"/>
      <c r="M619" s="565"/>
      <c r="N619" s="565"/>
      <c r="O619" s="565"/>
      <c r="P619" s="565"/>
      <c r="Q619" s="565"/>
      <c r="R619" s="565"/>
      <c r="S619" s="565"/>
      <c r="T619" s="565"/>
      <c r="U619" s="565"/>
      <c r="V619" s="565"/>
      <c r="W619" s="565"/>
      <c r="X619" s="565"/>
      <c r="Y619" s="565"/>
      <c r="Z619" s="565"/>
    </row>
    <row r="620" spans="1:26" ht="15.75" customHeight="1">
      <c r="A620" s="565"/>
      <c r="B620" s="565"/>
      <c r="C620" s="565"/>
      <c r="D620" s="565"/>
      <c r="E620" s="565"/>
      <c r="F620" s="565"/>
      <c r="G620" s="565"/>
      <c r="H620" s="565"/>
      <c r="I620" s="565"/>
      <c r="J620" s="565"/>
      <c r="K620" s="565"/>
      <c r="L620" s="565"/>
      <c r="M620" s="565"/>
      <c r="N620" s="565"/>
      <c r="O620" s="565"/>
      <c r="P620" s="565"/>
      <c r="Q620" s="565"/>
      <c r="R620" s="565"/>
      <c r="S620" s="565"/>
      <c r="T620" s="565"/>
      <c r="U620" s="565"/>
      <c r="V620" s="565"/>
      <c r="W620" s="565"/>
      <c r="X620" s="565"/>
      <c r="Y620" s="565"/>
      <c r="Z620" s="565"/>
    </row>
    <row r="621" spans="1:26" ht="15.75" customHeight="1">
      <c r="A621" s="565"/>
      <c r="B621" s="565"/>
      <c r="C621" s="565"/>
      <c r="D621" s="565"/>
      <c r="E621" s="565"/>
      <c r="F621" s="565"/>
      <c r="G621" s="565"/>
      <c r="H621" s="565"/>
      <c r="I621" s="565"/>
      <c r="J621" s="565"/>
      <c r="K621" s="565"/>
      <c r="L621" s="565"/>
      <c r="M621" s="565"/>
      <c r="N621" s="565"/>
      <c r="O621" s="565"/>
      <c r="P621" s="565"/>
      <c r="Q621" s="565"/>
      <c r="R621" s="565"/>
      <c r="S621" s="565"/>
      <c r="T621" s="565"/>
      <c r="U621" s="565"/>
      <c r="V621" s="565"/>
      <c r="W621" s="565"/>
      <c r="X621" s="565"/>
      <c r="Y621" s="565"/>
      <c r="Z621" s="565"/>
    </row>
    <row r="622" spans="1:26" ht="15.75" customHeight="1">
      <c r="A622" s="565"/>
      <c r="B622" s="565"/>
      <c r="C622" s="565"/>
      <c r="D622" s="565"/>
      <c r="E622" s="565"/>
      <c r="F622" s="565"/>
      <c r="G622" s="565"/>
      <c r="H622" s="565"/>
      <c r="I622" s="565"/>
      <c r="J622" s="565"/>
      <c r="K622" s="565"/>
      <c r="L622" s="565"/>
      <c r="M622" s="565"/>
      <c r="N622" s="565"/>
      <c r="O622" s="565"/>
      <c r="P622" s="565"/>
      <c r="Q622" s="565"/>
      <c r="R622" s="565"/>
      <c r="S622" s="565"/>
      <c r="T622" s="565"/>
      <c r="U622" s="565"/>
      <c r="V622" s="565"/>
      <c r="W622" s="565"/>
      <c r="X622" s="565"/>
      <c r="Y622" s="565"/>
      <c r="Z622" s="565"/>
    </row>
    <row r="623" spans="1:26" ht="15.75" customHeight="1">
      <c r="A623" s="565"/>
      <c r="B623" s="565"/>
      <c r="C623" s="565"/>
      <c r="D623" s="565"/>
      <c r="E623" s="565"/>
      <c r="F623" s="565"/>
      <c r="G623" s="565"/>
      <c r="H623" s="565"/>
      <c r="I623" s="565"/>
      <c r="J623" s="565"/>
      <c r="K623" s="565"/>
      <c r="L623" s="565"/>
      <c r="M623" s="565"/>
      <c r="N623" s="565"/>
      <c r="O623" s="565"/>
      <c r="P623" s="565"/>
      <c r="Q623" s="565"/>
      <c r="R623" s="565"/>
      <c r="S623" s="565"/>
      <c r="T623" s="565"/>
      <c r="U623" s="565"/>
      <c r="V623" s="565"/>
      <c r="W623" s="565"/>
      <c r="X623" s="565"/>
      <c r="Y623" s="565"/>
      <c r="Z623" s="565"/>
    </row>
    <row r="624" spans="1:26" ht="15.75" customHeight="1">
      <c r="A624" s="565"/>
      <c r="B624" s="565"/>
      <c r="C624" s="565"/>
      <c r="D624" s="565"/>
      <c r="E624" s="565"/>
      <c r="F624" s="565"/>
      <c r="G624" s="565"/>
      <c r="H624" s="565"/>
      <c r="I624" s="565"/>
      <c r="J624" s="565"/>
      <c r="K624" s="565"/>
      <c r="L624" s="565"/>
      <c r="M624" s="565"/>
      <c r="N624" s="565"/>
      <c r="O624" s="565"/>
      <c r="P624" s="565"/>
      <c r="Q624" s="565"/>
      <c r="R624" s="565"/>
      <c r="S624" s="565"/>
      <c r="T624" s="565"/>
      <c r="U624" s="565"/>
      <c r="V624" s="565"/>
      <c r="W624" s="565"/>
      <c r="X624" s="565"/>
      <c r="Y624" s="565"/>
      <c r="Z624" s="565"/>
    </row>
    <row r="625" spans="1:26" ht="15.75" customHeight="1">
      <c r="A625" s="565"/>
      <c r="B625" s="565"/>
      <c r="C625" s="565"/>
      <c r="D625" s="565"/>
      <c r="E625" s="565"/>
      <c r="F625" s="565"/>
      <c r="G625" s="565"/>
      <c r="H625" s="565"/>
      <c r="I625" s="565"/>
      <c r="J625" s="565"/>
      <c r="K625" s="565"/>
      <c r="L625" s="565"/>
      <c r="M625" s="565"/>
      <c r="N625" s="565"/>
      <c r="O625" s="565"/>
      <c r="P625" s="565"/>
      <c r="Q625" s="565"/>
      <c r="R625" s="565"/>
      <c r="S625" s="565"/>
      <c r="T625" s="565"/>
      <c r="U625" s="565"/>
      <c r="V625" s="565"/>
      <c r="W625" s="565"/>
      <c r="X625" s="565"/>
      <c r="Y625" s="565"/>
      <c r="Z625" s="565"/>
    </row>
    <row r="626" spans="1:26" ht="15.75" customHeight="1">
      <c r="A626" s="565"/>
      <c r="B626" s="565"/>
      <c r="C626" s="565"/>
      <c r="D626" s="565"/>
      <c r="E626" s="565"/>
      <c r="F626" s="565"/>
      <c r="G626" s="565"/>
      <c r="H626" s="565"/>
      <c r="I626" s="565"/>
      <c r="J626" s="565"/>
      <c r="K626" s="565"/>
      <c r="L626" s="565"/>
      <c r="M626" s="565"/>
      <c r="N626" s="565"/>
      <c r="O626" s="565"/>
      <c r="P626" s="565"/>
      <c r="Q626" s="565"/>
      <c r="R626" s="565"/>
      <c r="S626" s="565"/>
      <c r="T626" s="565"/>
      <c r="U626" s="565"/>
      <c r="V626" s="565"/>
      <c r="W626" s="565"/>
      <c r="X626" s="565"/>
      <c r="Y626" s="565"/>
      <c r="Z626" s="565"/>
    </row>
    <row r="627" spans="1:26" ht="15.75" customHeight="1">
      <c r="A627" s="565"/>
      <c r="B627" s="565"/>
      <c r="C627" s="565"/>
      <c r="D627" s="565"/>
      <c r="E627" s="565"/>
      <c r="F627" s="565"/>
      <c r="G627" s="565"/>
      <c r="H627" s="565"/>
      <c r="I627" s="565"/>
      <c r="J627" s="565"/>
      <c r="K627" s="565"/>
      <c r="L627" s="565"/>
      <c r="M627" s="565"/>
      <c r="N627" s="565"/>
      <c r="O627" s="565"/>
      <c r="P627" s="565"/>
      <c r="Q627" s="565"/>
      <c r="R627" s="565"/>
      <c r="S627" s="565"/>
      <c r="T627" s="565"/>
      <c r="U627" s="565"/>
      <c r="V627" s="565"/>
      <c r="W627" s="565"/>
      <c r="X627" s="565"/>
      <c r="Y627" s="565"/>
      <c r="Z627" s="565"/>
    </row>
    <row r="628" spans="1:26" ht="15.75" customHeight="1">
      <c r="A628" s="565"/>
      <c r="B628" s="565"/>
      <c r="C628" s="565"/>
      <c r="D628" s="565"/>
      <c r="E628" s="565"/>
      <c r="F628" s="565"/>
      <c r="G628" s="565"/>
      <c r="H628" s="565"/>
      <c r="I628" s="565"/>
      <c r="J628" s="565"/>
      <c r="K628" s="565"/>
      <c r="L628" s="565"/>
      <c r="M628" s="565"/>
      <c r="N628" s="565"/>
      <c r="O628" s="565"/>
      <c r="P628" s="565"/>
      <c r="Q628" s="565"/>
      <c r="R628" s="565"/>
      <c r="S628" s="565"/>
      <c r="T628" s="565"/>
      <c r="U628" s="565"/>
      <c r="V628" s="565"/>
      <c r="W628" s="565"/>
      <c r="X628" s="565"/>
      <c r="Y628" s="565"/>
      <c r="Z628" s="565"/>
    </row>
    <row r="629" spans="1:26" ht="15.75" customHeight="1">
      <c r="A629" s="565"/>
      <c r="B629" s="565"/>
      <c r="C629" s="565"/>
      <c r="D629" s="565"/>
      <c r="E629" s="565"/>
      <c r="F629" s="565"/>
      <c r="G629" s="565"/>
      <c r="H629" s="565"/>
      <c r="I629" s="565"/>
      <c r="J629" s="565"/>
      <c r="K629" s="565"/>
      <c r="L629" s="565"/>
      <c r="M629" s="565"/>
      <c r="N629" s="565"/>
      <c r="O629" s="565"/>
      <c r="P629" s="565"/>
      <c r="Q629" s="565"/>
      <c r="R629" s="565"/>
      <c r="S629" s="565"/>
      <c r="T629" s="565"/>
      <c r="U629" s="565"/>
      <c r="V629" s="565"/>
      <c r="W629" s="565"/>
      <c r="X629" s="565"/>
      <c r="Y629" s="565"/>
      <c r="Z629" s="565"/>
    </row>
    <row r="630" spans="1:26" ht="15.75" customHeight="1">
      <c r="A630" s="565"/>
      <c r="B630" s="565"/>
      <c r="C630" s="565"/>
      <c r="D630" s="565"/>
      <c r="E630" s="565"/>
      <c r="F630" s="565"/>
      <c r="G630" s="565"/>
      <c r="H630" s="565"/>
      <c r="I630" s="565"/>
      <c r="J630" s="565"/>
      <c r="K630" s="565"/>
      <c r="L630" s="565"/>
      <c r="M630" s="565"/>
      <c r="N630" s="565"/>
      <c r="O630" s="565"/>
      <c r="P630" s="565"/>
      <c r="Q630" s="565"/>
      <c r="R630" s="565"/>
      <c r="S630" s="565"/>
      <c r="T630" s="565"/>
      <c r="U630" s="565"/>
      <c r="V630" s="565"/>
      <c r="W630" s="565"/>
      <c r="X630" s="565"/>
      <c r="Y630" s="565"/>
      <c r="Z630" s="565"/>
    </row>
    <row r="631" spans="1:26" ht="15.75" customHeight="1">
      <c r="A631" s="565"/>
      <c r="B631" s="565"/>
      <c r="C631" s="565"/>
      <c r="D631" s="565"/>
      <c r="E631" s="565"/>
      <c r="F631" s="565"/>
      <c r="G631" s="565"/>
      <c r="H631" s="565"/>
      <c r="I631" s="565"/>
      <c r="J631" s="565"/>
      <c r="K631" s="565"/>
      <c r="L631" s="565"/>
      <c r="M631" s="565"/>
      <c r="N631" s="565"/>
      <c r="O631" s="565"/>
      <c r="P631" s="565"/>
      <c r="Q631" s="565"/>
      <c r="R631" s="565"/>
      <c r="S631" s="565"/>
      <c r="T631" s="565"/>
      <c r="U631" s="565"/>
      <c r="V631" s="565"/>
      <c r="W631" s="565"/>
      <c r="X631" s="565"/>
      <c r="Y631" s="565"/>
      <c r="Z631" s="565"/>
    </row>
    <row r="632" spans="1:26" ht="15.75" customHeight="1">
      <c r="A632" s="565"/>
      <c r="B632" s="565"/>
      <c r="C632" s="565"/>
      <c r="D632" s="565"/>
      <c r="E632" s="565"/>
      <c r="F632" s="565"/>
      <c r="G632" s="565"/>
      <c r="H632" s="565"/>
      <c r="I632" s="565"/>
      <c r="J632" s="565"/>
      <c r="K632" s="565"/>
      <c r="L632" s="565"/>
      <c r="M632" s="565"/>
      <c r="N632" s="565"/>
      <c r="O632" s="565"/>
      <c r="P632" s="565"/>
      <c r="Q632" s="565"/>
      <c r="R632" s="565"/>
      <c r="S632" s="565"/>
      <c r="T632" s="565"/>
      <c r="U632" s="565"/>
      <c r="V632" s="565"/>
      <c r="W632" s="565"/>
      <c r="X632" s="565"/>
      <c r="Y632" s="565"/>
      <c r="Z632" s="565"/>
    </row>
    <row r="633" spans="1:26" ht="15.75" customHeight="1">
      <c r="A633" s="565"/>
      <c r="B633" s="565"/>
      <c r="C633" s="565"/>
      <c r="D633" s="565"/>
      <c r="E633" s="565"/>
      <c r="F633" s="565"/>
      <c r="G633" s="565"/>
      <c r="H633" s="565"/>
      <c r="I633" s="565"/>
      <c r="J633" s="565"/>
      <c r="K633" s="565"/>
      <c r="L633" s="565"/>
      <c r="M633" s="565"/>
      <c r="N633" s="565"/>
      <c r="O633" s="565"/>
      <c r="P633" s="565"/>
      <c r="Q633" s="565"/>
      <c r="R633" s="565"/>
      <c r="S633" s="565"/>
      <c r="T633" s="565"/>
      <c r="U633" s="565"/>
      <c r="V633" s="565"/>
      <c r="W633" s="565"/>
      <c r="X633" s="565"/>
      <c r="Y633" s="565"/>
      <c r="Z633" s="565"/>
    </row>
    <row r="634" spans="1:26" ht="15.75" customHeight="1">
      <c r="A634" s="565"/>
      <c r="B634" s="565"/>
      <c r="C634" s="565"/>
      <c r="D634" s="565"/>
      <c r="E634" s="565"/>
      <c r="F634" s="565"/>
      <c r="G634" s="565"/>
      <c r="H634" s="565"/>
      <c r="I634" s="565"/>
      <c r="J634" s="565"/>
      <c r="K634" s="565"/>
      <c r="L634" s="565"/>
      <c r="M634" s="565"/>
      <c r="N634" s="565"/>
      <c r="O634" s="565"/>
      <c r="P634" s="565"/>
      <c r="Q634" s="565"/>
      <c r="R634" s="565"/>
      <c r="S634" s="565"/>
      <c r="T634" s="565"/>
      <c r="U634" s="565"/>
      <c r="V634" s="565"/>
      <c r="W634" s="565"/>
      <c r="X634" s="565"/>
      <c r="Y634" s="565"/>
      <c r="Z634" s="565"/>
    </row>
    <row r="635" spans="1:26" ht="15.75" customHeight="1">
      <c r="A635" s="565"/>
      <c r="B635" s="565"/>
      <c r="C635" s="565"/>
      <c r="D635" s="565"/>
      <c r="E635" s="565"/>
      <c r="F635" s="565"/>
      <c r="G635" s="565"/>
      <c r="H635" s="565"/>
      <c r="I635" s="565"/>
      <c r="J635" s="565"/>
      <c r="K635" s="565"/>
      <c r="L635" s="565"/>
      <c r="M635" s="565"/>
      <c r="N635" s="565"/>
      <c r="O635" s="565"/>
      <c r="P635" s="565"/>
      <c r="Q635" s="565"/>
      <c r="R635" s="565"/>
      <c r="S635" s="565"/>
      <c r="T635" s="565"/>
      <c r="U635" s="565"/>
      <c r="V635" s="565"/>
      <c r="W635" s="565"/>
      <c r="X635" s="565"/>
      <c r="Y635" s="565"/>
      <c r="Z635" s="565"/>
    </row>
    <row r="636" spans="1:26" ht="15.75" customHeight="1">
      <c r="A636" s="565"/>
      <c r="B636" s="565"/>
      <c r="C636" s="565"/>
      <c r="D636" s="565"/>
      <c r="E636" s="565"/>
      <c r="F636" s="565"/>
      <c r="G636" s="565"/>
      <c r="H636" s="565"/>
      <c r="I636" s="565"/>
      <c r="J636" s="565"/>
      <c r="K636" s="565"/>
      <c r="L636" s="565"/>
      <c r="M636" s="565"/>
      <c r="N636" s="565"/>
      <c r="O636" s="565"/>
      <c r="P636" s="565"/>
      <c r="Q636" s="565"/>
      <c r="R636" s="565"/>
      <c r="S636" s="565"/>
      <c r="T636" s="565"/>
      <c r="U636" s="565"/>
      <c r="V636" s="565"/>
      <c r="W636" s="565"/>
      <c r="X636" s="565"/>
      <c r="Y636" s="565"/>
      <c r="Z636" s="565"/>
    </row>
    <row r="637" spans="1:26" ht="15.75" customHeight="1">
      <c r="A637" s="565"/>
      <c r="B637" s="565"/>
      <c r="C637" s="565"/>
      <c r="D637" s="565"/>
      <c r="E637" s="565"/>
      <c r="F637" s="565"/>
      <c r="G637" s="565"/>
      <c r="H637" s="565"/>
      <c r="I637" s="565"/>
      <c r="J637" s="565"/>
      <c r="K637" s="565"/>
      <c r="L637" s="565"/>
      <c r="M637" s="565"/>
      <c r="N637" s="565"/>
      <c r="O637" s="565"/>
      <c r="P637" s="565"/>
      <c r="Q637" s="565"/>
      <c r="R637" s="565"/>
      <c r="S637" s="565"/>
      <c r="T637" s="565"/>
      <c r="U637" s="565"/>
      <c r="V637" s="565"/>
      <c r="W637" s="565"/>
      <c r="X637" s="565"/>
      <c r="Y637" s="565"/>
      <c r="Z637" s="565"/>
    </row>
    <row r="638" spans="1:26" ht="15.75" customHeight="1">
      <c r="A638" s="565"/>
      <c r="B638" s="565"/>
      <c r="C638" s="565"/>
      <c r="D638" s="565"/>
      <c r="E638" s="565"/>
      <c r="F638" s="565"/>
      <c r="G638" s="565"/>
      <c r="H638" s="565"/>
      <c r="I638" s="565"/>
      <c r="J638" s="565"/>
      <c r="K638" s="565"/>
      <c r="L638" s="565"/>
      <c r="M638" s="565"/>
      <c r="N638" s="565"/>
      <c r="O638" s="565"/>
      <c r="P638" s="565"/>
      <c r="Q638" s="565"/>
      <c r="R638" s="565"/>
      <c r="S638" s="565"/>
      <c r="T638" s="565"/>
      <c r="U638" s="565"/>
      <c r="V638" s="565"/>
      <c r="W638" s="565"/>
      <c r="X638" s="565"/>
      <c r="Y638" s="565"/>
      <c r="Z638" s="565"/>
    </row>
    <row r="639" spans="1:26" ht="15.75" customHeight="1">
      <c r="A639" s="565"/>
      <c r="B639" s="565"/>
      <c r="C639" s="565"/>
      <c r="D639" s="565"/>
      <c r="E639" s="565"/>
      <c r="F639" s="565"/>
      <c r="G639" s="565"/>
      <c r="H639" s="565"/>
      <c r="I639" s="565"/>
      <c r="J639" s="565"/>
      <c r="K639" s="565"/>
      <c r="L639" s="565"/>
      <c r="M639" s="565"/>
      <c r="N639" s="565"/>
      <c r="O639" s="565"/>
      <c r="P639" s="565"/>
      <c r="Q639" s="565"/>
      <c r="R639" s="565"/>
      <c r="S639" s="565"/>
      <c r="T639" s="565"/>
      <c r="U639" s="565"/>
      <c r="V639" s="565"/>
      <c r="W639" s="565"/>
      <c r="X639" s="565"/>
      <c r="Y639" s="565"/>
      <c r="Z639" s="565"/>
    </row>
    <row r="640" spans="1:26" ht="15.75" customHeight="1">
      <c r="A640" s="565"/>
      <c r="B640" s="565"/>
      <c r="C640" s="565"/>
      <c r="D640" s="565"/>
      <c r="E640" s="565"/>
      <c r="F640" s="565"/>
      <c r="G640" s="565"/>
      <c r="H640" s="565"/>
      <c r="I640" s="565"/>
      <c r="J640" s="565"/>
      <c r="K640" s="565"/>
      <c r="L640" s="565"/>
      <c r="M640" s="565"/>
      <c r="N640" s="565"/>
      <c r="O640" s="565"/>
      <c r="P640" s="565"/>
      <c r="Q640" s="565"/>
      <c r="R640" s="565"/>
      <c r="S640" s="565"/>
      <c r="T640" s="565"/>
      <c r="U640" s="565"/>
      <c r="V640" s="565"/>
      <c r="W640" s="565"/>
      <c r="X640" s="565"/>
      <c r="Y640" s="565"/>
      <c r="Z640" s="565"/>
    </row>
    <row r="641" spans="1:26" ht="15.75" customHeight="1">
      <c r="A641" s="565"/>
      <c r="B641" s="565"/>
      <c r="C641" s="565"/>
      <c r="D641" s="565"/>
      <c r="E641" s="565"/>
      <c r="F641" s="565"/>
      <c r="G641" s="565"/>
      <c r="H641" s="565"/>
      <c r="I641" s="565"/>
      <c r="J641" s="565"/>
      <c r="K641" s="565"/>
      <c r="L641" s="565"/>
      <c r="M641" s="565"/>
      <c r="N641" s="565"/>
      <c r="O641" s="565"/>
      <c r="P641" s="565"/>
      <c r="Q641" s="565"/>
      <c r="R641" s="565"/>
      <c r="S641" s="565"/>
      <c r="T641" s="565"/>
      <c r="U641" s="565"/>
      <c r="V641" s="565"/>
      <c r="W641" s="565"/>
      <c r="X641" s="565"/>
      <c r="Y641" s="565"/>
      <c r="Z641" s="565"/>
    </row>
    <row r="642" spans="1:26" ht="15.75" customHeight="1">
      <c r="A642" s="565"/>
      <c r="B642" s="565"/>
      <c r="C642" s="565"/>
      <c r="D642" s="565"/>
      <c r="E642" s="565"/>
      <c r="F642" s="565"/>
      <c r="G642" s="565"/>
      <c r="H642" s="565"/>
      <c r="I642" s="565"/>
      <c r="J642" s="565"/>
      <c r="K642" s="565"/>
      <c r="L642" s="565"/>
      <c r="M642" s="565"/>
      <c r="N642" s="565"/>
      <c r="O642" s="565"/>
      <c r="P642" s="565"/>
      <c r="Q642" s="565"/>
      <c r="R642" s="565"/>
      <c r="S642" s="565"/>
      <c r="T642" s="565"/>
      <c r="U642" s="565"/>
      <c r="V642" s="565"/>
      <c r="W642" s="565"/>
      <c r="X642" s="565"/>
      <c r="Y642" s="565"/>
      <c r="Z642" s="565"/>
    </row>
    <row r="643" spans="1:26" ht="15.75" customHeight="1">
      <c r="A643" s="565"/>
      <c r="B643" s="565"/>
      <c r="C643" s="565"/>
      <c r="D643" s="565"/>
      <c r="E643" s="565"/>
      <c r="F643" s="565"/>
      <c r="G643" s="565"/>
      <c r="H643" s="565"/>
      <c r="I643" s="565"/>
      <c r="J643" s="565"/>
      <c r="K643" s="565"/>
      <c r="L643" s="565"/>
      <c r="M643" s="565"/>
      <c r="N643" s="565"/>
      <c r="O643" s="565"/>
      <c r="P643" s="565"/>
      <c r="Q643" s="565"/>
      <c r="R643" s="565"/>
      <c r="S643" s="565"/>
      <c r="T643" s="565"/>
      <c r="U643" s="565"/>
      <c r="V643" s="565"/>
      <c r="W643" s="565"/>
      <c r="X643" s="565"/>
      <c r="Y643" s="565"/>
      <c r="Z643" s="565"/>
    </row>
    <row r="644" spans="1:26" ht="15.75" customHeight="1">
      <c r="A644" s="565"/>
      <c r="B644" s="565"/>
      <c r="C644" s="565"/>
      <c r="D644" s="565"/>
      <c r="E644" s="565"/>
      <c r="F644" s="565"/>
      <c r="G644" s="565"/>
      <c r="H644" s="565"/>
      <c r="I644" s="565"/>
      <c r="J644" s="565"/>
      <c r="K644" s="565"/>
      <c r="L644" s="565"/>
      <c r="M644" s="565"/>
      <c r="N644" s="565"/>
      <c r="O644" s="565"/>
      <c r="P644" s="565"/>
      <c r="Q644" s="565"/>
      <c r="R644" s="565"/>
      <c r="S644" s="565"/>
      <c r="T644" s="565"/>
      <c r="U644" s="565"/>
      <c r="V644" s="565"/>
      <c r="W644" s="565"/>
      <c r="X644" s="565"/>
      <c r="Y644" s="565"/>
      <c r="Z644" s="565"/>
    </row>
    <row r="645" spans="1:26" ht="15.75" customHeight="1">
      <c r="A645" s="565"/>
      <c r="B645" s="565"/>
      <c r="C645" s="565"/>
      <c r="D645" s="565"/>
      <c r="E645" s="565"/>
      <c r="F645" s="565"/>
      <c r="G645" s="565"/>
      <c r="H645" s="565"/>
      <c r="I645" s="565"/>
      <c r="J645" s="565"/>
      <c r="K645" s="565"/>
      <c r="L645" s="565"/>
      <c r="M645" s="565"/>
      <c r="N645" s="565"/>
      <c r="O645" s="565"/>
      <c r="P645" s="565"/>
      <c r="Q645" s="565"/>
      <c r="R645" s="565"/>
      <c r="S645" s="565"/>
      <c r="T645" s="565"/>
      <c r="U645" s="565"/>
      <c r="V645" s="565"/>
      <c r="W645" s="565"/>
      <c r="X645" s="565"/>
      <c r="Y645" s="565"/>
      <c r="Z645" s="565"/>
    </row>
    <row r="646" spans="1:26" ht="15.75" customHeight="1">
      <c r="A646" s="565"/>
      <c r="B646" s="565"/>
      <c r="C646" s="565"/>
      <c r="D646" s="565"/>
      <c r="E646" s="565"/>
      <c r="F646" s="565"/>
      <c r="G646" s="565"/>
      <c r="H646" s="565"/>
      <c r="I646" s="565"/>
      <c r="J646" s="565"/>
      <c r="K646" s="565"/>
      <c r="L646" s="565"/>
      <c r="M646" s="565"/>
      <c r="N646" s="565"/>
      <c r="O646" s="565"/>
      <c r="P646" s="565"/>
      <c r="Q646" s="565"/>
      <c r="R646" s="565"/>
      <c r="S646" s="565"/>
      <c r="T646" s="565"/>
      <c r="U646" s="565"/>
      <c r="V646" s="565"/>
      <c r="W646" s="565"/>
      <c r="X646" s="565"/>
      <c r="Y646" s="565"/>
      <c r="Z646" s="565"/>
    </row>
    <row r="647" spans="1:26" ht="15.75" customHeight="1">
      <c r="A647" s="565"/>
      <c r="B647" s="565"/>
      <c r="C647" s="565"/>
      <c r="D647" s="565"/>
      <c r="E647" s="565"/>
      <c r="F647" s="565"/>
      <c r="G647" s="565"/>
      <c r="H647" s="565"/>
      <c r="I647" s="565"/>
      <c r="J647" s="565"/>
      <c r="K647" s="565"/>
      <c r="L647" s="565"/>
      <c r="M647" s="565"/>
      <c r="N647" s="565"/>
      <c r="O647" s="565"/>
      <c r="P647" s="565"/>
      <c r="Q647" s="565"/>
      <c r="R647" s="565"/>
      <c r="S647" s="565"/>
      <c r="T647" s="565"/>
      <c r="U647" s="565"/>
      <c r="V647" s="565"/>
      <c r="W647" s="565"/>
      <c r="X647" s="565"/>
      <c r="Y647" s="565"/>
      <c r="Z647" s="565"/>
    </row>
    <row r="648" spans="1:26" ht="15.75" customHeight="1">
      <c r="A648" s="565"/>
      <c r="B648" s="565"/>
      <c r="C648" s="565"/>
      <c r="D648" s="565"/>
      <c r="E648" s="565"/>
      <c r="F648" s="565"/>
      <c r="G648" s="565"/>
      <c r="H648" s="565"/>
      <c r="I648" s="565"/>
      <c r="J648" s="565"/>
      <c r="K648" s="565"/>
      <c r="L648" s="565"/>
      <c r="M648" s="565"/>
      <c r="N648" s="565"/>
      <c r="O648" s="565"/>
      <c r="P648" s="565"/>
      <c r="Q648" s="565"/>
      <c r="R648" s="565"/>
      <c r="S648" s="565"/>
      <c r="T648" s="565"/>
      <c r="U648" s="565"/>
      <c r="V648" s="565"/>
      <c r="W648" s="565"/>
      <c r="X648" s="565"/>
      <c r="Y648" s="565"/>
      <c r="Z648" s="565"/>
    </row>
    <row r="649" spans="1:26" ht="15.75" customHeight="1">
      <c r="A649" s="565"/>
      <c r="B649" s="565"/>
      <c r="C649" s="565"/>
      <c r="D649" s="565"/>
      <c r="E649" s="565"/>
      <c r="F649" s="565"/>
      <c r="G649" s="565"/>
      <c r="H649" s="565"/>
      <c r="I649" s="565"/>
      <c r="J649" s="565"/>
      <c r="K649" s="565"/>
      <c r="L649" s="565"/>
      <c r="M649" s="565"/>
      <c r="N649" s="565"/>
      <c r="O649" s="565"/>
      <c r="P649" s="565"/>
      <c r="Q649" s="565"/>
      <c r="R649" s="565"/>
      <c r="S649" s="565"/>
      <c r="T649" s="565"/>
      <c r="U649" s="565"/>
      <c r="V649" s="565"/>
      <c r="W649" s="565"/>
      <c r="X649" s="565"/>
      <c r="Y649" s="565"/>
      <c r="Z649" s="565"/>
    </row>
    <row r="650" spans="1:26" ht="15.75" customHeight="1">
      <c r="A650" s="565"/>
      <c r="B650" s="565"/>
      <c r="C650" s="565"/>
      <c r="D650" s="565"/>
      <c r="E650" s="565"/>
      <c r="F650" s="565"/>
      <c r="G650" s="565"/>
      <c r="H650" s="565"/>
      <c r="I650" s="565"/>
      <c r="J650" s="565"/>
      <c r="K650" s="565"/>
      <c r="L650" s="565"/>
      <c r="M650" s="565"/>
      <c r="N650" s="565"/>
      <c r="O650" s="565"/>
      <c r="P650" s="565"/>
      <c r="Q650" s="565"/>
      <c r="R650" s="565"/>
      <c r="S650" s="565"/>
      <c r="T650" s="565"/>
      <c r="U650" s="565"/>
      <c r="V650" s="565"/>
      <c r="W650" s="565"/>
      <c r="X650" s="565"/>
      <c r="Y650" s="565"/>
      <c r="Z650" s="565"/>
    </row>
    <row r="651" spans="1:26" ht="15.75" customHeight="1">
      <c r="A651" s="565"/>
      <c r="B651" s="565"/>
      <c r="C651" s="565"/>
      <c r="D651" s="565"/>
      <c r="E651" s="565"/>
      <c r="F651" s="565"/>
      <c r="G651" s="565"/>
      <c r="H651" s="565"/>
      <c r="I651" s="565"/>
      <c r="J651" s="565"/>
      <c r="K651" s="565"/>
      <c r="L651" s="565"/>
      <c r="M651" s="565"/>
      <c r="N651" s="565"/>
      <c r="O651" s="565"/>
      <c r="P651" s="565"/>
      <c r="Q651" s="565"/>
      <c r="R651" s="565"/>
      <c r="S651" s="565"/>
      <c r="T651" s="565"/>
      <c r="U651" s="565"/>
      <c r="V651" s="565"/>
      <c r="W651" s="565"/>
      <c r="X651" s="565"/>
      <c r="Y651" s="565"/>
      <c r="Z651" s="565"/>
    </row>
    <row r="652" spans="1:26" ht="15.75" customHeight="1">
      <c r="A652" s="565"/>
      <c r="B652" s="565"/>
      <c r="C652" s="565"/>
      <c r="D652" s="565"/>
      <c r="E652" s="565"/>
      <c r="F652" s="565"/>
      <c r="G652" s="565"/>
      <c r="H652" s="565"/>
      <c r="I652" s="565"/>
      <c r="J652" s="565"/>
      <c r="K652" s="565"/>
      <c r="L652" s="565"/>
      <c r="M652" s="565"/>
      <c r="N652" s="565"/>
      <c r="O652" s="565"/>
      <c r="P652" s="565"/>
      <c r="Q652" s="565"/>
      <c r="R652" s="565"/>
      <c r="S652" s="565"/>
      <c r="T652" s="565"/>
      <c r="U652" s="565"/>
      <c r="V652" s="565"/>
      <c r="W652" s="565"/>
      <c r="X652" s="565"/>
      <c r="Y652" s="565"/>
      <c r="Z652" s="565"/>
    </row>
    <row r="653" spans="1:26" ht="15.75" customHeight="1">
      <c r="A653" s="565"/>
      <c r="B653" s="565"/>
      <c r="C653" s="565"/>
      <c r="D653" s="565"/>
      <c r="E653" s="565"/>
      <c r="F653" s="565"/>
      <c r="G653" s="565"/>
      <c r="H653" s="565"/>
      <c r="I653" s="565"/>
      <c r="J653" s="565"/>
      <c r="K653" s="565"/>
      <c r="L653" s="565"/>
      <c r="M653" s="565"/>
      <c r="N653" s="565"/>
      <c r="O653" s="565"/>
      <c r="P653" s="565"/>
      <c r="Q653" s="565"/>
      <c r="R653" s="565"/>
      <c r="S653" s="565"/>
      <c r="T653" s="565"/>
      <c r="U653" s="565"/>
      <c r="V653" s="565"/>
      <c r="W653" s="565"/>
      <c r="X653" s="565"/>
      <c r="Y653" s="565"/>
      <c r="Z653" s="565"/>
    </row>
    <row r="654" spans="1:26" ht="15.75" customHeight="1">
      <c r="A654" s="565"/>
      <c r="B654" s="565"/>
      <c r="C654" s="565"/>
      <c r="D654" s="565"/>
      <c r="E654" s="565"/>
      <c r="F654" s="565"/>
      <c r="G654" s="565"/>
      <c r="H654" s="565"/>
      <c r="I654" s="565"/>
      <c r="J654" s="565"/>
      <c r="K654" s="565"/>
      <c r="L654" s="565"/>
      <c r="M654" s="565"/>
      <c r="N654" s="565"/>
      <c r="O654" s="565"/>
      <c r="P654" s="565"/>
      <c r="Q654" s="565"/>
      <c r="R654" s="565"/>
      <c r="S654" s="565"/>
      <c r="T654" s="565"/>
      <c r="U654" s="565"/>
      <c r="V654" s="565"/>
      <c r="W654" s="565"/>
      <c r="X654" s="565"/>
      <c r="Y654" s="565"/>
      <c r="Z654" s="565"/>
    </row>
    <row r="655" spans="1:26" ht="15.75" customHeight="1">
      <c r="A655" s="565"/>
      <c r="B655" s="565"/>
      <c r="C655" s="565"/>
      <c r="D655" s="565"/>
      <c r="E655" s="565"/>
      <c r="F655" s="565"/>
      <c r="G655" s="565"/>
      <c r="H655" s="565"/>
      <c r="I655" s="565"/>
      <c r="J655" s="565"/>
      <c r="K655" s="565"/>
      <c r="L655" s="565"/>
      <c r="M655" s="565"/>
      <c r="N655" s="565"/>
      <c r="O655" s="565"/>
      <c r="P655" s="565"/>
      <c r="Q655" s="565"/>
      <c r="R655" s="565"/>
      <c r="S655" s="565"/>
      <c r="T655" s="565"/>
      <c r="U655" s="565"/>
      <c r="V655" s="565"/>
      <c r="W655" s="565"/>
      <c r="X655" s="565"/>
      <c r="Y655" s="565"/>
      <c r="Z655" s="565"/>
    </row>
    <row r="656" spans="1:26" ht="15.75" customHeight="1">
      <c r="A656" s="565"/>
      <c r="B656" s="565"/>
      <c r="C656" s="565"/>
      <c r="D656" s="565"/>
      <c r="E656" s="565"/>
      <c r="F656" s="565"/>
      <c r="G656" s="565"/>
      <c r="H656" s="565"/>
      <c r="I656" s="565"/>
      <c r="J656" s="565"/>
      <c r="K656" s="565"/>
      <c r="L656" s="565"/>
      <c r="M656" s="565"/>
      <c r="N656" s="565"/>
      <c r="O656" s="565"/>
      <c r="P656" s="565"/>
      <c r="Q656" s="565"/>
      <c r="R656" s="565"/>
      <c r="S656" s="565"/>
      <c r="T656" s="565"/>
      <c r="U656" s="565"/>
      <c r="V656" s="565"/>
      <c r="W656" s="565"/>
      <c r="X656" s="565"/>
      <c r="Y656" s="565"/>
      <c r="Z656" s="565"/>
    </row>
    <row r="657" spans="1:26" ht="15.75" customHeight="1">
      <c r="A657" s="565"/>
      <c r="B657" s="565"/>
      <c r="C657" s="565"/>
      <c r="D657" s="565"/>
      <c r="E657" s="565"/>
      <c r="F657" s="565"/>
      <c r="G657" s="565"/>
      <c r="H657" s="565"/>
      <c r="I657" s="565"/>
      <c r="J657" s="565"/>
      <c r="K657" s="565"/>
      <c r="L657" s="565"/>
      <c r="M657" s="565"/>
      <c r="N657" s="565"/>
      <c r="O657" s="565"/>
      <c r="P657" s="565"/>
      <c r="Q657" s="565"/>
      <c r="R657" s="565"/>
      <c r="S657" s="565"/>
      <c r="T657" s="565"/>
      <c r="U657" s="565"/>
      <c r="V657" s="565"/>
      <c r="W657" s="565"/>
      <c r="X657" s="565"/>
      <c r="Y657" s="565"/>
      <c r="Z657" s="565"/>
    </row>
    <row r="658" spans="1:26" ht="15.75" customHeight="1">
      <c r="A658" s="565"/>
      <c r="B658" s="565"/>
      <c r="C658" s="565"/>
      <c r="D658" s="565"/>
      <c r="E658" s="565"/>
      <c r="F658" s="565"/>
      <c r="G658" s="565"/>
      <c r="H658" s="565"/>
      <c r="I658" s="565"/>
      <c r="J658" s="565"/>
      <c r="K658" s="565"/>
      <c r="L658" s="565"/>
      <c r="M658" s="565"/>
      <c r="N658" s="565"/>
      <c r="O658" s="565"/>
      <c r="P658" s="565"/>
      <c r="Q658" s="565"/>
      <c r="R658" s="565"/>
      <c r="S658" s="565"/>
      <c r="T658" s="565"/>
      <c r="U658" s="565"/>
      <c r="V658" s="565"/>
      <c r="W658" s="565"/>
      <c r="X658" s="565"/>
      <c r="Y658" s="565"/>
      <c r="Z658" s="565"/>
    </row>
    <row r="659" spans="1:26" ht="15.75" customHeight="1">
      <c r="A659" s="565"/>
      <c r="B659" s="565"/>
      <c r="C659" s="565"/>
      <c r="D659" s="565"/>
      <c r="E659" s="565"/>
      <c r="F659" s="565"/>
      <c r="G659" s="565"/>
      <c r="H659" s="565"/>
      <c r="I659" s="565"/>
      <c r="J659" s="565"/>
      <c r="K659" s="565"/>
      <c r="L659" s="565"/>
      <c r="M659" s="565"/>
      <c r="N659" s="565"/>
      <c r="O659" s="565"/>
      <c r="P659" s="565"/>
      <c r="Q659" s="565"/>
      <c r="R659" s="565"/>
      <c r="S659" s="565"/>
      <c r="T659" s="565"/>
      <c r="U659" s="565"/>
      <c r="V659" s="565"/>
      <c r="W659" s="565"/>
      <c r="X659" s="565"/>
      <c r="Y659" s="565"/>
      <c r="Z659" s="565"/>
    </row>
    <row r="660" spans="1:26" ht="15.75" customHeight="1">
      <c r="A660" s="565"/>
      <c r="B660" s="565"/>
      <c r="C660" s="565"/>
      <c r="D660" s="565"/>
      <c r="E660" s="565"/>
      <c r="F660" s="565"/>
      <c r="G660" s="565"/>
      <c r="H660" s="565"/>
      <c r="I660" s="565"/>
      <c r="J660" s="565"/>
      <c r="K660" s="565"/>
      <c r="L660" s="565"/>
      <c r="M660" s="565"/>
      <c r="N660" s="565"/>
      <c r="O660" s="565"/>
      <c r="P660" s="565"/>
      <c r="Q660" s="565"/>
      <c r="R660" s="565"/>
      <c r="S660" s="565"/>
      <c r="T660" s="565"/>
      <c r="U660" s="565"/>
      <c r="V660" s="565"/>
      <c r="W660" s="565"/>
      <c r="X660" s="565"/>
      <c r="Y660" s="565"/>
      <c r="Z660" s="565"/>
    </row>
    <row r="661" spans="1:26" ht="15.75" customHeight="1">
      <c r="A661" s="565"/>
      <c r="B661" s="565"/>
      <c r="C661" s="565"/>
      <c r="D661" s="565"/>
      <c r="E661" s="565"/>
      <c r="F661" s="565"/>
      <c r="G661" s="565"/>
      <c r="H661" s="565"/>
      <c r="I661" s="565"/>
      <c r="J661" s="565"/>
      <c r="K661" s="565"/>
      <c r="L661" s="565"/>
      <c r="M661" s="565"/>
      <c r="N661" s="565"/>
      <c r="O661" s="565"/>
      <c r="P661" s="565"/>
      <c r="Q661" s="565"/>
      <c r="R661" s="565"/>
      <c r="S661" s="565"/>
      <c r="T661" s="565"/>
      <c r="U661" s="565"/>
      <c r="V661" s="565"/>
      <c r="W661" s="565"/>
      <c r="X661" s="565"/>
      <c r="Y661" s="565"/>
      <c r="Z661" s="565"/>
    </row>
    <row r="662" spans="1:26" ht="15.75" customHeight="1">
      <c r="A662" s="565"/>
      <c r="B662" s="565"/>
      <c r="C662" s="565"/>
      <c r="D662" s="565"/>
      <c r="E662" s="565"/>
      <c r="F662" s="565"/>
      <c r="G662" s="565"/>
      <c r="H662" s="565"/>
      <c r="I662" s="565"/>
      <c r="J662" s="565"/>
      <c r="K662" s="565"/>
      <c r="L662" s="565"/>
      <c r="M662" s="565"/>
      <c r="N662" s="565"/>
      <c r="O662" s="565"/>
      <c r="P662" s="565"/>
      <c r="Q662" s="565"/>
      <c r="R662" s="565"/>
      <c r="S662" s="565"/>
      <c r="T662" s="565"/>
      <c r="U662" s="565"/>
      <c r="V662" s="565"/>
      <c r="W662" s="565"/>
      <c r="X662" s="565"/>
      <c r="Y662" s="565"/>
      <c r="Z662" s="565"/>
    </row>
    <row r="663" spans="1:26" ht="15.75" customHeight="1">
      <c r="A663" s="565"/>
      <c r="B663" s="565"/>
      <c r="C663" s="565"/>
      <c r="D663" s="565"/>
      <c r="E663" s="565"/>
      <c r="F663" s="565"/>
      <c r="G663" s="565"/>
      <c r="H663" s="565"/>
      <c r="I663" s="565"/>
      <c r="J663" s="565"/>
      <c r="K663" s="565"/>
      <c r="L663" s="565"/>
      <c r="M663" s="565"/>
      <c r="N663" s="565"/>
      <c r="O663" s="565"/>
      <c r="P663" s="565"/>
      <c r="Q663" s="565"/>
      <c r="R663" s="565"/>
      <c r="S663" s="565"/>
      <c r="T663" s="565"/>
      <c r="U663" s="565"/>
      <c r="V663" s="565"/>
      <c r="W663" s="565"/>
      <c r="X663" s="565"/>
      <c r="Y663" s="565"/>
      <c r="Z663" s="565"/>
    </row>
    <row r="664" spans="1:26" ht="15.75" customHeight="1">
      <c r="A664" s="565"/>
      <c r="B664" s="565"/>
      <c r="C664" s="565"/>
      <c r="D664" s="565"/>
      <c r="E664" s="565"/>
      <c r="F664" s="565"/>
      <c r="G664" s="565"/>
      <c r="H664" s="565"/>
      <c r="I664" s="565"/>
      <c r="J664" s="565"/>
      <c r="K664" s="565"/>
      <c r="L664" s="565"/>
      <c r="M664" s="565"/>
      <c r="N664" s="565"/>
      <c r="O664" s="565"/>
      <c r="P664" s="565"/>
      <c r="Q664" s="565"/>
      <c r="R664" s="565"/>
      <c r="S664" s="565"/>
      <c r="T664" s="565"/>
      <c r="U664" s="565"/>
      <c r="V664" s="565"/>
      <c r="W664" s="565"/>
      <c r="X664" s="565"/>
      <c r="Y664" s="565"/>
      <c r="Z664" s="565"/>
    </row>
    <row r="665" spans="1:26" ht="15.75" customHeight="1">
      <c r="A665" s="565"/>
      <c r="B665" s="565"/>
      <c r="C665" s="565"/>
      <c r="D665" s="565"/>
      <c r="E665" s="565"/>
      <c r="F665" s="565"/>
      <c r="G665" s="565"/>
      <c r="H665" s="565"/>
      <c r="I665" s="565"/>
      <c r="J665" s="565"/>
      <c r="K665" s="565"/>
      <c r="L665" s="565"/>
      <c r="M665" s="565"/>
      <c r="N665" s="565"/>
      <c r="O665" s="565"/>
      <c r="P665" s="565"/>
      <c r="Q665" s="565"/>
      <c r="R665" s="565"/>
      <c r="S665" s="565"/>
      <c r="T665" s="565"/>
      <c r="U665" s="565"/>
      <c r="V665" s="565"/>
      <c r="W665" s="565"/>
      <c r="X665" s="565"/>
      <c r="Y665" s="565"/>
      <c r="Z665" s="565"/>
    </row>
    <row r="666" spans="1:26" ht="15.75" customHeight="1">
      <c r="A666" s="565"/>
      <c r="B666" s="565"/>
      <c r="C666" s="565"/>
      <c r="D666" s="565"/>
      <c r="E666" s="565"/>
      <c r="F666" s="565"/>
      <c r="G666" s="565"/>
      <c r="H666" s="565"/>
      <c r="I666" s="565"/>
      <c r="J666" s="565"/>
      <c r="K666" s="565"/>
      <c r="L666" s="565"/>
      <c r="M666" s="565"/>
      <c r="N666" s="565"/>
      <c r="O666" s="565"/>
      <c r="P666" s="565"/>
      <c r="Q666" s="565"/>
      <c r="R666" s="565"/>
      <c r="S666" s="565"/>
      <c r="T666" s="565"/>
      <c r="U666" s="565"/>
      <c r="V666" s="565"/>
      <c r="W666" s="565"/>
      <c r="X666" s="565"/>
      <c r="Y666" s="565"/>
      <c r="Z666" s="565"/>
    </row>
    <row r="667" spans="1:26" ht="15.75" customHeight="1">
      <c r="A667" s="565"/>
      <c r="B667" s="565"/>
      <c r="C667" s="565"/>
      <c r="D667" s="565"/>
      <c r="E667" s="565"/>
      <c r="F667" s="565"/>
      <c r="G667" s="565"/>
      <c r="H667" s="565"/>
      <c r="I667" s="565"/>
      <c r="J667" s="565"/>
      <c r="K667" s="565"/>
      <c r="L667" s="565"/>
      <c r="M667" s="565"/>
      <c r="N667" s="565"/>
      <c r="O667" s="565"/>
      <c r="P667" s="565"/>
      <c r="Q667" s="565"/>
      <c r="R667" s="565"/>
      <c r="S667" s="565"/>
      <c r="T667" s="565"/>
      <c r="U667" s="565"/>
      <c r="V667" s="565"/>
      <c r="W667" s="565"/>
      <c r="X667" s="565"/>
      <c r="Y667" s="565"/>
      <c r="Z667" s="565"/>
    </row>
    <row r="668" spans="1:26" ht="15.75" customHeight="1">
      <c r="A668" s="565"/>
      <c r="B668" s="565"/>
      <c r="C668" s="565"/>
      <c r="D668" s="565"/>
      <c r="E668" s="565"/>
      <c r="F668" s="565"/>
      <c r="G668" s="565"/>
      <c r="H668" s="565"/>
      <c r="I668" s="565"/>
      <c r="J668" s="565"/>
      <c r="K668" s="565"/>
      <c r="L668" s="565"/>
      <c r="M668" s="565"/>
      <c r="N668" s="565"/>
      <c r="O668" s="565"/>
      <c r="P668" s="565"/>
      <c r="Q668" s="565"/>
      <c r="R668" s="565"/>
      <c r="S668" s="565"/>
      <c r="T668" s="565"/>
      <c r="U668" s="565"/>
      <c r="V668" s="565"/>
      <c r="W668" s="565"/>
      <c r="X668" s="565"/>
      <c r="Y668" s="565"/>
      <c r="Z668" s="565"/>
    </row>
    <row r="669" spans="1:26" ht="15.75" customHeight="1">
      <c r="A669" s="565"/>
      <c r="B669" s="565"/>
      <c r="C669" s="565"/>
      <c r="D669" s="565"/>
      <c r="E669" s="565"/>
      <c r="F669" s="565"/>
      <c r="G669" s="565"/>
      <c r="H669" s="565"/>
      <c r="I669" s="565"/>
      <c r="J669" s="565"/>
      <c r="K669" s="565"/>
      <c r="L669" s="565"/>
      <c r="M669" s="565"/>
      <c r="N669" s="565"/>
      <c r="O669" s="565"/>
      <c r="P669" s="565"/>
      <c r="Q669" s="565"/>
      <c r="R669" s="565"/>
      <c r="S669" s="565"/>
      <c r="T669" s="565"/>
      <c r="U669" s="565"/>
      <c r="V669" s="565"/>
      <c r="W669" s="565"/>
      <c r="X669" s="565"/>
      <c r="Y669" s="565"/>
      <c r="Z669" s="565"/>
    </row>
    <row r="670" spans="1:26" ht="15.75" customHeight="1">
      <c r="A670" s="565"/>
      <c r="B670" s="565"/>
      <c r="C670" s="565"/>
      <c r="D670" s="565"/>
      <c r="E670" s="565"/>
      <c r="F670" s="565"/>
      <c r="G670" s="565"/>
      <c r="H670" s="565"/>
      <c r="I670" s="565"/>
      <c r="J670" s="565"/>
      <c r="K670" s="565"/>
      <c r="L670" s="565"/>
      <c r="M670" s="565"/>
      <c r="N670" s="565"/>
      <c r="O670" s="565"/>
      <c r="P670" s="565"/>
      <c r="Q670" s="565"/>
      <c r="R670" s="565"/>
      <c r="S670" s="565"/>
      <c r="T670" s="565"/>
      <c r="U670" s="565"/>
      <c r="V670" s="565"/>
      <c r="W670" s="565"/>
      <c r="X670" s="565"/>
      <c r="Y670" s="565"/>
      <c r="Z670" s="565"/>
    </row>
    <row r="671" spans="1:26" ht="15.75" customHeight="1">
      <c r="A671" s="565"/>
      <c r="B671" s="565"/>
      <c r="C671" s="565"/>
      <c r="D671" s="565"/>
      <c r="E671" s="565"/>
      <c r="F671" s="565"/>
      <c r="G671" s="565"/>
      <c r="H671" s="565"/>
      <c r="I671" s="565"/>
      <c r="J671" s="565"/>
      <c r="K671" s="565"/>
      <c r="L671" s="565"/>
      <c r="M671" s="565"/>
      <c r="N671" s="565"/>
      <c r="O671" s="565"/>
      <c r="P671" s="565"/>
      <c r="Q671" s="565"/>
      <c r="R671" s="565"/>
      <c r="S671" s="565"/>
      <c r="T671" s="565"/>
      <c r="U671" s="565"/>
      <c r="V671" s="565"/>
      <c r="W671" s="565"/>
      <c r="X671" s="565"/>
      <c r="Y671" s="565"/>
      <c r="Z671" s="565"/>
    </row>
    <row r="672" spans="1:26" ht="15.75" customHeight="1">
      <c r="A672" s="565"/>
      <c r="B672" s="565"/>
      <c r="C672" s="565"/>
      <c r="D672" s="565"/>
      <c r="E672" s="565"/>
      <c r="F672" s="565"/>
      <c r="G672" s="565"/>
      <c r="H672" s="565"/>
      <c r="I672" s="565"/>
      <c r="J672" s="565"/>
      <c r="K672" s="565"/>
      <c r="L672" s="565"/>
      <c r="M672" s="565"/>
      <c r="N672" s="565"/>
      <c r="O672" s="565"/>
      <c r="P672" s="565"/>
      <c r="Q672" s="565"/>
      <c r="R672" s="565"/>
      <c r="S672" s="565"/>
      <c r="T672" s="565"/>
      <c r="U672" s="565"/>
      <c r="V672" s="565"/>
      <c r="W672" s="565"/>
      <c r="X672" s="565"/>
      <c r="Y672" s="565"/>
      <c r="Z672" s="565"/>
    </row>
    <row r="673" spans="1:26" ht="15.75" customHeight="1">
      <c r="A673" s="565"/>
      <c r="B673" s="565"/>
      <c r="C673" s="565"/>
      <c r="D673" s="565"/>
      <c r="E673" s="565"/>
      <c r="F673" s="565"/>
      <c r="G673" s="565"/>
      <c r="H673" s="565"/>
      <c r="I673" s="565"/>
      <c r="J673" s="565"/>
      <c r="K673" s="565"/>
      <c r="L673" s="565"/>
      <c r="M673" s="565"/>
      <c r="N673" s="565"/>
      <c r="O673" s="565"/>
      <c r="P673" s="565"/>
      <c r="Q673" s="565"/>
      <c r="R673" s="565"/>
      <c r="S673" s="565"/>
      <c r="T673" s="565"/>
      <c r="U673" s="565"/>
      <c r="V673" s="565"/>
      <c r="W673" s="565"/>
      <c r="X673" s="565"/>
      <c r="Y673" s="565"/>
      <c r="Z673" s="565"/>
    </row>
    <row r="674" spans="1:26" ht="15.75" customHeight="1">
      <c r="A674" s="565"/>
      <c r="B674" s="565"/>
      <c r="C674" s="565"/>
      <c r="D674" s="565"/>
      <c r="E674" s="565"/>
      <c r="F674" s="565"/>
      <c r="G674" s="565"/>
      <c r="H674" s="565"/>
      <c r="I674" s="565"/>
      <c r="J674" s="565"/>
      <c r="K674" s="565"/>
      <c r="L674" s="565"/>
      <c r="M674" s="565"/>
      <c r="N674" s="565"/>
      <c r="O674" s="565"/>
      <c r="P674" s="565"/>
      <c r="Q674" s="565"/>
      <c r="R674" s="565"/>
      <c r="S674" s="565"/>
      <c r="T674" s="565"/>
      <c r="U674" s="565"/>
      <c r="V674" s="565"/>
      <c r="W674" s="565"/>
      <c r="X674" s="565"/>
      <c r="Y674" s="565"/>
      <c r="Z674" s="565"/>
    </row>
    <row r="675" spans="1:26" ht="15.75" customHeight="1">
      <c r="A675" s="565"/>
      <c r="B675" s="565"/>
      <c r="C675" s="565"/>
      <c r="D675" s="565"/>
      <c r="E675" s="565"/>
      <c r="F675" s="565"/>
      <c r="G675" s="565"/>
      <c r="H675" s="565"/>
      <c r="I675" s="565"/>
      <c r="J675" s="565"/>
      <c r="K675" s="565"/>
      <c r="L675" s="565"/>
      <c r="M675" s="565"/>
      <c r="N675" s="565"/>
      <c r="O675" s="565"/>
      <c r="P675" s="565"/>
      <c r="Q675" s="565"/>
      <c r="R675" s="565"/>
      <c r="S675" s="565"/>
      <c r="T675" s="565"/>
      <c r="U675" s="565"/>
      <c r="V675" s="565"/>
      <c r="W675" s="565"/>
      <c r="X675" s="565"/>
      <c r="Y675" s="565"/>
      <c r="Z675" s="565"/>
    </row>
    <row r="676" spans="1:26" ht="15.75" customHeight="1">
      <c r="A676" s="565"/>
      <c r="B676" s="565"/>
      <c r="C676" s="565"/>
      <c r="D676" s="565"/>
      <c r="E676" s="565"/>
      <c r="F676" s="565"/>
      <c r="G676" s="565"/>
      <c r="H676" s="565"/>
      <c r="I676" s="565"/>
      <c r="J676" s="565"/>
      <c r="K676" s="565"/>
      <c r="L676" s="565"/>
      <c r="M676" s="565"/>
      <c r="N676" s="565"/>
      <c r="O676" s="565"/>
      <c r="P676" s="565"/>
      <c r="Q676" s="565"/>
      <c r="R676" s="565"/>
      <c r="S676" s="565"/>
      <c r="T676" s="565"/>
      <c r="U676" s="565"/>
      <c r="V676" s="565"/>
      <c r="W676" s="565"/>
      <c r="X676" s="565"/>
      <c r="Y676" s="565"/>
      <c r="Z676" s="565"/>
    </row>
    <row r="677" spans="1:26" ht="15.75" customHeight="1">
      <c r="A677" s="565"/>
      <c r="B677" s="565"/>
      <c r="C677" s="565"/>
      <c r="D677" s="565"/>
      <c r="E677" s="565"/>
      <c r="F677" s="565"/>
      <c r="G677" s="565"/>
      <c r="H677" s="565"/>
      <c r="I677" s="565"/>
      <c r="J677" s="565"/>
      <c r="K677" s="565"/>
      <c r="L677" s="565"/>
      <c r="M677" s="565"/>
      <c r="N677" s="565"/>
      <c r="O677" s="565"/>
      <c r="P677" s="565"/>
      <c r="Q677" s="565"/>
      <c r="R677" s="565"/>
      <c r="S677" s="565"/>
      <c r="T677" s="565"/>
      <c r="U677" s="565"/>
      <c r="V677" s="565"/>
      <c r="W677" s="565"/>
      <c r="X677" s="565"/>
      <c r="Y677" s="565"/>
      <c r="Z677" s="565"/>
    </row>
    <row r="678" spans="1:26" ht="15.75" customHeight="1">
      <c r="A678" s="565"/>
      <c r="B678" s="565"/>
      <c r="C678" s="565"/>
      <c r="D678" s="565"/>
      <c r="E678" s="565"/>
      <c r="F678" s="565"/>
      <c r="G678" s="565"/>
      <c r="H678" s="565"/>
      <c r="I678" s="565"/>
      <c r="J678" s="565"/>
      <c r="K678" s="565"/>
      <c r="L678" s="565"/>
      <c r="M678" s="565"/>
      <c r="N678" s="565"/>
      <c r="O678" s="565"/>
      <c r="P678" s="565"/>
      <c r="Q678" s="565"/>
      <c r="R678" s="565"/>
      <c r="S678" s="565"/>
      <c r="T678" s="565"/>
      <c r="U678" s="565"/>
      <c r="V678" s="565"/>
      <c r="W678" s="565"/>
      <c r="X678" s="565"/>
      <c r="Y678" s="565"/>
      <c r="Z678" s="565"/>
    </row>
    <row r="679" spans="1:26" ht="15.75" customHeight="1">
      <c r="A679" s="565"/>
      <c r="B679" s="565"/>
      <c r="C679" s="565"/>
      <c r="D679" s="565"/>
      <c r="E679" s="565"/>
      <c r="F679" s="565"/>
      <c r="G679" s="565"/>
      <c r="H679" s="565"/>
      <c r="I679" s="565"/>
      <c r="J679" s="565"/>
      <c r="K679" s="565"/>
      <c r="L679" s="565"/>
      <c r="M679" s="565"/>
      <c r="N679" s="565"/>
      <c r="O679" s="565"/>
      <c r="P679" s="565"/>
      <c r="Q679" s="565"/>
      <c r="R679" s="565"/>
      <c r="S679" s="565"/>
      <c r="T679" s="565"/>
      <c r="U679" s="565"/>
      <c r="V679" s="565"/>
      <c r="W679" s="565"/>
      <c r="X679" s="565"/>
      <c r="Y679" s="565"/>
      <c r="Z679" s="565"/>
    </row>
    <row r="680" spans="1:26" ht="15.75" customHeight="1">
      <c r="A680" s="565"/>
      <c r="B680" s="565"/>
      <c r="C680" s="565"/>
      <c r="D680" s="565"/>
      <c r="E680" s="565"/>
      <c r="F680" s="565"/>
      <c r="G680" s="565"/>
      <c r="H680" s="565"/>
      <c r="I680" s="565"/>
      <c r="J680" s="565"/>
      <c r="K680" s="565"/>
      <c r="L680" s="565"/>
      <c r="M680" s="565"/>
      <c r="N680" s="565"/>
      <c r="O680" s="565"/>
      <c r="P680" s="565"/>
      <c r="Q680" s="565"/>
      <c r="R680" s="565"/>
      <c r="S680" s="565"/>
      <c r="T680" s="565"/>
      <c r="U680" s="565"/>
      <c r="V680" s="565"/>
      <c r="W680" s="565"/>
      <c r="X680" s="565"/>
      <c r="Y680" s="565"/>
      <c r="Z680" s="565"/>
    </row>
    <row r="681" spans="1:26" ht="15.75" customHeight="1">
      <c r="A681" s="565"/>
      <c r="B681" s="565"/>
      <c r="C681" s="565"/>
      <c r="D681" s="565"/>
      <c r="E681" s="565"/>
      <c r="F681" s="565"/>
      <c r="G681" s="565"/>
      <c r="H681" s="565"/>
      <c r="I681" s="565"/>
      <c r="J681" s="565"/>
      <c r="K681" s="565"/>
      <c r="L681" s="565"/>
      <c r="M681" s="565"/>
      <c r="N681" s="565"/>
      <c r="O681" s="565"/>
      <c r="P681" s="565"/>
      <c r="Q681" s="565"/>
      <c r="R681" s="565"/>
      <c r="S681" s="565"/>
      <c r="T681" s="565"/>
      <c r="U681" s="565"/>
      <c r="V681" s="565"/>
      <c r="W681" s="565"/>
      <c r="X681" s="565"/>
      <c r="Y681" s="565"/>
      <c r="Z681" s="565"/>
    </row>
    <row r="682" spans="1:26" ht="15.75" customHeight="1">
      <c r="A682" s="565"/>
      <c r="B682" s="565"/>
      <c r="C682" s="565"/>
      <c r="D682" s="565"/>
      <c r="E682" s="565"/>
      <c r="F682" s="565"/>
      <c r="G682" s="565"/>
      <c r="H682" s="565"/>
      <c r="I682" s="565"/>
      <c r="J682" s="565"/>
      <c r="K682" s="565"/>
      <c r="L682" s="565"/>
      <c r="M682" s="565"/>
      <c r="N682" s="565"/>
      <c r="O682" s="565"/>
      <c r="P682" s="565"/>
      <c r="Q682" s="565"/>
      <c r="R682" s="565"/>
      <c r="S682" s="565"/>
      <c r="T682" s="565"/>
      <c r="U682" s="565"/>
      <c r="V682" s="565"/>
      <c r="W682" s="565"/>
      <c r="X682" s="565"/>
      <c r="Y682" s="565"/>
      <c r="Z682" s="565"/>
    </row>
    <row r="683" spans="1:26" ht="15.75" customHeight="1">
      <c r="A683" s="565"/>
      <c r="B683" s="565"/>
      <c r="C683" s="565"/>
      <c r="D683" s="565"/>
      <c r="E683" s="565"/>
      <c r="F683" s="565"/>
      <c r="G683" s="565"/>
      <c r="H683" s="565"/>
      <c r="I683" s="565"/>
      <c r="J683" s="565"/>
      <c r="K683" s="565"/>
      <c r="L683" s="565"/>
      <c r="M683" s="565"/>
      <c r="N683" s="565"/>
      <c r="O683" s="565"/>
      <c r="P683" s="565"/>
      <c r="Q683" s="565"/>
      <c r="R683" s="565"/>
      <c r="S683" s="565"/>
      <c r="T683" s="565"/>
      <c r="U683" s="565"/>
      <c r="V683" s="565"/>
      <c r="W683" s="565"/>
      <c r="X683" s="565"/>
      <c r="Y683" s="565"/>
      <c r="Z683" s="565"/>
    </row>
    <row r="684" spans="1:26" ht="15.75" customHeight="1">
      <c r="A684" s="565"/>
      <c r="B684" s="565"/>
      <c r="C684" s="565"/>
      <c r="D684" s="565"/>
      <c r="E684" s="565"/>
      <c r="F684" s="565"/>
      <c r="G684" s="565"/>
      <c r="H684" s="565"/>
      <c r="I684" s="565"/>
      <c r="J684" s="565"/>
      <c r="K684" s="565"/>
      <c r="L684" s="565"/>
      <c r="M684" s="565"/>
      <c r="N684" s="565"/>
      <c r="O684" s="565"/>
      <c r="P684" s="565"/>
      <c r="Q684" s="565"/>
      <c r="R684" s="565"/>
      <c r="S684" s="565"/>
      <c r="T684" s="565"/>
      <c r="U684" s="565"/>
      <c r="V684" s="565"/>
      <c r="W684" s="565"/>
      <c r="X684" s="565"/>
      <c r="Y684" s="565"/>
      <c r="Z684" s="565"/>
    </row>
    <row r="685" spans="1:26" ht="15.75" customHeight="1">
      <c r="A685" s="565"/>
      <c r="B685" s="565"/>
      <c r="C685" s="565"/>
      <c r="D685" s="565"/>
      <c r="E685" s="565"/>
      <c r="F685" s="565"/>
      <c r="G685" s="565"/>
      <c r="H685" s="565"/>
      <c r="I685" s="565"/>
      <c r="J685" s="565"/>
      <c r="K685" s="565"/>
      <c r="L685" s="565"/>
      <c r="M685" s="565"/>
      <c r="N685" s="565"/>
      <c r="O685" s="565"/>
      <c r="P685" s="565"/>
      <c r="Q685" s="565"/>
      <c r="R685" s="565"/>
      <c r="S685" s="565"/>
      <c r="T685" s="565"/>
      <c r="U685" s="565"/>
      <c r="V685" s="565"/>
      <c r="W685" s="565"/>
      <c r="X685" s="565"/>
      <c r="Y685" s="565"/>
      <c r="Z685" s="565"/>
    </row>
    <row r="686" spans="1:26" ht="15.75" customHeight="1">
      <c r="A686" s="565"/>
      <c r="B686" s="565"/>
      <c r="C686" s="565"/>
      <c r="D686" s="565"/>
      <c r="E686" s="565"/>
      <c r="F686" s="565"/>
      <c r="G686" s="565"/>
      <c r="H686" s="565"/>
      <c r="I686" s="565"/>
      <c r="J686" s="565"/>
      <c r="K686" s="565"/>
      <c r="L686" s="565"/>
      <c r="M686" s="565"/>
      <c r="N686" s="565"/>
      <c r="O686" s="565"/>
      <c r="P686" s="565"/>
      <c r="Q686" s="565"/>
      <c r="R686" s="565"/>
      <c r="S686" s="565"/>
      <c r="T686" s="565"/>
      <c r="U686" s="565"/>
      <c r="V686" s="565"/>
      <c r="W686" s="565"/>
      <c r="X686" s="565"/>
      <c r="Y686" s="565"/>
      <c r="Z686" s="565"/>
    </row>
    <row r="687" spans="1:26" ht="15.75" customHeight="1">
      <c r="A687" s="565"/>
      <c r="B687" s="565"/>
      <c r="C687" s="565"/>
      <c r="D687" s="565"/>
      <c r="E687" s="565"/>
      <c r="F687" s="565"/>
      <c r="G687" s="565"/>
      <c r="H687" s="565"/>
      <c r="I687" s="565"/>
      <c r="J687" s="565"/>
      <c r="K687" s="565"/>
      <c r="L687" s="565"/>
      <c r="M687" s="565"/>
      <c r="N687" s="565"/>
      <c r="O687" s="565"/>
      <c r="P687" s="565"/>
      <c r="Q687" s="565"/>
      <c r="R687" s="565"/>
      <c r="S687" s="565"/>
      <c r="T687" s="565"/>
      <c r="U687" s="565"/>
      <c r="V687" s="565"/>
      <c r="W687" s="565"/>
      <c r="X687" s="565"/>
      <c r="Y687" s="565"/>
      <c r="Z687" s="565"/>
    </row>
    <row r="688" spans="1:26" ht="15.75" customHeight="1">
      <c r="A688" s="565"/>
      <c r="B688" s="565"/>
      <c r="C688" s="565"/>
      <c r="D688" s="565"/>
      <c r="E688" s="565"/>
      <c r="F688" s="565"/>
      <c r="G688" s="565"/>
      <c r="H688" s="565"/>
      <c r="I688" s="565"/>
      <c r="J688" s="565"/>
      <c r="K688" s="565"/>
      <c r="L688" s="565"/>
      <c r="M688" s="565"/>
      <c r="N688" s="565"/>
      <c r="O688" s="565"/>
      <c r="P688" s="565"/>
      <c r="Q688" s="565"/>
      <c r="R688" s="565"/>
      <c r="S688" s="565"/>
      <c r="T688" s="565"/>
      <c r="U688" s="565"/>
      <c r="V688" s="565"/>
      <c r="W688" s="565"/>
      <c r="X688" s="565"/>
      <c r="Y688" s="565"/>
      <c r="Z688" s="565"/>
    </row>
    <row r="689" spans="1:26" ht="15.75" customHeight="1">
      <c r="A689" s="565"/>
      <c r="B689" s="565"/>
      <c r="C689" s="565"/>
      <c r="D689" s="565"/>
      <c r="E689" s="565"/>
      <c r="F689" s="565"/>
      <c r="G689" s="565"/>
      <c r="H689" s="565"/>
      <c r="I689" s="565"/>
      <c r="J689" s="565"/>
      <c r="K689" s="565"/>
      <c r="L689" s="565"/>
      <c r="M689" s="565"/>
      <c r="N689" s="565"/>
      <c r="O689" s="565"/>
      <c r="P689" s="565"/>
      <c r="Q689" s="565"/>
      <c r="R689" s="565"/>
      <c r="S689" s="565"/>
      <c r="T689" s="565"/>
      <c r="U689" s="565"/>
      <c r="V689" s="565"/>
      <c r="W689" s="565"/>
      <c r="X689" s="565"/>
      <c r="Y689" s="565"/>
      <c r="Z689" s="565"/>
    </row>
    <row r="690" spans="1:26" ht="15.75" customHeight="1">
      <c r="A690" s="565"/>
      <c r="B690" s="565"/>
      <c r="C690" s="565"/>
      <c r="D690" s="565"/>
      <c r="E690" s="565"/>
      <c r="F690" s="565"/>
      <c r="G690" s="565"/>
      <c r="H690" s="565"/>
      <c r="I690" s="565"/>
      <c r="J690" s="565"/>
      <c r="K690" s="565"/>
      <c r="L690" s="565"/>
      <c r="M690" s="565"/>
      <c r="N690" s="565"/>
      <c r="O690" s="565"/>
      <c r="P690" s="565"/>
      <c r="Q690" s="565"/>
      <c r="R690" s="565"/>
      <c r="S690" s="565"/>
      <c r="T690" s="565"/>
      <c r="U690" s="565"/>
      <c r="V690" s="565"/>
      <c r="W690" s="565"/>
      <c r="X690" s="565"/>
      <c r="Y690" s="565"/>
      <c r="Z690" s="565"/>
    </row>
    <row r="691" spans="1:26" ht="15.75" customHeight="1">
      <c r="A691" s="565"/>
      <c r="B691" s="565"/>
      <c r="C691" s="565"/>
      <c r="D691" s="565"/>
      <c r="E691" s="565"/>
      <c r="F691" s="565"/>
      <c r="G691" s="565"/>
      <c r="H691" s="565"/>
      <c r="I691" s="565"/>
      <c r="J691" s="565"/>
      <c r="K691" s="565"/>
      <c r="L691" s="565"/>
      <c r="M691" s="565"/>
      <c r="N691" s="565"/>
      <c r="O691" s="565"/>
      <c r="P691" s="565"/>
      <c r="Q691" s="565"/>
      <c r="R691" s="565"/>
      <c r="S691" s="565"/>
      <c r="T691" s="565"/>
      <c r="U691" s="565"/>
      <c r="V691" s="565"/>
      <c r="W691" s="565"/>
      <c r="X691" s="565"/>
      <c r="Y691" s="565"/>
      <c r="Z691" s="565"/>
    </row>
    <row r="692" spans="1:26" ht="15.75" customHeight="1">
      <c r="A692" s="565"/>
      <c r="B692" s="565"/>
      <c r="C692" s="565"/>
      <c r="D692" s="565"/>
      <c r="E692" s="565"/>
      <c r="F692" s="565"/>
      <c r="G692" s="565"/>
      <c r="H692" s="565"/>
      <c r="I692" s="565"/>
      <c r="J692" s="565"/>
      <c r="K692" s="565"/>
      <c r="L692" s="565"/>
      <c r="M692" s="565"/>
      <c r="N692" s="565"/>
      <c r="O692" s="565"/>
      <c r="P692" s="565"/>
      <c r="Q692" s="565"/>
      <c r="R692" s="565"/>
      <c r="S692" s="565"/>
      <c r="T692" s="565"/>
      <c r="U692" s="565"/>
      <c r="V692" s="565"/>
      <c r="W692" s="565"/>
      <c r="X692" s="565"/>
      <c r="Y692" s="565"/>
      <c r="Z692" s="565"/>
    </row>
    <row r="693" spans="1:26" ht="15.75" customHeight="1">
      <c r="A693" s="565"/>
      <c r="B693" s="565"/>
      <c r="C693" s="565"/>
      <c r="D693" s="565"/>
      <c r="E693" s="565"/>
      <c r="F693" s="565"/>
      <c r="G693" s="565"/>
      <c r="H693" s="565"/>
      <c r="I693" s="565"/>
      <c r="J693" s="565"/>
      <c r="K693" s="565"/>
      <c r="L693" s="565"/>
      <c r="M693" s="565"/>
      <c r="N693" s="565"/>
      <c r="O693" s="565"/>
      <c r="P693" s="565"/>
      <c r="Q693" s="565"/>
      <c r="R693" s="565"/>
      <c r="S693" s="565"/>
      <c r="T693" s="565"/>
      <c r="U693" s="565"/>
      <c r="V693" s="565"/>
      <c r="W693" s="565"/>
      <c r="X693" s="565"/>
      <c r="Y693" s="565"/>
      <c r="Z693" s="565"/>
    </row>
    <row r="694" spans="1:26" ht="15.75" customHeight="1">
      <c r="A694" s="565"/>
      <c r="B694" s="565"/>
      <c r="C694" s="565"/>
      <c r="D694" s="565"/>
      <c r="E694" s="565"/>
      <c r="F694" s="565"/>
      <c r="G694" s="565"/>
      <c r="H694" s="565"/>
      <c r="I694" s="565"/>
      <c r="J694" s="565"/>
      <c r="K694" s="565"/>
      <c r="L694" s="565"/>
      <c r="M694" s="565"/>
      <c r="N694" s="565"/>
      <c r="O694" s="565"/>
      <c r="P694" s="565"/>
      <c r="Q694" s="565"/>
      <c r="R694" s="565"/>
      <c r="S694" s="565"/>
      <c r="T694" s="565"/>
      <c r="U694" s="565"/>
      <c r="V694" s="565"/>
      <c r="W694" s="565"/>
      <c r="X694" s="565"/>
      <c r="Y694" s="565"/>
      <c r="Z694" s="565"/>
    </row>
    <row r="695" spans="1:26" ht="15.75" customHeight="1">
      <c r="A695" s="565"/>
      <c r="B695" s="565"/>
      <c r="C695" s="565"/>
      <c r="D695" s="565"/>
      <c r="E695" s="565"/>
      <c r="F695" s="565"/>
      <c r="G695" s="565"/>
      <c r="H695" s="565"/>
      <c r="I695" s="565"/>
      <c r="J695" s="565"/>
      <c r="K695" s="565"/>
      <c r="L695" s="565"/>
      <c r="M695" s="565"/>
      <c r="N695" s="565"/>
      <c r="O695" s="565"/>
      <c r="P695" s="565"/>
      <c r="Q695" s="565"/>
      <c r="R695" s="565"/>
      <c r="S695" s="565"/>
      <c r="T695" s="565"/>
      <c r="U695" s="565"/>
      <c r="V695" s="565"/>
      <c r="W695" s="565"/>
      <c r="X695" s="565"/>
      <c r="Y695" s="565"/>
      <c r="Z695" s="565"/>
    </row>
    <row r="696" spans="1:26" ht="15.75" customHeight="1">
      <c r="A696" s="565"/>
      <c r="B696" s="565"/>
      <c r="C696" s="565"/>
      <c r="D696" s="565"/>
      <c r="E696" s="565"/>
      <c r="F696" s="565"/>
      <c r="G696" s="565"/>
      <c r="H696" s="565"/>
      <c r="I696" s="565"/>
      <c r="J696" s="565"/>
      <c r="K696" s="565"/>
      <c r="L696" s="565"/>
      <c r="M696" s="565"/>
      <c r="N696" s="565"/>
      <c r="O696" s="565"/>
      <c r="P696" s="565"/>
      <c r="Q696" s="565"/>
      <c r="R696" s="565"/>
      <c r="S696" s="565"/>
      <c r="T696" s="565"/>
      <c r="U696" s="565"/>
      <c r="V696" s="565"/>
      <c r="W696" s="565"/>
      <c r="X696" s="565"/>
      <c r="Y696" s="565"/>
      <c r="Z696" s="565"/>
    </row>
    <row r="697" spans="1:26" ht="15.75" customHeight="1">
      <c r="A697" s="565"/>
      <c r="B697" s="565"/>
      <c r="C697" s="565"/>
      <c r="D697" s="565"/>
      <c r="E697" s="565"/>
      <c r="F697" s="565"/>
      <c r="G697" s="565"/>
      <c r="H697" s="565"/>
      <c r="I697" s="565"/>
      <c r="J697" s="565"/>
      <c r="K697" s="565"/>
      <c r="L697" s="565"/>
      <c r="M697" s="565"/>
      <c r="N697" s="565"/>
      <c r="O697" s="565"/>
      <c r="P697" s="565"/>
      <c r="Q697" s="565"/>
      <c r="R697" s="565"/>
      <c r="S697" s="565"/>
      <c r="T697" s="565"/>
      <c r="U697" s="565"/>
      <c r="V697" s="565"/>
      <c r="W697" s="565"/>
      <c r="X697" s="565"/>
      <c r="Y697" s="565"/>
      <c r="Z697" s="565"/>
    </row>
    <row r="698" spans="1:26" ht="15.75" customHeight="1">
      <c r="A698" s="565"/>
      <c r="B698" s="565"/>
      <c r="C698" s="565"/>
      <c r="D698" s="565"/>
      <c r="E698" s="565"/>
      <c r="F698" s="565"/>
      <c r="G698" s="565"/>
      <c r="H698" s="565"/>
      <c r="I698" s="565"/>
      <c r="J698" s="565"/>
      <c r="K698" s="565"/>
      <c r="L698" s="565"/>
      <c r="M698" s="565"/>
      <c r="N698" s="565"/>
      <c r="O698" s="565"/>
      <c r="P698" s="565"/>
      <c r="Q698" s="565"/>
      <c r="R698" s="565"/>
      <c r="S698" s="565"/>
      <c r="T698" s="565"/>
      <c r="U698" s="565"/>
      <c r="V698" s="565"/>
      <c r="W698" s="565"/>
      <c r="X698" s="565"/>
      <c r="Y698" s="565"/>
      <c r="Z698" s="565"/>
    </row>
    <row r="699" spans="1:26" ht="15.75" customHeight="1">
      <c r="A699" s="565"/>
      <c r="B699" s="565"/>
      <c r="C699" s="565"/>
      <c r="D699" s="565"/>
      <c r="E699" s="565"/>
      <c r="F699" s="565"/>
      <c r="G699" s="565"/>
      <c r="H699" s="565"/>
      <c r="I699" s="565"/>
      <c r="J699" s="565"/>
      <c r="K699" s="565"/>
      <c r="L699" s="565"/>
      <c r="M699" s="565"/>
      <c r="N699" s="565"/>
      <c r="O699" s="565"/>
      <c r="P699" s="565"/>
      <c r="Q699" s="565"/>
      <c r="R699" s="565"/>
      <c r="S699" s="565"/>
      <c r="T699" s="565"/>
      <c r="U699" s="565"/>
      <c r="V699" s="565"/>
      <c r="W699" s="565"/>
      <c r="X699" s="565"/>
      <c r="Y699" s="565"/>
      <c r="Z699" s="565"/>
    </row>
    <row r="700" spans="1:26" ht="15.75" customHeight="1">
      <c r="A700" s="565"/>
      <c r="B700" s="565"/>
      <c r="C700" s="565"/>
      <c r="D700" s="565"/>
      <c r="E700" s="565"/>
      <c r="F700" s="565"/>
      <c r="G700" s="565"/>
      <c r="H700" s="565"/>
      <c r="I700" s="565"/>
      <c r="J700" s="565"/>
      <c r="K700" s="565"/>
      <c r="L700" s="565"/>
      <c r="M700" s="565"/>
      <c r="N700" s="565"/>
      <c r="O700" s="565"/>
      <c r="P700" s="565"/>
      <c r="Q700" s="565"/>
      <c r="R700" s="565"/>
      <c r="S700" s="565"/>
      <c r="T700" s="565"/>
      <c r="U700" s="565"/>
      <c r="V700" s="565"/>
      <c r="W700" s="565"/>
      <c r="X700" s="565"/>
      <c r="Y700" s="565"/>
      <c r="Z700" s="565"/>
    </row>
    <row r="701" spans="1:26" ht="15.75" customHeight="1">
      <c r="A701" s="565"/>
      <c r="B701" s="565"/>
      <c r="C701" s="565"/>
      <c r="D701" s="565"/>
      <c r="E701" s="565"/>
      <c r="F701" s="565"/>
      <c r="G701" s="565"/>
      <c r="H701" s="565"/>
      <c r="I701" s="565"/>
      <c r="J701" s="565"/>
      <c r="K701" s="565"/>
      <c r="L701" s="565"/>
      <c r="M701" s="565"/>
      <c r="N701" s="565"/>
      <c r="O701" s="565"/>
      <c r="P701" s="565"/>
      <c r="Q701" s="565"/>
      <c r="R701" s="565"/>
      <c r="S701" s="565"/>
      <c r="T701" s="565"/>
      <c r="U701" s="565"/>
      <c r="V701" s="565"/>
      <c r="W701" s="565"/>
      <c r="X701" s="565"/>
      <c r="Y701" s="565"/>
      <c r="Z701" s="565"/>
    </row>
    <row r="702" spans="1:26" ht="15.75" customHeight="1">
      <c r="A702" s="565"/>
      <c r="B702" s="565"/>
      <c r="C702" s="565"/>
      <c r="D702" s="565"/>
      <c r="E702" s="565"/>
      <c r="F702" s="565"/>
      <c r="G702" s="565"/>
      <c r="H702" s="565"/>
      <c r="I702" s="565"/>
      <c r="J702" s="565"/>
      <c r="K702" s="565"/>
      <c r="L702" s="565"/>
      <c r="M702" s="565"/>
      <c r="N702" s="565"/>
      <c r="O702" s="565"/>
      <c r="P702" s="565"/>
      <c r="Q702" s="565"/>
      <c r="R702" s="565"/>
      <c r="S702" s="565"/>
      <c r="T702" s="565"/>
      <c r="U702" s="565"/>
      <c r="V702" s="565"/>
      <c r="W702" s="565"/>
      <c r="X702" s="565"/>
      <c r="Y702" s="565"/>
      <c r="Z702" s="565"/>
    </row>
    <row r="703" spans="1:26" ht="15.75" customHeight="1">
      <c r="A703" s="565"/>
      <c r="B703" s="565"/>
      <c r="C703" s="565"/>
      <c r="D703" s="565"/>
      <c r="E703" s="565"/>
      <c r="F703" s="565"/>
      <c r="G703" s="565"/>
      <c r="H703" s="565"/>
      <c r="I703" s="565"/>
      <c r="J703" s="565"/>
      <c r="K703" s="565"/>
      <c r="L703" s="565"/>
      <c r="M703" s="565"/>
      <c r="N703" s="565"/>
      <c r="O703" s="565"/>
      <c r="P703" s="565"/>
      <c r="Q703" s="565"/>
      <c r="R703" s="565"/>
      <c r="S703" s="565"/>
      <c r="T703" s="565"/>
      <c r="U703" s="565"/>
      <c r="V703" s="565"/>
      <c r="W703" s="565"/>
      <c r="X703" s="565"/>
      <c r="Y703" s="565"/>
      <c r="Z703" s="565"/>
    </row>
    <row r="704" spans="1:26" ht="15.75" customHeight="1">
      <c r="A704" s="565"/>
      <c r="B704" s="565"/>
      <c r="C704" s="565"/>
      <c r="D704" s="565"/>
      <c r="E704" s="565"/>
      <c r="F704" s="565"/>
      <c r="G704" s="565"/>
      <c r="H704" s="565"/>
      <c r="I704" s="565"/>
      <c r="J704" s="565"/>
      <c r="K704" s="565"/>
      <c r="L704" s="565"/>
      <c r="M704" s="565"/>
      <c r="N704" s="565"/>
      <c r="O704" s="565"/>
      <c r="P704" s="565"/>
      <c r="Q704" s="565"/>
      <c r="R704" s="565"/>
      <c r="S704" s="565"/>
      <c r="T704" s="565"/>
      <c r="U704" s="565"/>
      <c r="V704" s="565"/>
      <c r="W704" s="565"/>
      <c r="X704" s="565"/>
      <c r="Y704" s="565"/>
      <c r="Z704" s="565"/>
    </row>
    <row r="705" spans="1:26" ht="15.75" customHeight="1">
      <c r="A705" s="565"/>
      <c r="B705" s="565"/>
      <c r="C705" s="565"/>
      <c r="D705" s="565"/>
      <c r="E705" s="565"/>
      <c r="F705" s="565"/>
      <c r="G705" s="565"/>
      <c r="H705" s="565"/>
      <c r="I705" s="565"/>
      <c r="J705" s="565"/>
      <c r="K705" s="565"/>
      <c r="L705" s="565"/>
      <c r="M705" s="565"/>
      <c r="N705" s="565"/>
      <c r="O705" s="565"/>
      <c r="P705" s="565"/>
      <c r="Q705" s="565"/>
      <c r="R705" s="565"/>
      <c r="S705" s="565"/>
      <c r="T705" s="565"/>
      <c r="U705" s="565"/>
      <c r="V705" s="565"/>
      <c r="W705" s="565"/>
      <c r="X705" s="565"/>
      <c r="Y705" s="565"/>
      <c r="Z705" s="565"/>
    </row>
    <row r="706" spans="1:26" ht="15.75" customHeight="1">
      <c r="A706" s="565"/>
      <c r="B706" s="565"/>
      <c r="C706" s="565"/>
      <c r="D706" s="565"/>
      <c r="E706" s="565"/>
      <c r="F706" s="565"/>
      <c r="G706" s="565"/>
      <c r="H706" s="565"/>
      <c r="I706" s="565"/>
      <c r="J706" s="565"/>
      <c r="K706" s="565"/>
      <c r="L706" s="565"/>
      <c r="M706" s="565"/>
      <c r="N706" s="565"/>
      <c r="O706" s="565"/>
      <c r="P706" s="565"/>
      <c r="Q706" s="565"/>
      <c r="R706" s="565"/>
      <c r="S706" s="565"/>
      <c r="T706" s="565"/>
      <c r="U706" s="565"/>
      <c r="V706" s="565"/>
      <c r="W706" s="565"/>
      <c r="X706" s="565"/>
      <c r="Y706" s="565"/>
      <c r="Z706" s="565"/>
    </row>
    <row r="707" spans="1:26" ht="15.75" customHeight="1">
      <c r="A707" s="565"/>
      <c r="B707" s="565"/>
      <c r="C707" s="565"/>
      <c r="D707" s="565"/>
      <c r="E707" s="565"/>
      <c r="F707" s="565"/>
      <c r="G707" s="565"/>
      <c r="H707" s="565"/>
      <c r="I707" s="565"/>
      <c r="J707" s="565"/>
      <c r="K707" s="565"/>
      <c r="L707" s="565"/>
      <c r="M707" s="565"/>
      <c r="N707" s="565"/>
      <c r="O707" s="565"/>
      <c r="P707" s="565"/>
      <c r="Q707" s="565"/>
      <c r="R707" s="565"/>
      <c r="S707" s="565"/>
      <c r="T707" s="565"/>
      <c r="U707" s="565"/>
      <c r="V707" s="565"/>
      <c r="W707" s="565"/>
      <c r="X707" s="565"/>
      <c r="Y707" s="565"/>
      <c r="Z707" s="565"/>
    </row>
    <row r="708" spans="1:26" ht="15.75" customHeight="1">
      <c r="A708" s="565"/>
      <c r="B708" s="565"/>
      <c r="C708" s="565"/>
      <c r="D708" s="565"/>
      <c r="E708" s="565"/>
      <c r="F708" s="565"/>
      <c r="G708" s="565"/>
      <c r="H708" s="565"/>
      <c r="I708" s="565"/>
      <c r="J708" s="565"/>
      <c r="K708" s="565"/>
      <c r="L708" s="565"/>
      <c r="M708" s="565"/>
      <c r="N708" s="565"/>
      <c r="O708" s="565"/>
      <c r="P708" s="565"/>
      <c r="Q708" s="565"/>
      <c r="R708" s="565"/>
      <c r="S708" s="565"/>
      <c r="T708" s="565"/>
      <c r="U708" s="565"/>
      <c r="V708" s="565"/>
      <c r="W708" s="565"/>
      <c r="X708" s="565"/>
      <c r="Y708" s="565"/>
      <c r="Z708" s="565"/>
    </row>
    <row r="709" spans="1:26" ht="15.75" customHeight="1">
      <c r="A709" s="565"/>
      <c r="B709" s="565"/>
      <c r="C709" s="565"/>
      <c r="D709" s="565"/>
      <c r="E709" s="565"/>
      <c r="F709" s="565"/>
      <c r="G709" s="565"/>
      <c r="H709" s="565"/>
      <c r="I709" s="565"/>
      <c r="J709" s="565"/>
      <c r="K709" s="565"/>
      <c r="L709" s="565"/>
      <c r="M709" s="565"/>
      <c r="N709" s="565"/>
      <c r="O709" s="565"/>
      <c r="P709" s="565"/>
      <c r="Q709" s="565"/>
      <c r="R709" s="565"/>
      <c r="S709" s="565"/>
      <c r="T709" s="565"/>
      <c r="U709" s="565"/>
      <c r="V709" s="565"/>
      <c r="W709" s="565"/>
      <c r="X709" s="565"/>
      <c r="Y709" s="565"/>
      <c r="Z709" s="565"/>
    </row>
    <row r="710" spans="1:26" ht="15.75" customHeight="1">
      <c r="A710" s="565"/>
      <c r="B710" s="565"/>
      <c r="C710" s="565"/>
      <c r="D710" s="565"/>
      <c r="E710" s="565"/>
      <c r="F710" s="565"/>
      <c r="G710" s="565"/>
      <c r="H710" s="565"/>
      <c r="I710" s="565"/>
      <c r="J710" s="565"/>
      <c r="K710" s="565"/>
      <c r="L710" s="565"/>
      <c r="M710" s="565"/>
      <c r="N710" s="565"/>
      <c r="O710" s="565"/>
      <c r="P710" s="565"/>
      <c r="Q710" s="565"/>
      <c r="R710" s="565"/>
      <c r="S710" s="565"/>
      <c r="T710" s="565"/>
      <c r="U710" s="565"/>
      <c r="V710" s="565"/>
      <c r="W710" s="565"/>
      <c r="X710" s="565"/>
      <c r="Y710" s="565"/>
      <c r="Z710" s="565"/>
    </row>
    <row r="711" spans="1:26" ht="15.75" customHeight="1">
      <c r="A711" s="565"/>
      <c r="B711" s="565"/>
      <c r="C711" s="565"/>
      <c r="D711" s="565"/>
      <c r="E711" s="565"/>
      <c r="F711" s="565"/>
      <c r="G711" s="565"/>
      <c r="H711" s="565"/>
      <c r="I711" s="565"/>
      <c r="J711" s="565"/>
      <c r="K711" s="565"/>
      <c r="L711" s="565"/>
      <c r="M711" s="565"/>
      <c r="N711" s="565"/>
      <c r="O711" s="565"/>
      <c r="P711" s="565"/>
      <c r="Q711" s="565"/>
      <c r="R711" s="565"/>
      <c r="S711" s="565"/>
      <c r="T711" s="565"/>
      <c r="U711" s="565"/>
      <c r="V711" s="565"/>
      <c r="W711" s="565"/>
      <c r="X711" s="565"/>
      <c r="Y711" s="565"/>
      <c r="Z711" s="565"/>
    </row>
    <row r="712" spans="1:26" ht="15.75" customHeight="1">
      <c r="A712" s="565"/>
      <c r="B712" s="565"/>
      <c r="C712" s="565"/>
      <c r="D712" s="565"/>
      <c r="E712" s="565"/>
      <c r="F712" s="565"/>
      <c r="G712" s="565"/>
      <c r="H712" s="565"/>
      <c r="I712" s="565"/>
      <c r="J712" s="565"/>
      <c r="K712" s="565"/>
      <c r="L712" s="565"/>
      <c r="M712" s="565"/>
      <c r="N712" s="565"/>
      <c r="O712" s="565"/>
      <c r="P712" s="565"/>
      <c r="Q712" s="565"/>
      <c r="R712" s="565"/>
      <c r="S712" s="565"/>
      <c r="T712" s="565"/>
      <c r="U712" s="565"/>
      <c r="V712" s="565"/>
      <c r="W712" s="565"/>
      <c r="X712" s="565"/>
      <c r="Y712" s="565"/>
      <c r="Z712" s="565"/>
    </row>
    <row r="713" spans="1:26" ht="15.75" customHeight="1">
      <c r="A713" s="565"/>
      <c r="B713" s="565"/>
      <c r="C713" s="565"/>
      <c r="D713" s="565"/>
      <c r="E713" s="565"/>
      <c r="F713" s="565"/>
      <c r="G713" s="565"/>
      <c r="H713" s="565"/>
      <c r="I713" s="565"/>
      <c r="J713" s="565"/>
      <c r="K713" s="565"/>
      <c r="L713" s="565"/>
      <c r="M713" s="565"/>
      <c r="N713" s="565"/>
      <c r="O713" s="565"/>
      <c r="P713" s="565"/>
      <c r="Q713" s="565"/>
      <c r="R713" s="565"/>
      <c r="S713" s="565"/>
      <c r="T713" s="565"/>
      <c r="U713" s="565"/>
      <c r="V713" s="565"/>
      <c r="W713" s="565"/>
      <c r="X713" s="565"/>
      <c r="Y713" s="565"/>
      <c r="Z713" s="565"/>
    </row>
    <row r="714" spans="1:26" ht="15.75" customHeight="1">
      <c r="A714" s="565"/>
      <c r="B714" s="565"/>
      <c r="C714" s="565"/>
      <c r="D714" s="565"/>
      <c r="E714" s="565"/>
      <c r="F714" s="565"/>
      <c r="G714" s="565"/>
      <c r="H714" s="565"/>
      <c r="I714" s="565"/>
      <c r="J714" s="565"/>
      <c r="K714" s="565"/>
      <c r="L714" s="565"/>
      <c r="M714" s="565"/>
      <c r="N714" s="565"/>
      <c r="O714" s="565"/>
      <c r="P714" s="565"/>
      <c r="Q714" s="565"/>
      <c r="R714" s="565"/>
      <c r="S714" s="565"/>
      <c r="T714" s="565"/>
      <c r="U714" s="565"/>
      <c r="V714" s="565"/>
      <c r="W714" s="565"/>
      <c r="X714" s="565"/>
      <c r="Y714" s="565"/>
      <c r="Z714" s="565"/>
    </row>
    <row r="715" spans="1:26" ht="15.75" customHeight="1">
      <c r="A715" s="565"/>
      <c r="B715" s="565"/>
      <c r="C715" s="565"/>
      <c r="D715" s="565"/>
      <c r="E715" s="565"/>
      <c r="F715" s="565"/>
      <c r="G715" s="565"/>
      <c r="H715" s="565"/>
      <c r="I715" s="565"/>
      <c r="J715" s="565"/>
      <c r="K715" s="565"/>
      <c r="L715" s="565"/>
      <c r="M715" s="565"/>
      <c r="N715" s="565"/>
      <c r="O715" s="565"/>
      <c r="P715" s="565"/>
      <c r="Q715" s="565"/>
      <c r="R715" s="565"/>
      <c r="S715" s="565"/>
      <c r="T715" s="565"/>
      <c r="U715" s="565"/>
      <c r="V715" s="565"/>
      <c r="W715" s="565"/>
      <c r="X715" s="565"/>
      <c r="Y715" s="565"/>
      <c r="Z715" s="565"/>
    </row>
    <row r="716" spans="1:26" ht="15.75" customHeight="1">
      <c r="A716" s="565"/>
      <c r="B716" s="565"/>
      <c r="C716" s="565"/>
      <c r="D716" s="565"/>
      <c r="E716" s="565"/>
      <c r="F716" s="565"/>
      <c r="G716" s="565"/>
      <c r="H716" s="565"/>
      <c r="I716" s="565"/>
      <c r="J716" s="565"/>
      <c r="K716" s="565"/>
      <c r="L716" s="565"/>
      <c r="M716" s="565"/>
      <c r="N716" s="565"/>
      <c r="O716" s="565"/>
      <c r="P716" s="565"/>
      <c r="Q716" s="565"/>
      <c r="R716" s="565"/>
      <c r="S716" s="565"/>
      <c r="T716" s="565"/>
      <c r="U716" s="565"/>
      <c r="V716" s="565"/>
      <c r="W716" s="565"/>
      <c r="X716" s="565"/>
      <c r="Y716" s="565"/>
      <c r="Z716" s="565"/>
    </row>
    <row r="717" spans="1:26" ht="15.75" customHeight="1">
      <c r="A717" s="565"/>
      <c r="B717" s="565"/>
      <c r="C717" s="565"/>
      <c r="D717" s="565"/>
      <c r="E717" s="565"/>
      <c r="F717" s="565"/>
      <c r="G717" s="565"/>
      <c r="H717" s="565"/>
      <c r="I717" s="565"/>
      <c r="J717" s="565"/>
      <c r="K717" s="565"/>
      <c r="L717" s="565"/>
      <c r="M717" s="565"/>
      <c r="N717" s="565"/>
      <c r="O717" s="565"/>
      <c r="P717" s="565"/>
      <c r="Q717" s="565"/>
      <c r="R717" s="565"/>
      <c r="S717" s="565"/>
      <c r="T717" s="565"/>
      <c r="U717" s="565"/>
      <c r="V717" s="565"/>
      <c r="W717" s="565"/>
      <c r="X717" s="565"/>
      <c r="Y717" s="565"/>
      <c r="Z717" s="565"/>
    </row>
    <row r="718" spans="1:26" ht="15.75" customHeight="1">
      <c r="A718" s="565"/>
      <c r="B718" s="565"/>
      <c r="C718" s="565"/>
      <c r="D718" s="565"/>
      <c r="E718" s="565"/>
      <c r="F718" s="565"/>
      <c r="G718" s="565"/>
      <c r="H718" s="565"/>
      <c r="I718" s="565"/>
      <c r="J718" s="565"/>
      <c r="K718" s="565"/>
      <c r="L718" s="565"/>
      <c r="M718" s="565"/>
      <c r="N718" s="565"/>
      <c r="O718" s="565"/>
      <c r="P718" s="565"/>
      <c r="Q718" s="565"/>
      <c r="R718" s="565"/>
      <c r="S718" s="565"/>
      <c r="T718" s="565"/>
      <c r="U718" s="565"/>
      <c r="V718" s="565"/>
      <c r="W718" s="565"/>
      <c r="X718" s="565"/>
      <c r="Y718" s="565"/>
      <c r="Z718" s="565"/>
    </row>
    <row r="719" spans="1:26" ht="15.75" customHeight="1">
      <c r="A719" s="565"/>
      <c r="B719" s="565"/>
      <c r="C719" s="565"/>
      <c r="D719" s="565"/>
      <c r="E719" s="565"/>
      <c r="F719" s="565"/>
      <c r="G719" s="565"/>
      <c r="H719" s="565"/>
      <c r="I719" s="565"/>
      <c r="J719" s="565"/>
      <c r="K719" s="565"/>
      <c r="L719" s="565"/>
      <c r="M719" s="565"/>
      <c r="N719" s="565"/>
      <c r="O719" s="565"/>
      <c r="P719" s="565"/>
      <c r="Q719" s="565"/>
      <c r="R719" s="565"/>
      <c r="S719" s="565"/>
      <c r="T719" s="565"/>
      <c r="U719" s="565"/>
      <c r="V719" s="565"/>
      <c r="W719" s="565"/>
      <c r="X719" s="565"/>
      <c r="Y719" s="565"/>
      <c r="Z719" s="565"/>
    </row>
    <row r="720" spans="1:26" ht="15.75" customHeight="1">
      <c r="A720" s="565"/>
      <c r="B720" s="565"/>
      <c r="C720" s="565"/>
      <c r="D720" s="565"/>
      <c r="E720" s="565"/>
      <c r="F720" s="565"/>
      <c r="G720" s="565"/>
      <c r="H720" s="565"/>
      <c r="I720" s="565"/>
      <c r="J720" s="565"/>
      <c r="K720" s="565"/>
      <c r="L720" s="565"/>
      <c r="M720" s="565"/>
      <c r="N720" s="565"/>
      <c r="O720" s="565"/>
      <c r="P720" s="565"/>
      <c r="Q720" s="565"/>
      <c r="R720" s="565"/>
      <c r="S720" s="565"/>
      <c r="T720" s="565"/>
      <c r="U720" s="565"/>
      <c r="V720" s="565"/>
      <c r="W720" s="565"/>
      <c r="X720" s="565"/>
      <c r="Y720" s="565"/>
      <c r="Z720" s="565"/>
    </row>
    <row r="721" spans="1:26" ht="15.75" customHeight="1">
      <c r="A721" s="565"/>
      <c r="B721" s="565"/>
      <c r="C721" s="565"/>
      <c r="D721" s="565"/>
      <c r="E721" s="565"/>
      <c r="F721" s="565"/>
      <c r="G721" s="565"/>
      <c r="H721" s="565"/>
      <c r="I721" s="565"/>
      <c r="J721" s="565"/>
      <c r="K721" s="565"/>
      <c r="L721" s="565"/>
      <c r="M721" s="565"/>
      <c r="N721" s="565"/>
      <c r="O721" s="565"/>
      <c r="P721" s="565"/>
      <c r="Q721" s="565"/>
      <c r="R721" s="565"/>
      <c r="S721" s="565"/>
      <c r="T721" s="565"/>
      <c r="U721" s="565"/>
      <c r="V721" s="565"/>
      <c r="W721" s="565"/>
      <c r="X721" s="565"/>
      <c r="Y721" s="565"/>
      <c r="Z721" s="565"/>
    </row>
    <row r="722" spans="1:26" ht="15.75" customHeight="1">
      <c r="A722" s="565"/>
      <c r="B722" s="565"/>
      <c r="C722" s="565"/>
      <c r="D722" s="565"/>
      <c r="E722" s="565"/>
      <c r="F722" s="565"/>
      <c r="G722" s="565"/>
      <c r="H722" s="565"/>
      <c r="I722" s="565"/>
      <c r="J722" s="565"/>
      <c r="K722" s="565"/>
      <c r="L722" s="565"/>
      <c r="M722" s="565"/>
      <c r="N722" s="565"/>
      <c r="O722" s="565"/>
      <c r="P722" s="565"/>
      <c r="Q722" s="565"/>
      <c r="R722" s="565"/>
      <c r="S722" s="565"/>
      <c r="T722" s="565"/>
      <c r="U722" s="565"/>
      <c r="V722" s="565"/>
      <c r="W722" s="565"/>
      <c r="X722" s="565"/>
      <c r="Y722" s="565"/>
      <c r="Z722" s="565"/>
    </row>
    <row r="723" spans="1:26" ht="15.75" customHeight="1">
      <c r="A723" s="565"/>
      <c r="B723" s="565"/>
      <c r="C723" s="565"/>
      <c r="D723" s="565"/>
      <c r="E723" s="565"/>
      <c r="F723" s="565"/>
      <c r="G723" s="565"/>
      <c r="H723" s="565"/>
      <c r="I723" s="565"/>
      <c r="J723" s="565"/>
      <c r="K723" s="565"/>
      <c r="L723" s="565"/>
      <c r="M723" s="565"/>
      <c r="N723" s="565"/>
      <c r="O723" s="565"/>
      <c r="P723" s="565"/>
      <c r="Q723" s="565"/>
      <c r="R723" s="565"/>
      <c r="S723" s="565"/>
      <c r="T723" s="565"/>
      <c r="U723" s="565"/>
      <c r="V723" s="565"/>
      <c r="W723" s="565"/>
      <c r="X723" s="565"/>
      <c r="Y723" s="565"/>
      <c r="Z723" s="565"/>
    </row>
    <row r="724" spans="1:26" ht="15.75" customHeight="1">
      <c r="A724" s="565"/>
      <c r="B724" s="565"/>
      <c r="C724" s="565"/>
      <c r="D724" s="565"/>
      <c r="E724" s="565"/>
      <c r="F724" s="565"/>
      <c r="G724" s="565"/>
      <c r="H724" s="565"/>
      <c r="I724" s="565"/>
      <c r="J724" s="565"/>
      <c r="K724" s="565"/>
      <c r="L724" s="565"/>
      <c r="M724" s="565"/>
      <c r="N724" s="565"/>
      <c r="O724" s="565"/>
      <c r="P724" s="565"/>
      <c r="Q724" s="565"/>
      <c r="R724" s="565"/>
      <c r="S724" s="565"/>
      <c r="T724" s="565"/>
      <c r="U724" s="565"/>
      <c r="V724" s="565"/>
      <c r="W724" s="565"/>
      <c r="X724" s="565"/>
      <c r="Y724" s="565"/>
      <c r="Z724" s="565"/>
    </row>
    <row r="725" spans="1:26" ht="15.75" customHeight="1">
      <c r="A725" s="565"/>
      <c r="B725" s="565"/>
      <c r="C725" s="565"/>
      <c r="D725" s="565"/>
      <c r="E725" s="565"/>
      <c r="F725" s="565"/>
      <c r="G725" s="565"/>
      <c r="H725" s="565"/>
      <c r="I725" s="565"/>
      <c r="J725" s="565"/>
      <c r="K725" s="565"/>
      <c r="L725" s="565"/>
      <c r="M725" s="565"/>
      <c r="N725" s="565"/>
      <c r="O725" s="565"/>
      <c r="P725" s="565"/>
      <c r="Q725" s="565"/>
      <c r="R725" s="565"/>
      <c r="S725" s="565"/>
      <c r="T725" s="565"/>
      <c r="U725" s="565"/>
      <c r="V725" s="565"/>
      <c r="W725" s="565"/>
      <c r="X725" s="565"/>
      <c r="Y725" s="565"/>
      <c r="Z725" s="565"/>
    </row>
    <row r="726" spans="1:26" ht="15.75" customHeight="1">
      <c r="A726" s="565"/>
      <c r="B726" s="565"/>
      <c r="C726" s="565"/>
      <c r="D726" s="565"/>
      <c r="E726" s="565"/>
      <c r="F726" s="565"/>
      <c r="G726" s="565"/>
      <c r="H726" s="565"/>
      <c r="I726" s="565"/>
      <c r="J726" s="565"/>
      <c r="K726" s="565"/>
      <c r="L726" s="565"/>
      <c r="M726" s="565"/>
      <c r="N726" s="565"/>
      <c r="O726" s="565"/>
      <c r="P726" s="565"/>
      <c r="Q726" s="565"/>
      <c r="R726" s="565"/>
      <c r="S726" s="565"/>
      <c r="T726" s="565"/>
      <c r="U726" s="565"/>
      <c r="V726" s="565"/>
      <c r="W726" s="565"/>
      <c r="X726" s="565"/>
      <c r="Y726" s="565"/>
      <c r="Z726" s="565"/>
    </row>
    <row r="727" spans="1:26" ht="15.75" customHeight="1">
      <c r="A727" s="565"/>
      <c r="B727" s="565"/>
      <c r="C727" s="565"/>
      <c r="D727" s="565"/>
      <c r="E727" s="565"/>
      <c r="F727" s="565"/>
      <c r="G727" s="565"/>
      <c r="H727" s="565"/>
      <c r="I727" s="565"/>
      <c r="J727" s="565"/>
      <c r="K727" s="565"/>
      <c r="L727" s="565"/>
      <c r="M727" s="565"/>
      <c r="N727" s="565"/>
      <c r="O727" s="565"/>
      <c r="P727" s="565"/>
      <c r="Q727" s="565"/>
      <c r="R727" s="565"/>
      <c r="S727" s="565"/>
      <c r="T727" s="565"/>
      <c r="U727" s="565"/>
      <c r="V727" s="565"/>
      <c r="W727" s="565"/>
      <c r="X727" s="565"/>
      <c r="Y727" s="565"/>
      <c r="Z727" s="565"/>
    </row>
    <row r="728" spans="1:26" ht="15.75" customHeight="1">
      <c r="A728" s="565"/>
      <c r="B728" s="565"/>
      <c r="C728" s="565"/>
      <c r="D728" s="565"/>
      <c r="E728" s="565"/>
      <c r="F728" s="565"/>
      <c r="G728" s="565"/>
      <c r="H728" s="565"/>
      <c r="I728" s="565"/>
      <c r="J728" s="565"/>
      <c r="K728" s="565"/>
      <c r="L728" s="565"/>
      <c r="M728" s="565"/>
      <c r="N728" s="565"/>
      <c r="O728" s="565"/>
      <c r="P728" s="565"/>
      <c r="Q728" s="565"/>
      <c r="R728" s="565"/>
      <c r="S728" s="565"/>
      <c r="T728" s="565"/>
      <c r="U728" s="565"/>
      <c r="V728" s="565"/>
      <c r="W728" s="565"/>
      <c r="X728" s="565"/>
      <c r="Y728" s="565"/>
      <c r="Z728" s="565"/>
    </row>
    <row r="729" spans="1:26" ht="15.75" customHeight="1">
      <c r="A729" s="565"/>
      <c r="B729" s="565"/>
      <c r="C729" s="565"/>
      <c r="D729" s="565"/>
      <c r="E729" s="565"/>
      <c r="F729" s="565"/>
      <c r="G729" s="565"/>
      <c r="H729" s="565"/>
      <c r="I729" s="565"/>
      <c r="J729" s="565"/>
      <c r="K729" s="565"/>
      <c r="L729" s="565"/>
      <c r="M729" s="565"/>
      <c r="N729" s="565"/>
      <c r="O729" s="565"/>
      <c r="P729" s="565"/>
      <c r="Q729" s="565"/>
      <c r="R729" s="565"/>
      <c r="S729" s="565"/>
      <c r="T729" s="565"/>
      <c r="U729" s="565"/>
      <c r="V729" s="565"/>
      <c r="W729" s="565"/>
      <c r="X729" s="565"/>
      <c r="Y729" s="565"/>
      <c r="Z729" s="565"/>
    </row>
    <row r="730" spans="1:26" ht="15.75" customHeight="1">
      <c r="A730" s="565"/>
      <c r="B730" s="565"/>
      <c r="C730" s="565"/>
      <c r="D730" s="565"/>
      <c r="E730" s="565"/>
      <c r="F730" s="565"/>
      <c r="G730" s="565"/>
      <c r="H730" s="565"/>
      <c r="I730" s="565"/>
      <c r="J730" s="565"/>
      <c r="K730" s="565"/>
      <c r="L730" s="565"/>
      <c r="M730" s="565"/>
      <c r="N730" s="565"/>
      <c r="O730" s="565"/>
      <c r="P730" s="565"/>
      <c r="Q730" s="565"/>
      <c r="R730" s="565"/>
      <c r="S730" s="565"/>
      <c r="T730" s="565"/>
      <c r="U730" s="565"/>
      <c r="V730" s="565"/>
      <c r="W730" s="565"/>
      <c r="X730" s="565"/>
      <c r="Y730" s="565"/>
      <c r="Z730" s="565"/>
    </row>
    <row r="731" spans="1:26" ht="15.75" customHeight="1">
      <c r="A731" s="565"/>
      <c r="B731" s="565"/>
      <c r="C731" s="565"/>
      <c r="D731" s="565"/>
      <c r="E731" s="565"/>
      <c r="F731" s="565"/>
      <c r="G731" s="565"/>
      <c r="H731" s="565"/>
      <c r="I731" s="565"/>
      <c r="J731" s="565"/>
      <c r="K731" s="565"/>
      <c r="L731" s="565"/>
      <c r="M731" s="565"/>
      <c r="N731" s="565"/>
      <c r="O731" s="565"/>
      <c r="P731" s="565"/>
      <c r="Q731" s="565"/>
      <c r="R731" s="565"/>
      <c r="S731" s="565"/>
      <c r="T731" s="565"/>
      <c r="U731" s="565"/>
      <c r="V731" s="565"/>
      <c r="W731" s="565"/>
      <c r="X731" s="565"/>
      <c r="Y731" s="565"/>
      <c r="Z731" s="565"/>
    </row>
    <row r="732" spans="1:26" ht="15.75" customHeight="1">
      <c r="A732" s="565"/>
      <c r="B732" s="565"/>
      <c r="C732" s="565"/>
      <c r="D732" s="565"/>
      <c r="E732" s="565"/>
      <c r="F732" s="565"/>
      <c r="G732" s="565"/>
      <c r="H732" s="565"/>
      <c r="I732" s="565"/>
      <c r="J732" s="565"/>
      <c r="K732" s="565"/>
      <c r="L732" s="565"/>
      <c r="M732" s="565"/>
      <c r="N732" s="565"/>
      <c r="O732" s="565"/>
      <c r="P732" s="565"/>
      <c r="Q732" s="565"/>
      <c r="R732" s="565"/>
      <c r="S732" s="565"/>
      <c r="T732" s="565"/>
      <c r="U732" s="565"/>
      <c r="V732" s="565"/>
      <c r="W732" s="565"/>
      <c r="X732" s="565"/>
      <c r="Y732" s="565"/>
      <c r="Z732" s="565"/>
    </row>
    <row r="733" spans="1:26" ht="15.75" customHeight="1">
      <c r="A733" s="565"/>
      <c r="B733" s="565"/>
      <c r="C733" s="565"/>
      <c r="D733" s="565"/>
      <c r="E733" s="565"/>
      <c r="F733" s="565"/>
      <c r="G733" s="565"/>
      <c r="H733" s="565"/>
      <c r="I733" s="565"/>
      <c r="J733" s="565"/>
      <c r="K733" s="565"/>
      <c r="L733" s="565"/>
      <c r="M733" s="565"/>
      <c r="N733" s="565"/>
      <c r="O733" s="565"/>
      <c r="P733" s="565"/>
      <c r="Q733" s="565"/>
      <c r="R733" s="565"/>
      <c r="S733" s="565"/>
      <c r="T733" s="565"/>
      <c r="U733" s="565"/>
      <c r="V733" s="565"/>
      <c r="W733" s="565"/>
      <c r="X733" s="565"/>
      <c r="Y733" s="565"/>
      <c r="Z733" s="565"/>
    </row>
    <row r="734" spans="1:26" ht="15.75" customHeight="1">
      <c r="A734" s="565"/>
      <c r="B734" s="565"/>
      <c r="C734" s="565"/>
      <c r="D734" s="565"/>
      <c r="E734" s="565"/>
      <c r="F734" s="565"/>
      <c r="G734" s="565"/>
      <c r="H734" s="565"/>
      <c r="I734" s="565"/>
      <c r="J734" s="565"/>
      <c r="K734" s="565"/>
      <c r="L734" s="565"/>
      <c r="M734" s="565"/>
      <c r="N734" s="565"/>
      <c r="O734" s="565"/>
      <c r="P734" s="565"/>
      <c r="Q734" s="565"/>
      <c r="R734" s="565"/>
      <c r="S734" s="565"/>
      <c r="T734" s="565"/>
      <c r="U734" s="565"/>
      <c r="V734" s="565"/>
      <c r="W734" s="565"/>
      <c r="X734" s="565"/>
      <c r="Y734" s="565"/>
      <c r="Z734" s="565"/>
    </row>
    <row r="735" spans="1:26" ht="15.75" customHeight="1">
      <c r="A735" s="565"/>
      <c r="B735" s="565"/>
      <c r="C735" s="565"/>
      <c r="D735" s="565"/>
      <c r="E735" s="565"/>
      <c r="F735" s="565"/>
      <c r="G735" s="565"/>
      <c r="H735" s="565"/>
      <c r="I735" s="565"/>
      <c r="J735" s="565"/>
      <c r="K735" s="565"/>
      <c r="L735" s="565"/>
      <c r="M735" s="565"/>
      <c r="N735" s="565"/>
      <c r="O735" s="565"/>
      <c r="P735" s="565"/>
      <c r="Q735" s="565"/>
      <c r="R735" s="565"/>
      <c r="S735" s="565"/>
      <c r="T735" s="565"/>
      <c r="U735" s="565"/>
      <c r="V735" s="565"/>
      <c r="W735" s="565"/>
      <c r="X735" s="565"/>
      <c r="Y735" s="565"/>
      <c r="Z735" s="565"/>
    </row>
    <row r="736" spans="1:26" ht="15.75" customHeight="1">
      <c r="A736" s="565"/>
      <c r="B736" s="565"/>
      <c r="C736" s="565"/>
      <c r="D736" s="565"/>
      <c r="E736" s="565"/>
      <c r="F736" s="565"/>
      <c r="G736" s="565"/>
      <c r="H736" s="565"/>
      <c r="I736" s="565"/>
      <c r="J736" s="565"/>
      <c r="K736" s="565"/>
      <c r="L736" s="565"/>
      <c r="M736" s="565"/>
      <c r="N736" s="565"/>
      <c r="O736" s="565"/>
      <c r="P736" s="565"/>
      <c r="Q736" s="565"/>
      <c r="R736" s="565"/>
      <c r="S736" s="565"/>
      <c r="T736" s="565"/>
      <c r="U736" s="565"/>
      <c r="V736" s="565"/>
      <c r="W736" s="565"/>
      <c r="X736" s="565"/>
      <c r="Y736" s="565"/>
      <c r="Z736" s="565"/>
    </row>
    <row r="737" spans="1:26" ht="15.75" customHeight="1">
      <c r="A737" s="565"/>
      <c r="B737" s="565"/>
      <c r="C737" s="565"/>
      <c r="D737" s="565"/>
      <c r="E737" s="565"/>
      <c r="F737" s="565"/>
      <c r="G737" s="565"/>
      <c r="H737" s="565"/>
      <c r="I737" s="565"/>
      <c r="J737" s="565"/>
      <c r="K737" s="565"/>
      <c r="L737" s="565"/>
      <c r="M737" s="565"/>
      <c r="N737" s="565"/>
      <c r="O737" s="565"/>
      <c r="P737" s="565"/>
      <c r="Q737" s="565"/>
      <c r="R737" s="565"/>
      <c r="S737" s="565"/>
      <c r="T737" s="565"/>
      <c r="U737" s="565"/>
      <c r="V737" s="565"/>
      <c r="W737" s="565"/>
      <c r="X737" s="565"/>
      <c r="Y737" s="565"/>
      <c r="Z737" s="565"/>
    </row>
    <row r="738" spans="1:26" ht="15.75" customHeight="1">
      <c r="A738" s="565"/>
      <c r="B738" s="565"/>
      <c r="C738" s="565"/>
      <c r="D738" s="565"/>
      <c r="E738" s="565"/>
      <c r="F738" s="565"/>
      <c r="G738" s="565"/>
      <c r="H738" s="565"/>
      <c r="I738" s="565"/>
      <c r="J738" s="565"/>
      <c r="K738" s="565"/>
      <c r="L738" s="565"/>
      <c r="M738" s="565"/>
      <c r="N738" s="565"/>
      <c r="O738" s="565"/>
      <c r="P738" s="565"/>
      <c r="Q738" s="565"/>
      <c r="R738" s="565"/>
      <c r="S738" s="565"/>
      <c r="T738" s="565"/>
      <c r="U738" s="565"/>
      <c r="V738" s="565"/>
      <c r="W738" s="565"/>
      <c r="X738" s="565"/>
      <c r="Y738" s="565"/>
      <c r="Z738" s="565"/>
    </row>
    <row r="739" spans="1:26" ht="15.75" customHeight="1">
      <c r="A739" s="565"/>
      <c r="B739" s="565"/>
      <c r="C739" s="565"/>
      <c r="D739" s="565"/>
      <c r="E739" s="565"/>
      <c r="F739" s="565"/>
      <c r="G739" s="565"/>
      <c r="H739" s="565"/>
      <c r="I739" s="565"/>
      <c r="J739" s="565"/>
      <c r="K739" s="565"/>
      <c r="L739" s="565"/>
      <c r="M739" s="565"/>
      <c r="N739" s="565"/>
      <c r="O739" s="565"/>
      <c r="P739" s="565"/>
      <c r="Q739" s="565"/>
      <c r="R739" s="565"/>
      <c r="S739" s="565"/>
      <c r="T739" s="565"/>
      <c r="U739" s="565"/>
      <c r="V739" s="565"/>
      <c r="W739" s="565"/>
      <c r="X739" s="565"/>
      <c r="Y739" s="565"/>
      <c r="Z739" s="565"/>
    </row>
    <row r="740" spans="1:26" ht="15.75" customHeight="1">
      <c r="A740" s="565"/>
      <c r="B740" s="565"/>
      <c r="C740" s="565"/>
      <c r="D740" s="565"/>
      <c r="E740" s="565"/>
      <c r="F740" s="565"/>
      <c r="G740" s="565"/>
      <c r="H740" s="565"/>
      <c r="I740" s="565"/>
      <c r="J740" s="565"/>
      <c r="K740" s="565"/>
      <c r="L740" s="565"/>
      <c r="M740" s="565"/>
      <c r="N740" s="565"/>
      <c r="O740" s="565"/>
      <c r="P740" s="565"/>
      <c r="Q740" s="565"/>
      <c r="R740" s="565"/>
      <c r="S740" s="565"/>
      <c r="T740" s="565"/>
      <c r="U740" s="565"/>
      <c r="V740" s="565"/>
      <c r="W740" s="565"/>
      <c r="X740" s="565"/>
      <c r="Y740" s="565"/>
      <c r="Z740" s="565"/>
    </row>
    <row r="741" spans="1:26" ht="15.75" customHeight="1">
      <c r="A741" s="565"/>
      <c r="B741" s="565"/>
      <c r="C741" s="565"/>
      <c r="D741" s="565"/>
      <c r="E741" s="565"/>
      <c r="F741" s="565"/>
      <c r="G741" s="565"/>
      <c r="H741" s="565"/>
      <c r="I741" s="565"/>
      <c r="J741" s="565"/>
      <c r="K741" s="565"/>
      <c r="L741" s="565"/>
      <c r="M741" s="565"/>
      <c r="N741" s="565"/>
      <c r="O741" s="565"/>
      <c r="P741" s="565"/>
      <c r="Q741" s="565"/>
      <c r="R741" s="565"/>
      <c r="S741" s="565"/>
      <c r="T741" s="565"/>
      <c r="U741" s="565"/>
      <c r="V741" s="565"/>
      <c r="W741" s="565"/>
      <c r="X741" s="565"/>
      <c r="Y741" s="565"/>
      <c r="Z741" s="565"/>
    </row>
    <row r="742" spans="1:26" ht="15.75" customHeight="1">
      <c r="A742" s="565"/>
      <c r="B742" s="565"/>
      <c r="C742" s="565"/>
      <c r="D742" s="565"/>
      <c r="E742" s="565"/>
      <c r="F742" s="565"/>
      <c r="G742" s="565"/>
      <c r="H742" s="565"/>
      <c r="I742" s="565"/>
      <c r="J742" s="565"/>
      <c r="K742" s="565"/>
      <c r="L742" s="565"/>
      <c r="M742" s="565"/>
      <c r="N742" s="565"/>
      <c r="O742" s="565"/>
      <c r="P742" s="565"/>
      <c r="Q742" s="565"/>
      <c r="R742" s="565"/>
      <c r="S742" s="565"/>
      <c r="T742" s="565"/>
      <c r="U742" s="565"/>
      <c r="V742" s="565"/>
      <c r="W742" s="565"/>
      <c r="X742" s="565"/>
      <c r="Y742" s="565"/>
      <c r="Z742" s="565"/>
    </row>
    <row r="743" spans="1:26" ht="15.75" customHeight="1">
      <c r="A743" s="565"/>
      <c r="B743" s="565"/>
      <c r="C743" s="565"/>
      <c r="D743" s="565"/>
      <c r="E743" s="565"/>
      <c r="F743" s="565"/>
      <c r="G743" s="565"/>
      <c r="H743" s="565"/>
      <c r="I743" s="565"/>
      <c r="J743" s="565"/>
      <c r="K743" s="565"/>
      <c r="L743" s="565"/>
      <c r="M743" s="565"/>
      <c r="N743" s="565"/>
      <c r="O743" s="565"/>
      <c r="P743" s="565"/>
      <c r="Q743" s="565"/>
      <c r="R743" s="565"/>
      <c r="S743" s="565"/>
      <c r="T743" s="565"/>
      <c r="U743" s="565"/>
      <c r="V743" s="565"/>
      <c r="W743" s="565"/>
      <c r="X743" s="565"/>
      <c r="Y743" s="565"/>
      <c r="Z743" s="565"/>
    </row>
    <row r="744" spans="1:26" ht="15.75" customHeight="1">
      <c r="A744" s="565"/>
      <c r="B744" s="565"/>
      <c r="C744" s="565"/>
      <c r="D744" s="565"/>
      <c r="E744" s="565"/>
      <c r="F744" s="565"/>
      <c r="G744" s="565"/>
      <c r="H744" s="565"/>
      <c r="I744" s="565"/>
      <c r="J744" s="565"/>
      <c r="K744" s="565"/>
      <c r="L744" s="565"/>
      <c r="M744" s="565"/>
      <c r="N744" s="565"/>
      <c r="O744" s="565"/>
      <c r="P744" s="565"/>
      <c r="Q744" s="565"/>
      <c r="R744" s="565"/>
      <c r="S744" s="565"/>
      <c r="T744" s="565"/>
      <c r="U744" s="565"/>
      <c r="V744" s="565"/>
      <c r="W744" s="565"/>
      <c r="X744" s="565"/>
      <c r="Y744" s="565"/>
      <c r="Z744" s="565"/>
    </row>
    <row r="745" spans="1:26" ht="15.75" customHeight="1">
      <c r="A745" s="565"/>
      <c r="B745" s="565"/>
      <c r="C745" s="565"/>
      <c r="D745" s="565"/>
      <c r="E745" s="565"/>
      <c r="F745" s="565"/>
      <c r="G745" s="565"/>
      <c r="H745" s="565"/>
      <c r="I745" s="565"/>
      <c r="J745" s="565"/>
      <c r="K745" s="565"/>
      <c r="L745" s="565"/>
      <c r="M745" s="565"/>
      <c r="N745" s="565"/>
      <c r="O745" s="565"/>
      <c r="P745" s="565"/>
      <c r="Q745" s="565"/>
      <c r="R745" s="565"/>
      <c r="S745" s="565"/>
      <c r="T745" s="565"/>
      <c r="U745" s="565"/>
      <c r="V745" s="565"/>
      <c r="W745" s="565"/>
      <c r="X745" s="565"/>
      <c r="Y745" s="565"/>
      <c r="Z745" s="565"/>
    </row>
    <row r="746" spans="1:26" ht="15.75" customHeight="1">
      <c r="A746" s="565"/>
      <c r="B746" s="565"/>
      <c r="C746" s="565"/>
      <c r="D746" s="565"/>
      <c r="E746" s="565"/>
      <c r="F746" s="565"/>
      <c r="G746" s="565"/>
      <c r="H746" s="565"/>
      <c r="I746" s="565"/>
      <c r="J746" s="565"/>
      <c r="K746" s="565"/>
      <c r="L746" s="565"/>
      <c r="M746" s="565"/>
      <c r="N746" s="565"/>
      <c r="O746" s="565"/>
      <c r="P746" s="565"/>
      <c r="Q746" s="565"/>
      <c r="R746" s="565"/>
      <c r="S746" s="565"/>
      <c r="T746" s="565"/>
      <c r="U746" s="565"/>
      <c r="V746" s="565"/>
      <c r="W746" s="565"/>
      <c r="X746" s="565"/>
      <c r="Y746" s="565"/>
      <c r="Z746" s="565"/>
    </row>
    <row r="747" spans="1:26" ht="15.75" customHeight="1">
      <c r="A747" s="565"/>
      <c r="B747" s="565"/>
      <c r="C747" s="565"/>
      <c r="D747" s="565"/>
      <c r="E747" s="565"/>
      <c r="F747" s="565"/>
      <c r="G747" s="565"/>
      <c r="H747" s="565"/>
      <c r="I747" s="565"/>
      <c r="J747" s="565"/>
      <c r="K747" s="565"/>
      <c r="L747" s="565"/>
      <c r="M747" s="565"/>
      <c r="N747" s="565"/>
      <c r="O747" s="565"/>
      <c r="P747" s="565"/>
      <c r="Q747" s="565"/>
      <c r="R747" s="565"/>
      <c r="S747" s="565"/>
      <c r="T747" s="565"/>
      <c r="U747" s="565"/>
      <c r="V747" s="565"/>
      <c r="W747" s="565"/>
      <c r="X747" s="565"/>
      <c r="Y747" s="565"/>
      <c r="Z747" s="565"/>
    </row>
    <row r="748" spans="1:26" ht="15.75" customHeight="1">
      <c r="A748" s="565"/>
      <c r="B748" s="565"/>
      <c r="C748" s="565"/>
      <c r="D748" s="565"/>
      <c r="E748" s="565"/>
      <c r="F748" s="565"/>
      <c r="G748" s="565"/>
      <c r="H748" s="565"/>
      <c r="I748" s="565"/>
      <c r="J748" s="565"/>
      <c r="K748" s="565"/>
      <c r="L748" s="565"/>
      <c r="M748" s="565"/>
      <c r="N748" s="565"/>
      <c r="O748" s="565"/>
      <c r="P748" s="565"/>
      <c r="Q748" s="565"/>
      <c r="R748" s="565"/>
      <c r="S748" s="565"/>
      <c r="T748" s="565"/>
      <c r="U748" s="565"/>
      <c r="V748" s="565"/>
      <c r="W748" s="565"/>
      <c r="X748" s="565"/>
      <c r="Y748" s="565"/>
      <c r="Z748" s="565"/>
    </row>
    <row r="749" spans="1:26" ht="15.75" customHeight="1">
      <c r="A749" s="565"/>
      <c r="B749" s="565"/>
      <c r="C749" s="565"/>
      <c r="D749" s="565"/>
      <c r="E749" s="565"/>
      <c r="F749" s="565"/>
      <c r="G749" s="565"/>
      <c r="H749" s="565"/>
      <c r="I749" s="565"/>
      <c r="J749" s="565"/>
      <c r="K749" s="565"/>
      <c r="L749" s="565"/>
      <c r="M749" s="565"/>
      <c r="N749" s="565"/>
      <c r="O749" s="565"/>
      <c r="P749" s="565"/>
      <c r="Q749" s="565"/>
      <c r="R749" s="565"/>
      <c r="S749" s="565"/>
      <c r="T749" s="565"/>
      <c r="U749" s="565"/>
      <c r="V749" s="565"/>
      <c r="W749" s="565"/>
      <c r="X749" s="565"/>
      <c r="Y749" s="565"/>
      <c r="Z749" s="565"/>
    </row>
    <row r="750" spans="1:26" ht="15.75" customHeight="1">
      <c r="A750" s="565"/>
      <c r="B750" s="565"/>
      <c r="C750" s="565"/>
      <c r="D750" s="565"/>
      <c r="E750" s="565"/>
      <c r="F750" s="565"/>
      <c r="G750" s="565"/>
      <c r="H750" s="565"/>
      <c r="I750" s="565"/>
      <c r="J750" s="565"/>
      <c r="K750" s="565"/>
      <c r="L750" s="565"/>
      <c r="M750" s="565"/>
      <c r="N750" s="565"/>
      <c r="O750" s="565"/>
      <c r="P750" s="565"/>
      <c r="Q750" s="565"/>
      <c r="R750" s="565"/>
      <c r="S750" s="565"/>
      <c r="T750" s="565"/>
      <c r="U750" s="565"/>
      <c r="V750" s="565"/>
      <c r="W750" s="565"/>
      <c r="X750" s="565"/>
      <c r="Y750" s="565"/>
      <c r="Z750" s="565"/>
    </row>
    <row r="751" spans="1:26" ht="15.75" customHeight="1">
      <c r="A751" s="565"/>
      <c r="B751" s="565"/>
      <c r="C751" s="565"/>
      <c r="D751" s="565"/>
      <c r="E751" s="565"/>
      <c r="F751" s="565"/>
      <c r="G751" s="565"/>
      <c r="H751" s="565"/>
      <c r="I751" s="565"/>
      <c r="J751" s="565"/>
      <c r="K751" s="565"/>
      <c r="L751" s="565"/>
      <c r="M751" s="565"/>
      <c r="N751" s="565"/>
      <c r="O751" s="565"/>
      <c r="P751" s="565"/>
      <c r="Q751" s="565"/>
      <c r="R751" s="565"/>
      <c r="S751" s="565"/>
      <c r="T751" s="565"/>
      <c r="U751" s="565"/>
      <c r="V751" s="565"/>
      <c r="W751" s="565"/>
      <c r="X751" s="565"/>
      <c r="Y751" s="565"/>
      <c r="Z751" s="565"/>
    </row>
    <row r="752" spans="1:26" ht="15.75" customHeight="1">
      <c r="A752" s="565"/>
      <c r="B752" s="565"/>
      <c r="C752" s="565"/>
      <c r="D752" s="565"/>
      <c r="E752" s="565"/>
      <c r="F752" s="565"/>
      <c r="G752" s="565"/>
      <c r="H752" s="565"/>
      <c r="I752" s="565"/>
      <c r="J752" s="565"/>
      <c r="K752" s="565"/>
      <c r="L752" s="565"/>
      <c r="M752" s="565"/>
      <c r="N752" s="565"/>
      <c r="O752" s="565"/>
      <c r="P752" s="565"/>
      <c r="Q752" s="565"/>
      <c r="R752" s="565"/>
      <c r="S752" s="565"/>
      <c r="T752" s="565"/>
      <c r="U752" s="565"/>
      <c r="V752" s="565"/>
      <c r="W752" s="565"/>
      <c r="X752" s="565"/>
      <c r="Y752" s="565"/>
      <c r="Z752" s="565"/>
    </row>
    <row r="753" spans="1:26" ht="15.75" customHeight="1">
      <c r="A753" s="565"/>
      <c r="B753" s="565"/>
      <c r="C753" s="565"/>
      <c r="D753" s="565"/>
      <c r="E753" s="565"/>
      <c r="F753" s="565"/>
      <c r="G753" s="565"/>
      <c r="H753" s="565"/>
      <c r="I753" s="565"/>
      <c r="J753" s="565"/>
      <c r="K753" s="565"/>
      <c r="L753" s="565"/>
      <c r="M753" s="565"/>
      <c r="N753" s="565"/>
      <c r="O753" s="565"/>
      <c r="P753" s="565"/>
      <c r="Q753" s="565"/>
      <c r="R753" s="565"/>
      <c r="S753" s="565"/>
      <c r="T753" s="565"/>
      <c r="U753" s="565"/>
      <c r="V753" s="565"/>
      <c r="W753" s="565"/>
      <c r="X753" s="565"/>
      <c r="Y753" s="565"/>
      <c r="Z753" s="565"/>
    </row>
    <row r="754" spans="1:26" ht="15.75" customHeight="1">
      <c r="A754" s="565"/>
      <c r="B754" s="565"/>
      <c r="C754" s="565"/>
      <c r="D754" s="565"/>
      <c r="E754" s="565"/>
      <c r="F754" s="565"/>
      <c r="G754" s="565"/>
      <c r="H754" s="565"/>
      <c r="I754" s="565"/>
      <c r="J754" s="565"/>
      <c r="K754" s="565"/>
      <c r="L754" s="565"/>
      <c r="M754" s="565"/>
      <c r="N754" s="565"/>
      <c r="O754" s="565"/>
      <c r="P754" s="565"/>
      <c r="Q754" s="565"/>
      <c r="R754" s="565"/>
      <c r="S754" s="565"/>
      <c r="T754" s="565"/>
      <c r="U754" s="565"/>
      <c r="V754" s="565"/>
      <c r="W754" s="565"/>
      <c r="X754" s="565"/>
      <c r="Y754" s="565"/>
      <c r="Z754" s="565"/>
    </row>
    <row r="755" spans="1:26" ht="15.75" customHeight="1">
      <c r="A755" s="565"/>
      <c r="B755" s="565"/>
      <c r="C755" s="565"/>
      <c r="D755" s="565"/>
      <c r="E755" s="565"/>
      <c r="F755" s="565"/>
      <c r="G755" s="565"/>
      <c r="H755" s="565"/>
      <c r="I755" s="565"/>
      <c r="J755" s="565"/>
      <c r="K755" s="565"/>
      <c r="L755" s="565"/>
      <c r="M755" s="565"/>
      <c r="N755" s="565"/>
      <c r="O755" s="565"/>
      <c r="P755" s="565"/>
      <c r="Q755" s="565"/>
      <c r="R755" s="565"/>
      <c r="S755" s="565"/>
      <c r="T755" s="565"/>
      <c r="U755" s="565"/>
      <c r="V755" s="565"/>
      <c r="W755" s="565"/>
      <c r="X755" s="565"/>
      <c r="Y755" s="565"/>
      <c r="Z755" s="565"/>
    </row>
    <row r="756" spans="1:26" ht="15.75" customHeight="1">
      <c r="A756" s="565"/>
      <c r="B756" s="565"/>
      <c r="C756" s="565"/>
      <c r="D756" s="565"/>
      <c r="E756" s="565"/>
      <c r="F756" s="565"/>
      <c r="G756" s="565"/>
      <c r="H756" s="565"/>
      <c r="I756" s="565"/>
      <c r="J756" s="565"/>
      <c r="K756" s="565"/>
      <c r="L756" s="565"/>
      <c r="M756" s="565"/>
      <c r="N756" s="565"/>
      <c r="O756" s="565"/>
      <c r="P756" s="565"/>
      <c r="Q756" s="565"/>
      <c r="R756" s="565"/>
      <c r="S756" s="565"/>
      <c r="T756" s="565"/>
      <c r="U756" s="565"/>
      <c r="V756" s="565"/>
      <c r="W756" s="565"/>
      <c r="X756" s="565"/>
      <c r="Y756" s="565"/>
      <c r="Z756" s="565"/>
    </row>
    <row r="757" spans="1:26" ht="15.75" customHeight="1">
      <c r="A757" s="565"/>
      <c r="B757" s="565"/>
      <c r="C757" s="565"/>
      <c r="D757" s="565"/>
      <c r="E757" s="565"/>
      <c r="F757" s="565"/>
      <c r="G757" s="565"/>
      <c r="H757" s="565"/>
      <c r="I757" s="565"/>
      <c r="J757" s="565"/>
      <c r="K757" s="565"/>
      <c r="L757" s="565"/>
      <c r="M757" s="565"/>
      <c r="N757" s="565"/>
      <c r="O757" s="565"/>
      <c r="P757" s="565"/>
      <c r="Q757" s="565"/>
      <c r="R757" s="565"/>
      <c r="S757" s="565"/>
      <c r="T757" s="565"/>
      <c r="U757" s="565"/>
      <c r="V757" s="565"/>
      <c r="W757" s="565"/>
      <c r="X757" s="565"/>
      <c r="Y757" s="565"/>
      <c r="Z757" s="565"/>
    </row>
    <row r="758" spans="1:26" ht="15.75" customHeight="1">
      <c r="A758" s="565"/>
      <c r="B758" s="565"/>
      <c r="C758" s="565"/>
      <c r="D758" s="565"/>
      <c r="E758" s="565"/>
      <c r="F758" s="565"/>
      <c r="G758" s="565"/>
      <c r="H758" s="565"/>
      <c r="I758" s="565"/>
      <c r="J758" s="565"/>
      <c r="K758" s="565"/>
      <c r="L758" s="565"/>
      <c r="M758" s="565"/>
      <c r="N758" s="565"/>
      <c r="O758" s="565"/>
      <c r="P758" s="565"/>
      <c r="Q758" s="565"/>
      <c r="R758" s="565"/>
      <c r="S758" s="565"/>
      <c r="T758" s="565"/>
      <c r="U758" s="565"/>
      <c r="V758" s="565"/>
      <c r="W758" s="565"/>
      <c r="X758" s="565"/>
      <c r="Y758" s="565"/>
      <c r="Z758" s="565"/>
    </row>
    <row r="759" spans="1:26" ht="15.75" customHeight="1">
      <c r="A759" s="565"/>
      <c r="B759" s="565"/>
      <c r="C759" s="565"/>
      <c r="D759" s="565"/>
      <c r="E759" s="565"/>
      <c r="F759" s="565"/>
      <c r="G759" s="565"/>
      <c r="H759" s="565"/>
      <c r="I759" s="565"/>
      <c r="J759" s="565"/>
      <c r="K759" s="565"/>
      <c r="L759" s="565"/>
      <c r="M759" s="565"/>
      <c r="N759" s="565"/>
      <c r="O759" s="565"/>
      <c r="P759" s="565"/>
      <c r="Q759" s="565"/>
      <c r="R759" s="565"/>
      <c r="S759" s="565"/>
      <c r="T759" s="565"/>
      <c r="U759" s="565"/>
      <c r="V759" s="565"/>
      <c r="W759" s="565"/>
      <c r="X759" s="565"/>
      <c r="Y759" s="565"/>
      <c r="Z759" s="565"/>
    </row>
    <row r="760" spans="1:26" ht="15.75" customHeight="1">
      <c r="A760" s="565"/>
      <c r="B760" s="565"/>
      <c r="C760" s="565"/>
      <c r="D760" s="565"/>
      <c r="E760" s="565"/>
      <c r="F760" s="565"/>
      <c r="G760" s="565"/>
      <c r="H760" s="565"/>
      <c r="I760" s="565"/>
      <c r="J760" s="565"/>
      <c r="K760" s="565"/>
      <c r="L760" s="565"/>
      <c r="M760" s="565"/>
      <c r="N760" s="565"/>
      <c r="O760" s="565"/>
      <c r="P760" s="565"/>
      <c r="Q760" s="565"/>
      <c r="R760" s="565"/>
      <c r="S760" s="565"/>
      <c r="T760" s="565"/>
      <c r="U760" s="565"/>
      <c r="V760" s="565"/>
      <c r="W760" s="565"/>
      <c r="X760" s="565"/>
      <c r="Y760" s="565"/>
      <c r="Z760" s="565"/>
    </row>
    <row r="761" spans="1:26" ht="15.75" customHeight="1">
      <c r="A761" s="565"/>
      <c r="B761" s="565"/>
      <c r="C761" s="565"/>
      <c r="D761" s="565"/>
      <c r="E761" s="565"/>
      <c r="F761" s="565"/>
      <c r="G761" s="565"/>
      <c r="H761" s="565"/>
      <c r="I761" s="565"/>
      <c r="J761" s="565"/>
      <c r="K761" s="565"/>
      <c r="L761" s="565"/>
      <c r="M761" s="565"/>
      <c r="N761" s="565"/>
      <c r="O761" s="565"/>
      <c r="P761" s="565"/>
      <c r="Q761" s="565"/>
      <c r="R761" s="565"/>
      <c r="S761" s="565"/>
      <c r="T761" s="565"/>
      <c r="U761" s="565"/>
      <c r="V761" s="565"/>
      <c r="W761" s="565"/>
      <c r="X761" s="565"/>
      <c r="Y761" s="565"/>
      <c r="Z761" s="565"/>
    </row>
    <row r="762" spans="1:26" ht="15.75" customHeight="1">
      <c r="A762" s="565"/>
      <c r="B762" s="565"/>
      <c r="C762" s="565"/>
      <c r="D762" s="565"/>
      <c r="E762" s="565"/>
      <c r="F762" s="565"/>
      <c r="G762" s="565"/>
      <c r="H762" s="565"/>
      <c r="I762" s="565"/>
      <c r="J762" s="565"/>
      <c r="K762" s="565"/>
      <c r="L762" s="565"/>
      <c r="M762" s="565"/>
      <c r="N762" s="565"/>
      <c r="O762" s="565"/>
      <c r="P762" s="565"/>
      <c r="Q762" s="565"/>
      <c r="R762" s="565"/>
      <c r="S762" s="565"/>
      <c r="T762" s="565"/>
      <c r="U762" s="565"/>
      <c r="V762" s="565"/>
      <c r="W762" s="565"/>
      <c r="X762" s="565"/>
      <c r="Y762" s="565"/>
      <c r="Z762" s="565"/>
    </row>
    <row r="763" spans="1:26" ht="15.75" customHeight="1">
      <c r="A763" s="565"/>
      <c r="B763" s="565"/>
      <c r="C763" s="565"/>
      <c r="D763" s="565"/>
      <c r="E763" s="565"/>
      <c r="F763" s="565"/>
      <c r="G763" s="565"/>
      <c r="H763" s="565"/>
      <c r="I763" s="565"/>
      <c r="J763" s="565"/>
      <c r="K763" s="565"/>
      <c r="L763" s="565"/>
      <c r="M763" s="565"/>
      <c r="N763" s="565"/>
      <c r="O763" s="565"/>
      <c r="P763" s="565"/>
      <c r="Q763" s="565"/>
      <c r="R763" s="565"/>
      <c r="S763" s="565"/>
      <c r="T763" s="565"/>
      <c r="U763" s="565"/>
      <c r="V763" s="565"/>
      <c r="W763" s="565"/>
      <c r="X763" s="565"/>
      <c r="Y763" s="565"/>
      <c r="Z763" s="565"/>
    </row>
    <row r="764" spans="1:26" ht="15.75" customHeight="1">
      <c r="A764" s="565"/>
      <c r="B764" s="565"/>
      <c r="C764" s="565"/>
      <c r="D764" s="565"/>
      <c r="E764" s="565"/>
      <c r="F764" s="565"/>
      <c r="G764" s="565"/>
      <c r="H764" s="565"/>
      <c r="I764" s="565"/>
      <c r="J764" s="565"/>
      <c r="K764" s="565"/>
      <c r="L764" s="565"/>
      <c r="M764" s="565"/>
      <c r="N764" s="565"/>
      <c r="O764" s="565"/>
      <c r="P764" s="565"/>
      <c r="Q764" s="565"/>
      <c r="R764" s="565"/>
      <c r="S764" s="565"/>
      <c r="T764" s="565"/>
      <c r="U764" s="565"/>
      <c r="V764" s="565"/>
      <c r="W764" s="565"/>
      <c r="X764" s="565"/>
      <c r="Y764" s="565"/>
      <c r="Z764" s="565"/>
    </row>
    <row r="765" spans="1:26" ht="15.75" customHeight="1">
      <c r="A765" s="565"/>
      <c r="B765" s="565"/>
      <c r="C765" s="565"/>
      <c r="D765" s="565"/>
      <c r="E765" s="565"/>
      <c r="F765" s="565"/>
      <c r="G765" s="565"/>
      <c r="H765" s="565"/>
      <c r="I765" s="565"/>
      <c r="J765" s="565"/>
      <c r="K765" s="565"/>
      <c r="L765" s="565"/>
      <c r="M765" s="565"/>
      <c r="N765" s="565"/>
      <c r="O765" s="565"/>
      <c r="P765" s="565"/>
      <c r="Q765" s="565"/>
      <c r="R765" s="565"/>
      <c r="S765" s="565"/>
      <c r="T765" s="565"/>
      <c r="U765" s="565"/>
      <c r="V765" s="565"/>
      <c r="W765" s="565"/>
      <c r="X765" s="565"/>
      <c r="Y765" s="565"/>
      <c r="Z765" s="565"/>
    </row>
    <row r="766" spans="1:26" ht="15.75" customHeight="1">
      <c r="A766" s="565"/>
      <c r="B766" s="565"/>
      <c r="C766" s="565"/>
      <c r="D766" s="565"/>
      <c r="E766" s="565"/>
      <c r="F766" s="565"/>
      <c r="G766" s="565"/>
      <c r="H766" s="565"/>
      <c r="I766" s="565"/>
      <c r="J766" s="565"/>
      <c r="K766" s="565"/>
      <c r="L766" s="565"/>
      <c r="M766" s="565"/>
      <c r="N766" s="565"/>
      <c r="O766" s="565"/>
      <c r="P766" s="565"/>
      <c r="Q766" s="565"/>
      <c r="R766" s="565"/>
      <c r="S766" s="565"/>
      <c r="T766" s="565"/>
      <c r="U766" s="565"/>
      <c r="V766" s="565"/>
      <c r="W766" s="565"/>
      <c r="X766" s="565"/>
      <c r="Y766" s="565"/>
      <c r="Z766" s="565"/>
    </row>
    <row r="767" spans="1:26" ht="15.75" customHeight="1">
      <c r="A767" s="565"/>
      <c r="B767" s="565"/>
      <c r="C767" s="565"/>
      <c r="D767" s="565"/>
      <c r="E767" s="565"/>
      <c r="F767" s="565"/>
      <c r="G767" s="565"/>
      <c r="H767" s="565"/>
      <c r="I767" s="565"/>
      <c r="J767" s="565"/>
      <c r="K767" s="565"/>
      <c r="L767" s="565"/>
      <c r="M767" s="565"/>
      <c r="N767" s="565"/>
      <c r="O767" s="565"/>
      <c r="P767" s="565"/>
      <c r="Q767" s="565"/>
      <c r="R767" s="565"/>
      <c r="S767" s="565"/>
      <c r="T767" s="565"/>
      <c r="U767" s="565"/>
      <c r="V767" s="565"/>
      <c r="W767" s="565"/>
      <c r="X767" s="565"/>
      <c r="Y767" s="565"/>
      <c r="Z767" s="565"/>
    </row>
    <row r="768" spans="1:26" ht="15.75" customHeight="1">
      <c r="A768" s="565"/>
      <c r="B768" s="565"/>
      <c r="C768" s="565"/>
      <c r="D768" s="565"/>
      <c r="E768" s="565"/>
      <c r="F768" s="565"/>
      <c r="G768" s="565"/>
      <c r="H768" s="565"/>
      <c r="I768" s="565"/>
      <c r="J768" s="565"/>
      <c r="K768" s="565"/>
      <c r="L768" s="565"/>
      <c r="M768" s="565"/>
      <c r="N768" s="565"/>
      <c r="O768" s="565"/>
      <c r="P768" s="565"/>
      <c r="Q768" s="565"/>
      <c r="R768" s="565"/>
      <c r="S768" s="565"/>
      <c r="T768" s="565"/>
      <c r="U768" s="565"/>
      <c r="V768" s="565"/>
      <c r="W768" s="565"/>
      <c r="X768" s="565"/>
      <c r="Y768" s="565"/>
      <c r="Z768" s="565"/>
    </row>
    <row r="769" spans="1:26" ht="15.75" customHeight="1">
      <c r="A769" s="565"/>
      <c r="B769" s="565"/>
      <c r="C769" s="565"/>
      <c r="D769" s="565"/>
      <c r="E769" s="565"/>
      <c r="F769" s="565"/>
      <c r="G769" s="565"/>
      <c r="H769" s="565"/>
      <c r="I769" s="565"/>
      <c r="J769" s="565"/>
      <c r="K769" s="565"/>
      <c r="L769" s="565"/>
      <c r="M769" s="565"/>
      <c r="N769" s="565"/>
      <c r="O769" s="565"/>
      <c r="P769" s="565"/>
      <c r="Q769" s="565"/>
      <c r="R769" s="565"/>
      <c r="S769" s="565"/>
      <c r="T769" s="565"/>
      <c r="U769" s="565"/>
      <c r="V769" s="565"/>
      <c r="W769" s="565"/>
      <c r="X769" s="565"/>
      <c r="Y769" s="565"/>
      <c r="Z769" s="565"/>
    </row>
    <row r="770" spans="1:26" ht="15.75" customHeight="1">
      <c r="A770" s="565"/>
      <c r="B770" s="565"/>
      <c r="C770" s="565"/>
      <c r="D770" s="565"/>
      <c r="E770" s="565"/>
      <c r="F770" s="565"/>
      <c r="G770" s="565"/>
      <c r="H770" s="565"/>
      <c r="I770" s="565"/>
      <c r="J770" s="565"/>
      <c r="K770" s="565"/>
      <c r="L770" s="565"/>
      <c r="M770" s="565"/>
      <c r="N770" s="565"/>
      <c r="O770" s="565"/>
      <c r="P770" s="565"/>
      <c r="Q770" s="565"/>
      <c r="R770" s="565"/>
      <c r="S770" s="565"/>
      <c r="T770" s="565"/>
      <c r="U770" s="565"/>
      <c r="V770" s="565"/>
      <c r="W770" s="565"/>
      <c r="X770" s="565"/>
      <c r="Y770" s="565"/>
      <c r="Z770" s="565"/>
    </row>
    <row r="771" spans="1:26" ht="15.75" customHeight="1">
      <c r="A771" s="565"/>
      <c r="B771" s="565"/>
      <c r="C771" s="565"/>
      <c r="D771" s="565"/>
      <c r="E771" s="565"/>
      <c r="F771" s="565"/>
      <c r="G771" s="565"/>
      <c r="H771" s="565"/>
      <c r="I771" s="565"/>
      <c r="J771" s="565"/>
      <c r="K771" s="565"/>
      <c r="L771" s="565"/>
      <c r="M771" s="565"/>
      <c r="N771" s="565"/>
      <c r="O771" s="565"/>
      <c r="P771" s="565"/>
      <c r="Q771" s="565"/>
      <c r="R771" s="565"/>
      <c r="S771" s="565"/>
      <c r="T771" s="565"/>
      <c r="U771" s="565"/>
      <c r="V771" s="565"/>
      <c r="W771" s="565"/>
      <c r="X771" s="565"/>
      <c r="Y771" s="565"/>
      <c r="Z771" s="565"/>
    </row>
    <row r="772" spans="1:26" ht="15.75" customHeight="1">
      <c r="A772" s="565"/>
      <c r="B772" s="565"/>
      <c r="C772" s="565"/>
      <c r="D772" s="565"/>
      <c r="E772" s="565"/>
      <c r="F772" s="565"/>
      <c r="G772" s="565"/>
      <c r="H772" s="565"/>
      <c r="I772" s="565"/>
      <c r="J772" s="565"/>
      <c r="K772" s="565"/>
      <c r="L772" s="565"/>
      <c r="M772" s="565"/>
      <c r="N772" s="565"/>
      <c r="O772" s="565"/>
      <c r="P772" s="565"/>
      <c r="Q772" s="565"/>
      <c r="R772" s="565"/>
      <c r="S772" s="565"/>
      <c r="T772" s="565"/>
      <c r="U772" s="565"/>
      <c r="V772" s="565"/>
      <c r="W772" s="565"/>
      <c r="X772" s="565"/>
      <c r="Y772" s="565"/>
      <c r="Z772" s="565"/>
    </row>
    <row r="773" spans="1:26" ht="15.75" customHeight="1">
      <c r="A773" s="565"/>
      <c r="B773" s="565"/>
      <c r="C773" s="565"/>
      <c r="D773" s="565"/>
      <c r="E773" s="565"/>
      <c r="F773" s="565"/>
      <c r="G773" s="565"/>
      <c r="H773" s="565"/>
      <c r="I773" s="565"/>
      <c r="J773" s="565"/>
      <c r="K773" s="565"/>
      <c r="L773" s="565"/>
      <c r="M773" s="565"/>
      <c r="N773" s="565"/>
      <c r="O773" s="565"/>
      <c r="P773" s="565"/>
      <c r="Q773" s="565"/>
      <c r="R773" s="565"/>
      <c r="S773" s="565"/>
      <c r="T773" s="565"/>
      <c r="U773" s="565"/>
      <c r="V773" s="565"/>
      <c r="W773" s="565"/>
      <c r="X773" s="565"/>
      <c r="Y773" s="565"/>
      <c r="Z773" s="565"/>
    </row>
    <row r="774" spans="1:26" ht="15.75" customHeight="1">
      <c r="A774" s="565"/>
      <c r="B774" s="565"/>
      <c r="C774" s="565"/>
      <c r="D774" s="565"/>
      <c r="E774" s="565"/>
      <c r="F774" s="565"/>
      <c r="G774" s="565"/>
      <c r="H774" s="565"/>
      <c r="I774" s="565"/>
      <c r="J774" s="565"/>
      <c r="K774" s="565"/>
      <c r="L774" s="565"/>
      <c r="M774" s="565"/>
      <c r="N774" s="565"/>
      <c r="O774" s="565"/>
      <c r="P774" s="565"/>
      <c r="Q774" s="565"/>
      <c r="R774" s="565"/>
      <c r="S774" s="565"/>
      <c r="T774" s="565"/>
      <c r="U774" s="565"/>
      <c r="V774" s="565"/>
      <c r="W774" s="565"/>
      <c r="X774" s="565"/>
      <c r="Y774" s="565"/>
      <c r="Z774" s="565"/>
    </row>
    <row r="775" spans="1:26" ht="15.75" customHeight="1">
      <c r="A775" s="565"/>
      <c r="B775" s="565"/>
      <c r="C775" s="565"/>
      <c r="D775" s="565"/>
      <c r="E775" s="565"/>
      <c r="F775" s="565"/>
      <c r="G775" s="565"/>
      <c r="H775" s="565"/>
      <c r="I775" s="565"/>
      <c r="J775" s="565"/>
      <c r="K775" s="565"/>
      <c r="L775" s="565"/>
      <c r="M775" s="565"/>
      <c r="N775" s="565"/>
      <c r="O775" s="565"/>
      <c r="P775" s="565"/>
      <c r="Q775" s="565"/>
      <c r="R775" s="565"/>
      <c r="S775" s="565"/>
      <c r="T775" s="565"/>
      <c r="U775" s="565"/>
      <c r="V775" s="565"/>
      <c r="W775" s="565"/>
      <c r="X775" s="565"/>
      <c r="Y775" s="565"/>
      <c r="Z775" s="565"/>
    </row>
    <row r="776" spans="1:26" ht="15.75" customHeight="1">
      <c r="A776" s="565"/>
      <c r="B776" s="565"/>
      <c r="C776" s="565"/>
      <c r="D776" s="565"/>
      <c r="E776" s="565"/>
      <c r="F776" s="565"/>
      <c r="G776" s="565"/>
      <c r="H776" s="565"/>
      <c r="I776" s="565"/>
      <c r="J776" s="565"/>
      <c r="K776" s="565"/>
      <c r="L776" s="565"/>
      <c r="M776" s="565"/>
      <c r="N776" s="565"/>
      <c r="O776" s="565"/>
      <c r="P776" s="565"/>
      <c r="Q776" s="565"/>
      <c r="R776" s="565"/>
      <c r="S776" s="565"/>
      <c r="T776" s="565"/>
      <c r="U776" s="565"/>
      <c r="V776" s="565"/>
      <c r="W776" s="565"/>
      <c r="X776" s="565"/>
      <c r="Y776" s="565"/>
      <c r="Z776" s="565"/>
    </row>
    <row r="777" spans="1:26" ht="15.75" customHeight="1">
      <c r="A777" s="565"/>
      <c r="B777" s="565"/>
      <c r="C777" s="565"/>
      <c r="D777" s="565"/>
      <c r="E777" s="565"/>
      <c r="F777" s="565"/>
      <c r="G777" s="565"/>
      <c r="H777" s="565"/>
      <c r="I777" s="565"/>
      <c r="J777" s="565"/>
      <c r="K777" s="565"/>
      <c r="L777" s="565"/>
      <c r="M777" s="565"/>
      <c r="N777" s="565"/>
      <c r="O777" s="565"/>
      <c r="P777" s="565"/>
      <c r="Q777" s="565"/>
      <c r="R777" s="565"/>
      <c r="S777" s="565"/>
      <c r="T777" s="565"/>
      <c r="U777" s="565"/>
      <c r="V777" s="565"/>
      <c r="W777" s="565"/>
      <c r="X777" s="565"/>
      <c r="Y777" s="565"/>
      <c r="Z777" s="565"/>
    </row>
    <row r="778" spans="1:26" ht="15.75" customHeight="1">
      <c r="A778" s="565"/>
      <c r="B778" s="565"/>
      <c r="C778" s="565"/>
      <c r="D778" s="565"/>
      <c r="E778" s="565"/>
      <c r="F778" s="565"/>
      <c r="G778" s="565"/>
      <c r="H778" s="565"/>
      <c r="I778" s="565"/>
      <c r="J778" s="565"/>
      <c r="K778" s="565"/>
      <c r="L778" s="565"/>
      <c r="M778" s="565"/>
      <c r="N778" s="565"/>
      <c r="O778" s="565"/>
      <c r="P778" s="565"/>
      <c r="Q778" s="565"/>
      <c r="R778" s="565"/>
      <c r="S778" s="565"/>
      <c r="T778" s="565"/>
      <c r="U778" s="565"/>
      <c r="V778" s="565"/>
      <c r="W778" s="565"/>
      <c r="X778" s="565"/>
      <c r="Y778" s="565"/>
      <c r="Z778" s="565"/>
    </row>
    <row r="779" spans="1:26" ht="15.75" customHeight="1">
      <c r="A779" s="565"/>
      <c r="B779" s="565"/>
      <c r="C779" s="565"/>
      <c r="D779" s="565"/>
      <c r="E779" s="565"/>
      <c r="F779" s="565"/>
      <c r="G779" s="565"/>
      <c r="H779" s="565"/>
      <c r="I779" s="565"/>
      <c r="J779" s="565"/>
      <c r="K779" s="565"/>
      <c r="L779" s="565"/>
      <c r="M779" s="565"/>
      <c r="N779" s="565"/>
      <c r="O779" s="565"/>
      <c r="P779" s="565"/>
      <c r="Q779" s="565"/>
      <c r="R779" s="565"/>
      <c r="S779" s="565"/>
      <c r="T779" s="565"/>
      <c r="U779" s="565"/>
      <c r="V779" s="565"/>
      <c r="W779" s="565"/>
      <c r="X779" s="565"/>
      <c r="Y779" s="565"/>
      <c r="Z779" s="565"/>
    </row>
    <row r="780" spans="1:26" ht="15.75" customHeight="1">
      <c r="A780" s="565"/>
      <c r="B780" s="565"/>
      <c r="C780" s="565"/>
      <c r="D780" s="565"/>
      <c r="E780" s="565"/>
      <c r="F780" s="565"/>
      <c r="G780" s="565"/>
      <c r="H780" s="565"/>
      <c r="I780" s="565"/>
      <c r="J780" s="565"/>
      <c r="K780" s="565"/>
      <c r="L780" s="565"/>
      <c r="M780" s="565"/>
      <c r="N780" s="565"/>
      <c r="O780" s="565"/>
      <c r="P780" s="565"/>
      <c r="Q780" s="565"/>
      <c r="R780" s="565"/>
      <c r="S780" s="565"/>
      <c r="T780" s="565"/>
      <c r="U780" s="565"/>
      <c r="V780" s="565"/>
      <c r="W780" s="565"/>
      <c r="X780" s="565"/>
      <c r="Y780" s="565"/>
      <c r="Z780" s="565"/>
    </row>
    <row r="781" spans="1:26" ht="15.75" customHeight="1">
      <c r="A781" s="565"/>
      <c r="B781" s="565"/>
      <c r="C781" s="565"/>
      <c r="D781" s="565"/>
      <c r="E781" s="565"/>
      <c r="F781" s="565"/>
      <c r="G781" s="565"/>
      <c r="H781" s="565"/>
      <c r="I781" s="565"/>
      <c r="J781" s="565"/>
      <c r="K781" s="565"/>
      <c r="L781" s="565"/>
      <c r="M781" s="565"/>
      <c r="N781" s="565"/>
      <c r="O781" s="565"/>
      <c r="P781" s="565"/>
      <c r="Q781" s="565"/>
      <c r="R781" s="565"/>
      <c r="S781" s="565"/>
      <c r="T781" s="565"/>
      <c r="U781" s="565"/>
      <c r="V781" s="565"/>
      <c r="W781" s="565"/>
      <c r="X781" s="565"/>
      <c r="Y781" s="565"/>
      <c r="Z781" s="565"/>
    </row>
    <row r="782" spans="1:26" ht="15.75" customHeight="1">
      <c r="A782" s="565"/>
      <c r="B782" s="565"/>
      <c r="C782" s="565"/>
      <c r="D782" s="565"/>
      <c r="E782" s="565"/>
      <c r="F782" s="565"/>
      <c r="G782" s="565"/>
      <c r="H782" s="565"/>
      <c r="I782" s="565"/>
      <c r="J782" s="565"/>
      <c r="K782" s="565"/>
      <c r="L782" s="565"/>
      <c r="M782" s="565"/>
      <c r="N782" s="565"/>
      <c r="O782" s="565"/>
      <c r="P782" s="565"/>
      <c r="Q782" s="565"/>
      <c r="R782" s="565"/>
      <c r="S782" s="565"/>
      <c r="T782" s="565"/>
      <c r="U782" s="565"/>
      <c r="V782" s="565"/>
      <c r="W782" s="565"/>
      <c r="X782" s="565"/>
      <c r="Y782" s="565"/>
      <c r="Z782" s="565"/>
    </row>
    <row r="783" spans="1:26" ht="15.75" customHeight="1">
      <c r="A783" s="565"/>
      <c r="B783" s="565"/>
      <c r="C783" s="565"/>
      <c r="D783" s="565"/>
      <c r="E783" s="565"/>
      <c r="F783" s="565"/>
      <c r="G783" s="565"/>
      <c r="H783" s="565"/>
      <c r="I783" s="565"/>
      <c r="J783" s="565"/>
      <c r="K783" s="565"/>
      <c r="L783" s="565"/>
      <c r="M783" s="565"/>
      <c r="N783" s="565"/>
      <c r="O783" s="565"/>
      <c r="P783" s="565"/>
      <c r="Q783" s="565"/>
      <c r="R783" s="565"/>
      <c r="S783" s="565"/>
      <c r="T783" s="565"/>
      <c r="U783" s="565"/>
      <c r="V783" s="565"/>
      <c r="W783" s="565"/>
      <c r="X783" s="565"/>
      <c r="Y783" s="565"/>
      <c r="Z783" s="565"/>
    </row>
    <row r="784" spans="1:26" ht="15.75" customHeight="1">
      <c r="A784" s="565"/>
      <c r="B784" s="565"/>
      <c r="C784" s="565"/>
      <c r="D784" s="565"/>
      <c r="E784" s="565"/>
      <c r="F784" s="565"/>
      <c r="G784" s="565"/>
      <c r="H784" s="565"/>
      <c r="I784" s="565"/>
      <c r="J784" s="565"/>
      <c r="K784" s="565"/>
      <c r="L784" s="565"/>
      <c r="M784" s="565"/>
      <c r="N784" s="565"/>
      <c r="O784" s="565"/>
      <c r="P784" s="565"/>
      <c r="Q784" s="565"/>
      <c r="R784" s="565"/>
      <c r="S784" s="565"/>
      <c r="T784" s="565"/>
      <c r="U784" s="565"/>
      <c r="V784" s="565"/>
      <c r="W784" s="565"/>
      <c r="X784" s="565"/>
      <c r="Y784" s="565"/>
      <c r="Z784" s="565"/>
    </row>
    <row r="785" spans="1:26" ht="15.75" customHeight="1">
      <c r="A785" s="565"/>
      <c r="B785" s="565"/>
      <c r="C785" s="565"/>
      <c r="D785" s="565"/>
      <c r="E785" s="565"/>
      <c r="F785" s="565"/>
      <c r="G785" s="565"/>
      <c r="H785" s="565"/>
      <c r="I785" s="565"/>
      <c r="J785" s="565"/>
      <c r="K785" s="565"/>
      <c r="L785" s="565"/>
      <c r="M785" s="565"/>
      <c r="N785" s="565"/>
      <c r="O785" s="565"/>
      <c r="P785" s="565"/>
      <c r="Q785" s="565"/>
      <c r="R785" s="565"/>
      <c r="S785" s="565"/>
      <c r="T785" s="565"/>
      <c r="U785" s="565"/>
      <c r="V785" s="565"/>
      <c r="W785" s="565"/>
      <c r="X785" s="565"/>
      <c r="Y785" s="565"/>
      <c r="Z785" s="565"/>
    </row>
    <row r="786" spans="1:26" ht="15.75" customHeight="1">
      <c r="A786" s="565"/>
      <c r="B786" s="565"/>
      <c r="C786" s="565"/>
      <c r="D786" s="565"/>
      <c r="E786" s="565"/>
      <c r="F786" s="565"/>
      <c r="G786" s="565"/>
      <c r="H786" s="565"/>
      <c r="I786" s="565"/>
      <c r="J786" s="565"/>
      <c r="K786" s="565"/>
      <c r="L786" s="565"/>
      <c r="M786" s="565"/>
      <c r="N786" s="565"/>
      <c r="O786" s="565"/>
      <c r="P786" s="565"/>
      <c r="Q786" s="565"/>
      <c r="R786" s="565"/>
      <c r="S786" s="565"/>
      <c r="T786" s="565"/>
      <c r="U786" s="565"/>
      <c r="V786" s="565"/>
      <c r="W786" s="565"/>
      <c r="X786" s="565"/>
      <c r="Y786" s="565"/>
      <c r="Z786" s="565"/>
    </row>
    <row r="787" spans="1:26" ht="15.75" customHeight="1">
      <c r="A787" s="565"/>
      <c r="B787" s="565"/>
      <c r="C787" s="565"/>
      <c r="D787" s="565"/>
      <c r="E787" s="565"/>
      <c r="F787" s="565"/>
      <c r="G787" s="565"/>
      <c r="H787" s="565"/>
      <c r="I787" s="565"/>
      <c r="J787" s="565"/>
      <c r="K787" s="565"/>
      <c r="L787" s="565"/>
      <c r="M787" s="565"/>
      <c r="N787" s="565"/>
      <c r="O787" s="565"/>
      <c r="P787" s="565"/>
      <c r="Q787" s="565"/>
      <c r="R787" s="565"/>
      <c r="S787" s="565"/>
      <c r="T787" s="565"/>
      <c r="U787" s="565"/>
      <c r="V787" s="565"/>
      <c r="W787" s="565"/>
      <c r="X787" s="565"/>
      <c r="Y787" s="565"/>
      <c r="Z787" s="565"/>
    </row>
    <row r="788" spans="1:26" ht="15.75" customHeight="1">
      <c r="A788" s="565"/>
      <c r="B788" s="565"/>
      <c r="C788" s="565"/>
      <c r="D788" s="565"/>
      <c r="E788" s="565"/>
      <c r="F788" s="565"/>
      <c r="G788" s="565"/>
      <c r="H788" s="565"/>
      <c r="I788" s="565"/>
      <c r="J788" s="565"/>
      <c r="K788" s="565"/>
      <c r="L788" s="565"/>
      <c r="M788" s="565"/>
      <c r="N788" s="565"/>
      <c r="O788" s="565"/>
      <c r="P788" s="565"/>
      <c r="Q788" s="565"/>
      <c r="R788" s="565"/>
      <c r="S788" s="565"/>
      <c r="T788" s="565"/>
      <c r="U788" s="565"/>
      <c r="V788" s="565"/>
      <c r="W788" s="565"/>
      <c r="X788" s="565"/>
      <c r="Y788" s="565"/>
      <c r="Z788" s="565"/>
    </row>
    <row r="789" spans="1:26" ht="15.75" customHeight="1">
      <c r="A789" s="565"/>
      <c r="B789" s="565"/>
      <c r="C789" s="565"/>
      <c r="D789" s="565"/>
      <c r="E789" s="565"/>
      <c r="F789" s="565"/>
      <c r="G789" s="565"/>
      <c r="H789" s="565"/>
      <c r="I789" s="565"/>
      <c r="J789" s="565"/>
      <c r="K789" s="565"/>
      <c r="L789" s="565"/>
      <c r="M789" s="565"/>
      <c r="N789" s="565"/>
      <c r="O789" s="565"/>
      <c r="P789" s="565"/>
      <c r="Q789" s="565"/>
      <c r="R789" s="565"/>
      <c r="S789" s="565"/>
      <c r="T789" s="565"/>
      <c r="U789" s="565"/>
      <c r="V789" s="565"/>
      <c r="W789" s="565"/>
      <c r="X789" s="565"/>
      <c r="Y789" s="565"/>
      <c r="Z789" s="565"/>
    </row>
    <row r="790" spans="1:26" ht="15.75" customHeight="1">
      <c r="A790" s="565"/>
      <c r="B790" s="565"/>
      <c r="C790" s="565"/>
      <c r="D790" s="565"/>
      <c r="E790" s="565"/>
      <c r="F790" s="565"/>
      <c r="G790" s="565"/>
      <c r="H790" s="565"/>
      <c r="I790" s="565"/>
      <c r="J790" s="565"/>
      <c r="K790" s="565"/>
      <c r="L790" s="565"/>
      <c r="M790" s="565"/>
      <c r="N790" s="565"/>
      <c r="O790" s="565"/>
      <c r="P790" s="565"/>
      <c r="Q790" s="565"/>
      <c r="R790" s="565"/>
      <c r="S790" s="565"/>
      <c r="T790" s="565"/>
      <c r="U790" s="565"/>
      <c r="V790" s="565"/>
      <c r="W790" s="565"/>
      <c r="X790" s="565"/>
      <c r="Y790" s="565"/>
      <c r="Z790" s="565"/>
    </row>
    <row r="791" spans="1:26" ht="15.75" customHeight="1">
      <c r="A791" s="565"/>
      <c r="B791" s="565"/>
      <c r="C791" s="565"/>
      <c r="D791" s="565"/>
      <c r="E791" s="565"/>
      <c r="F791" s="565"/>
      <c r="G791" s="565"/>
      <c r="H791" s="565"/>
      <c r="I791" s="565"/>
      <c r="J791" s="565"/>
      <c r="K791" s="565"/>
      <c r="L791" s="565"/>
      <c r="M791" s="565"/>
      <c r="N791" s="565"/>
      <c r="O791" s="565"/>
      <c r="P791" s="565"/>
      <c r="Q791" s="565"/>
      <c r="R791" s="565"/>
      <c r="S791" s="565"/>
      <c r="T791" s="565"/>
      <c r="U791" s="565"/>
      <c r="V791" s="565"/>
      <c r="W791" s="565"/>
      <c r="X791" s="565"/>
      <c r="Y791" s="565"/>
      <c r="Z791" s="565"/>
    </row>
    <row r="792" spans="1:26" ht="15.75" customHeight="1">
      <c r="A792" s="565"/>
      <c r="B792" s="565"/>
      <c r="C792" s="565"/>
      <c r="D792" s="565"/>
      <c r="E792" s="565"/>
      <c r="F792" s="565"/>
      <c r="G792" s="565"/>
      <c r="H792" s="565"/>
      <c r="I792" s="565"/>
      <c r="J792" s="565"/>
      <c r="K792" s="565"/>
      <c r="L792" s="565"/>
      <c r="M792" s="565"/>
      <c r="N792" s="565"/>
      <c r="O792" s="565"/>
      <c r="P792" s="565"/>
      <c r="Q792" s="565"/>
      <c r="R792" s="565"/>
      <c r="S792" s="565"/>
      <c r="T792" s="565"/>
      <c r="U792" s="565"/>
      <c r="V792" s="565"/>
      <c r="W792" s="565"/>
      <c r="X792" s="565"/>
      <c r="Y792" s="565"/>
      <c r="Z792" s="565"/>
    </row>
    <row r="793" spans="1:26" ht="15.75" customHeight="1">
      <c r="A793" s="565"/>
      <c r="B793" s="565"/>
      <c r="C793" s="565"/>
      <c r="D793" s="565"/>
      <c r="E793" s="565"/>
      <c r="F793" s="565"/>
      <c r="G793" s="565"/>
      <c r="H793" s="565"/>
      <c r="I793" s="565"/>
      <c r="J793" s="565"/>
      <c r="K793" s="565"/>
      <c r="L793" s="565"/>
      <c r="M793" s="565"/>
      <c r="N793" s="565"/>
      <c r="O793" s="565"/>
      <c r="P793" s="565"/>
      <c r="Q793" s="565"/>
      <c r="R793" s="565"/>
      <c r="S793" s="565"/>
      <c r="T793" s="565"/>
      <c r="U793" s="565"/>
      <c r="V793" s="565"/>
      <c r="W793" s="565"/>
      <c r="X793" s="565"/>
      <c r="Y793" s="565"/>
      <c r="Z793" s="565"/>
    </row>
    <row r="794" spans="1:26" ht="15.75" customHeight="1">
      <c r="A794" s="565"/>
      <c r="B794" s="565"/>
      <c r="C794" s="565"/>
      <c r="D794" s="565"/>
      <c r="E794" s="565"/>
      <c r="F794" s="565"/>
      <c r="G794" s="565"/>
      <c r="H794" s="565"/>
      <c r="I794" s="565"/>
      <c r="J794" s="565"/>
      <c r="K794" s="565"/>
      <c r="L794" s="565"/>
      <c r="M794" s="565"/>
      <c r="N794" s="565"/>
      <c r="O794" s="565"/>
      <c r="P794" s="565"/>
      <c r="Q794" s="565"/>
      <c r="R794" s="565"/>
      <c r="S794" s="565"/>
      <c r="T794" s="565"/>
      <c r="U794" s="565"/>
      <c r="V794" s="565"/>
      <c r="W794" s="565"/>
      <c r="X794" s="565"/>
      <c r="Y794" s="565"/>
      <c r="Z794" s="565"/>
    </row>
    <row r="795" spans="1:26" ht="15.75" customHeight="1">
      <c r="A795" s="565"/>
      <c r="B795" s="565"/>
      <c r="C795" s="565"/>
      <c r="D795" s="565"/>
      <c r="E795" s="565"/>
      <c r="F795" s="565"/>
      <c r="G795" s="565"/>
      <c r="H795" s="565"/>
      <c r="I795" s="565"/>
      <c r="J795" s="565"/>
      <c r="K795" s="565"/>
      <c r="L795" s="565"/>
      <c r="M795" s="565"/>
      <c r="N795" s="565"/>
      <c r="O795" s="565"/>
      <c r="P795" s="565"/>
      <c r="Q795" s="565"/>
      <c r="R795" s="565"/>
      <c r="S795" s="565"/>
      <c r="T795" s="565"/>
      <c r="U795" s="565"/>
      <c r="V795" s="565"/>
      <c r="W795" s="565"/>
      <c r="X795" s="565"/>
      <c r="Y795" s="565"/>
      <c r="Z795" s="565"/>
    </row>
    <row r="796" spans="1:26" ht="15.75" customHeight="1">
      <c r="A796" s="565"/>
      <c r="B796" s="565"/>
      <c r="C796" s="565"/>
      <c r="D796" s="565"/>
      <c r="E796" s="565"/>
      <c r="F796" s="565"/>
      <c r="G796" s="565"/>
      <c r="H796" s="565"/>
      <c r="I796" s="565"/>
      <c r="J796" s="565"/>
      <c r="K796" s="565"/>
      <c r="L796" s="565"/>
      <c r="M796" s="565"/>
      <c r="N796" s="565"/>
      <c r="O796" s="565"/>
      <c r="P796" s="565"/>
      <c r="Q796" s="565"/>
      <c r="R796" s="565"/>
      <c r="S796" s="565"/>
      <c r="T796" s="565"/>
      <c r="U796" s="565"/>
      <c r="V796" s="565"/>
      <c r="W796" s="565"/>
      <c r="X796" s="565"/>
      <c r="Y796" s="565"/>
      <c r="Z796" s="565"/>
    </row>
    <row r="797" spans="1:26" ht="15.75" customHeight="1">
      <c r="A797" s="565"/>
      <c r="B797" s="565"/>
      <c r="C797" s="565"/>
      <c r="D797" s="565"/>
      <c r="E797" s="565"/>
      <c r="F797" s="565"/>
      <c r="G797" s="565"/>
      <c r="H797" s="565"/>
      <c r="I797" s="565"/>
      <c r="J797" s="565"/>
      <c r="K797" s="565"/>
      <c r="L797" s="565"/>
      <c r="M797" s="565"/>
      <c r="N797" s="565"/>
      <c r="O797" s="565"/>
      <c r="P797" s="565"/>
      <c r="Q797" s="565"/>
      <c r="R797" s="565"/>
      <c r="S797" s="565"/>
      <c r="T797" s="565"/>
      <c r="U797" s="565"/>
      <c r="V797" s="565"/>
      <c r="W797" s="565"/>
      <c r="X797" s="565"/>
      <c r="Y797" s="565"/>
      <c r="Z797" s="565"/>
    </row>
    <row r="798" spans="1:26" ht="15.75" customHeight="1">
      <c r="A798" s="565"/>
      <c r="B798" s="565"/>
      <c r="C798" s="565"/>
      <c r="D798" s="565"/>
      <c r="E798" s="565"/>
      <c r="F798" s="565"/>
      <c r="G798" s="565"/>
      <c r="H798" s="565"/>
      <c r="I798" s="565"/>
      <c r="J798" s="565"/>
      <c r="K798" s="565"/>
      <c r="L798" s="565"/>
      <c r="M798" s="565"/>
      <c r="N798" s="565"/>
      <c r="O798" s="565"/>
      <c r="P798" s="565"/>
      <c r="Q798" s="565"/>
      <c r="R798" s="565"/>
      <c r="S798" s="565"/>
      <c r="T798" s="565"/>
      <c r="U798" s="565"/>
      <c r="V798" s="565"/>
      <c r="W798" s="565"/>
      <c r="X798" s="565"/>
      <c r="Y798" s="565"/>
      <c r="Z798" s="565"/>
    </row>
    <row r="799" spans="1:26" ht="15.75" customHeight="1">
      <c r="A799" s="565"/>
      <c r="B799" s="565"/>
      <c r="C799" s="565"/>
      <c r="D799" s="565"/>
      <c r="E799" s="565"/>
      <c r="F799" s="565"/>
      <c r="G799" s="565"/>
      <c r="H799" s="565"/>
      <c r="I799" s="565"/>
      <c r="J799" s="565"/>
      <c r="K799" s="565"/>
      <c r="L799" s="565"/>
      <c r="M799" s="565"/>
      <c r="N799" s="565"/>
      <c r="O799" s="565"/>
      <c r="P799" s="565"/>
      <c r="Q799" s="565"/>
      <c r="R799" s="565"/>
      <c r="S799" s="565"/>
      <c r="T799" s="565"/>
      <c r="U799" s="565"/>
      <c r="V799" s="565"/>
      <c r="W799" s="565"/>
      <c r="X799" s="565"/>
      <c r="Y799" s="565"/>
      <c r="Z799" s="565"/>
    </row>
    <row r="800" spans="1:26" ht="15.75" customHeight="1">
      <c r="A800" s="565"/>
      <c r="B800" s="565"/>
      <c r="C800" s="565"/>
      <c r="D800" s="565"/>
      <c r="E800" s="565"/>
      <c r="F800" s="565"/>
      <c r="G800" s="565"/>
      <c r="H800" s="565"/>
      <c r="I800" s="565"/>
      <c r="J800" s="565"/>
      <c r="K800" s="565"/>
      <c r="L800" s="565"/>
      <c r="M800" s="565"/>
      <c r="N800" s="565"/>
      <c r="O800" s="565"/>
      <c r="P800" s="565"/>
      <c r="Q800" s="565"/>
      <c r="R800" s="565"/>
      <c r="S800" s="565"/>
      <c r="T800" s="565"/>
      <c r="U800" s="565"/>
      <c r="V800" s="565"/>
      <c r="W800" s="565"/>
      <c r="X800" s="565"/>
      <c r="Y800" s="565"/>
      <c r="Z800" s="565"/>
    </row>
    <row r="801" spans="1:26" ht="15.75" customHeight="1">
      <c r="A801" s="565"/>
      <c r="B801" s="565"/>
      <c r="C801" s="565"/>
      <c r="D801" s="565"/>
      <c r="E801" s="565"/>
      <c r="F801" s="565"/>
      <c r="G801" s="565"/>
      <c r="H801" s="565"/>
      <c r="I801" s="565"/>
      <c r="J801" s="565"/>
      <c r="K801" s="565"/>
      <c r="L801" s="565"/>
      <c r="M801" s="565"/>
      <c r="N801" s="565"/>
      <c r="O801" s="565"/>
      <c r="P801" s="565"/>
      <c r="Q801" s="565"/>
      <c r="R801" s="565"/>
      <c r="S801" s="565"/>
      <c r="T801" s="565"/>
      <c r="U801" s="565"/>
      <c r="V801" s="565"/>
      <c r="W801" s="565"/>
      <c r="X801" s="565"/>
      <c r="Y801" s="565"/>
      <c r="Z801" s="565"/>
    </row>
    <row r="802" spans="1:26" ht="15.75" customHeight="1">
      <c r="A802" s="565"/>
      <c r="B802" s="565"/>
      <c r="C802" s="565"/>
      <c r="D802" s="565"/>
      <c r="E802" s="565"/>
      <c r="F802" s="565"/>
      <c r="G802" s="565"/>
      <c r="H802" s="565"/>
      <c r="I802" s="565"/>
      <c r="J802" s="565"/>
      <c r="K802" s="565"/>
      <c r="L802" s="565"/>
      <c r="M802" s="565"/>
      <c r="N802" s="565"/>
      <c r="O802" s="565"/>
      <c r="P802" s="565"/>
      <c r="Q802" s="565"/>
      <c r="R802" s="565"/>
      <c r="S802" s="565"/>
      <c r="T802" s="565"/>
      <c r="U802" s="565"/>
      <c r="V802" s="565"/>
      <c r="W802" s="565"/>
      <c r="X802" s="565"/>
      <c r="Y802" s="565"/>
      <c r="Z802" s="565"/>
    </row>
    <row r="803" spans="1:26" ht="15.75" customHeight="1">
      <c r="A803" s="565"/>
      <c r="B803" s="565"/>
      <c r="C803" s="565"/>
      <c r="D803" s="565"/>
      <c r="E803" s="565"/>
      <c r="F803" s="565"/>
      <c r="G803" s="565"/>
      <c r="H803" s="565"/>
      <c r="I803" s="565"/>
      <c r="J803" s="565"/>
      <c r="K803" s="565"/>
      <c r="L803" s="565"/>
      <c r="M803" s="565"/>
      <c r="N803" s="565"/>
      <c r="O803" s="565"/>
      <c r="P803" s="565"/>
      <c r="Q803" s="565"/>
      <c r="R803" s="565"/>
      <c r="S803" s="565"/>
      <c r="T803" s="565"/>
      <c r="U803" s="565"/>
      <c r="V803" s="565"/>
      <c r="W803" s="565"/>
      <c r="X803" s="565"/>
      <c r="Y803" s="565"/>
      <c r="Z803" s="565"/>
    </row>
    <row r="804" spans="1:26" ht="15.75" customHeight="1">
      <c r="A804" s="565"/>
      <c r="B804" s="565"/>
      <c r="C804" s="565"/>
      <c r="D804" s="565"/>
      <c r="E804" s="565"/>
      <c r="F804" s="565"/>
      <c r="G804" s="565"/>
      <c r="H804" s="565"/>
      <c r="I804" s="565"/>
      <c r="J804" s="565"/>
      <c r="K804" s="565"/>
      <c r="L804" s="565"/>
      <c r="M804" s="565"/>
      <c r="N804" s="565"/>
      <c r="O804" s="565"/>
      <c r="P804" s="565"/>
      <c r="Q804" s="565"/>
      <c r="R804" s="565"/>
      <c r="S804" s="565"/>
      <c r="T804" s="565"/>
      <c r="U804" s="565"/>
      <c r="V804" s="565"/>
      <c r="W804" s="565"/>
      <c r="X804" s="565"/>
      <c r="Y804" s="565"/>
      <c r="Z804" s="565"/>
    </row>
    <row r="805" spans="1:26" ht="15.75" customHeight="1">
      <c r="A805" s="565"/>
      <c r="B805" s="565"/>
      <c r="C805" s="565"/>
      <c r="D805" s="565"/>
      <c r="E805" s="565"/>
      <c r="F805" s="565"/>
      <c r="G805" s="565"/>
      <c r="H805" s="565"/>
      <c r="I805" s="565"/>
      <c r="J805" s="565"/>
      <c r="K805" s="565"/>
      <c r="L805" s="565"/>
      <c r="M805" s="565"/>
      <c r="N805" s="565"/>
      <c r="O805" s="565"/>
      <c r="P805" s="565"/>
      <c r="Q805" s="565"/>
      <c r="R805" s="565"/>
      <c r="S805" s="565"/>
      <c r="T805" s="565"/>
      <c r="U805" s="565"/>
      <c r="V805" s="565"/>
      <c r="W805" s="565"/>
      <c r="X805" s="565"/>
      <c r="Y805" s="565"/>
      <c r="Z805" s="565"/>
    </row>
    <row r="806" spans="1:26" ht="15.75" customHeight="1">
      <c r="A806" s="565"/>
      <c r="B806" s="565"/>
      <c r="C806" s="565"/>
      <c r="D806" s="565"/>
      <c r="E806" s="565"/>
      <c r="F806" s="565"/>
      <c r="G806" s="565"/>
      <c r="H806" s="565"/>
      <c r="I806" s="565"/>
      <c r="J806" s="565"/>
      <c r="K806" s="565"/>
      <c r="L806" s="565"/>
      <c r="M806" s="565"/>
      <c r="N806" s="565"/>
      <c r="O806" s="565"/>
      <c r="P806" s="565"/>
      <c r="Q806" s="565"/>
      <c r="R806" s="565"/>
      <c r="S806" s="565"/>
      <c r="T806" s="565"/>
      <c r="U806" s="565"/>
      <c r="V806" s="565"/>
      <c r="W806" s="565"/>
      <c r="X806" s="565"/>
      <c r="Y806" s="565"/>
      <c r="Z806" s="565"/>
    </row>
    <row r="807" spans="1:26" ht="15.75" customHeight="1">
      <c r="A807" s="565"/>
      <c r="B807" s="565"/>
      <c r="C807" s="565"/>
      <c r="D807" s="565"/>
      <c r="E807" s="565"/>
      <c r="F807" s="565"/>
      <c r="G807" s="565"/>
      <c r="H807" s="565"/>
      <c r="I807" s="565"/>
      <c r="J807" s="565"/>
      <c r="K807" s="565"/>
      <c r="L807" s="565"/>
      <c r="M807" s="565"/>
      <c r="N807" s="565"/>
      <c r="O807" s="565"/>
      <c r="P807" s="565"/>
      <c r="Q807" s="565"/>
      <c r="R807" s="565"/>
      <c r="S807" s="565"/>
      <c r="T807" s="565"/>
      <c r="U807" s="565"/>
      <c r="V807" s="565"/>
      <c r="W807" s="565"/>
      <c r="X807" s="565"/>
      <c r="Y807" s="565"/>
      <c r="Z807" s="565"/>
    </row>
    <row r="808" spans="1:26" ht="15.75" customHeight="1">
      <c r="A808" s="565"/>
      <c r="B808" s="565"/>
      <c r="C808" s="565"/>
      <c r="D808" s="565"/>
      <c r="E808" s="565"/>
      <c r="F808" s="565"/>
      <c r="G808" s="565"/>
      <c r="H808" s="565"/>
      <c r="I808" s="565"/>
      <c r="J808" s="565"/>
      <c r="K808" s="565"/>
      <c r="L808" s="565"/>
      <c r="M808" s="565"/>
      <c r="N808" s="565"/>
      <c r="O808" s="565"/>
      <c r="P808" s="565"/>
      <c r="Q808" s="565"/>
      <c r="R808" s="565"/>
      <c r="S808" s="565"/>
      <c r="T808" s="565"/>
      <c r="U808" s="565"/>
      <c r="V808" s="565"/>
      <c r="W808" s="565"/>
      <c r="X808" s="565"/>
      <c r="Y808" s="565"/>
      <c r="Z808" s="565"/>
    </row>
    <row r="809" spans="1:26" ht="15.75" customHeight="1">
      <c r="A809" s="565"/>
      <c r="B809" s="565"/>
      <c r="C809" s="565"/>
      <c r="D809" s="565"/>
      <c r="E809" s="565"/>
      <c r="F809" s="565"/>
      <c r="G809" s="565"/>
      <c r="H809" s="565"/>
      <c r="I809" s="565"/>
      <c r="J809" s="565"/>
      <c r="K809" s="565"/>
      <c r="L809" s="565"/>
      <c r="M809" s="565"/>
      <c r="N809" s="565"/>
      <c r="O809" s="565"/>
      <c r="P809" s="565"/>
      <c r="Q809" s="565"/>
      <c r="R809" s="565"/>
      <c r="S809" s="565"/>
      <c r="T809" s="565"/>
      <c r="U809" s="565"/>
      <c r="V809" s="565"/>
      <c r="W809" s="565"/>
      <c r="X809" s="565"/>
      <c r="Y809" s="565"/>
      <c r="Z809" s="565"/>
    </row>
    <row r="810" spans="1:26" ht="15.75" customHeight="1">
      <c r="A810" s="565"/>
      <c r="B810" s="565"/>
      <c r="C810" s="565"/>
      <c r="D810" s="565"/>
      <c r="E810" s="565"/>
      <c r="F810" s="565"/>
      <c r="G810" s="565"/>
      <c r="H810" s="565"/>
      <c r="I810" s="565"/>
      <c r="J810" s="565"/>
      <c r="K810" s="565"/>
      <c r="L810" s="565"/>
      <c r="M810" s="565"/>
      <c r="N810" s="565"/>
      <c r="O810" s="565"/>
      <c r="P810" s="565"/>
      <c r="Q810" s="565"/>
      <c r="R810" s="565"/>
      <c r="S810" s="565"/>
      <c r="T810" s="565"/>
      <c r="U810" s="565"/>
      <c r="V810" s="565"/>
      <c r="W810" s="565"/>
      <c r="X810" s="565"/>
      <c r="Y810" s="565"/>
      <c r="Z810" s="565"/>
    </row>
    <row r="811" spans="1:26" ht="15.75" customHeight="1">
      <c r="A811" s="565"/>
      <c r="B811" s="565"/>
      <c r="C811" s="565"/>
      <c r="D811" s="565"/>
      <c r="E811" s="565"/>
      <c r="F811" s="565"/>
      <c r="G811" s="565"/>
      <c r="H811" s="565"/>
      <c r="I811" s="565"/>
      <c r="J811" s="565"/>
      <c r="K811" s="565"/>
      <c r="L811" s="565"/>
      <c r="M811" s="565"/>
      <c r="N811" s="565"/>
      <c r="O811" s="565"/>
      <c r="P811" s="565"/>
      <c r="Q811" s="565"/>
      <c r="R811" s="565"/>
      <c r="S811" s="565"/>
      <c r="T811" s="565"/>
      <c r="U811" s="565"/>
      <c r="V811" s="565"/>
      <c r="W811" s="565"/>
      <c r="X811" s="565"/>
      <c r="Y811" s="565"/>
      <c r="Z811" s="565"/>
    </row>
    <row r="812" spans="1:26" ht="15.75" customHeight="1">
      <c r="A812" s="565"/>
      <c r="B812" s="565"/>
      <c r="C812" s="565"/>
      <c r="D812" s="565"/>
      <c r="E812" s="565"/>
      <c r="F812" s="565"/>
      <c r="G812" s="565"/>
      <c r="H812" s="565"/>
      <c r="I812" s="565"/>
      <c r="J812" s="565"/>
      <c r="K812" s="565"/>
      <c r="L812" s="565"/>
      <c r="M812" s="565"/>
      <c r="N812" s="565"/>
      <c r="O812" s="565"/>
      <c r="P812" s="565"/>
      <c r="Q812" s="565"/>
      <c r="R812" s="565"/>
      <c r="S812" s="565"/>
      <c r="T812" s="565"/>
      <c r="U812" s="565"/>
      <c r="V812" s="565"/>
      <c r="W812" s="565"/>
      <c r="X812" s="565"/>
      <c r="Y812" s="565"/>
      <c r="Z812" s="565"/>
    </row>
    <row r="813" spans="1:26" ht="15.75" customHeight="1">
      <c r="A813" s="565"/>
      <c r="B813" s="565"/>
      <c r="C813" s="565"/>
      <c r="D813" s="565"/>
      <c r="E813" s="565"/>
      <c r="F813" s="565"/>
      <c r="G813" s="565"/>
      <c r="H813" s="565"/>
      <c r="I813" s="565"/>
      <c r="J813" s="565"/>
      <c r="K813" s="565"/>
      <c r="L813" s="565"/>
      <c r="M813" s="565"/>
      <c r="N813" s="565"/>
      <c r="O813" s="565"/>
      <c r="P813" s="565"/>
      <c r="Q813" s="565"/>
      <c r="R813" s="565"/>
      <c r="S813" s="565"/>
      <c r="T813" s="565"/>
      <c r="U813" s="565"/>
      <c r="V813" s="565"/>
      <c r="W813" s="565"/>
      <c r="X813" s="565"/>
      <c r="Y813" s="565"/>
      <c r="Z813" s="565"/>
    </row>
    <row r="814" spans="1:26" ht="15.75" customHeight="1">
      <c r="A814" s="565"/>
      <c r="B814" s="565"/>
      <c r="C814" s="565"/>
      <c r="D814" s="565"/>
      <c r="E814" s="565"/>
      <c r="F814" s="565"/>
      <c r="G814" s="565"/>
      <c r="H814" s="565"/>
      <c r="I814" s="565"/>
      <c r="J814" s="565"/>
      <c r="K814" s="565"/>
      <c r="L814" s="565"/>
      <c r="M814" s="565"/>
      <c r="N814" s="565"/>
      <c r="O814" s="565"/>
      <c r="P814" s="565"/>
      <c r="Q814" s="565"/>
      <c r="R814" s="565"/>
      <c r="S814" s="565"/>
      <c r="T814" s="565"/>
      <c r="U814" s="565"/>
      <c r="V814" s="565"/>
      <c r="W814" s="565"/>
      <c r="X814" s="565"/>
      <c r="Y814" s="565"/>
      <c r="Z814" s="565"/>
    </row>
    <row r="815" spans="1:26" ht="15.75" customHeight="1">
      <c r="A815" s="565"/>
      <c r="B815" s="565"/>
      <c r="C815" s="565"/>
      <c r="D815" s="565"/>
      <c r="E815" s="565"/>
      <c r="F815" s="565"/>
      <c r="G815" s="565"/>
      <c r="H815" s="565"/>
      <c r="I815" s="565"/>
      <c r="J815" s="565"/>
      <c r="K815" s="565"/>
      <c r="L815" s="565"/>
      <c r="M815" s="565"/>
      <c r="N815" s="565"/>
      <c r="O815" s="565"/>
      <c r="P815" s="565"/>
      <c r="Q815" s="565"/>
      <c r="R815" s="565"/>
      <c r="S815" s="565"/>
      <c r="T815" s="565"/>
      <c r="U815" s="565"/>
      <c r="V815" s="565"/>
      <c r="W815" s="565"/>
      <c r="X815" s="565"/>
      <c r="Y815" s="565"/>
      <c r="Z815" s="565"/>
    </row>
    <row r="816" spans="1:26" ht="15.75" customHeight="1">
      <c r="A816" s="565"/>
      <c r="B816" s="565"/>
      <c r="C816" s="565"/>
      <c r="D816" s="565"/>
      <c r="E816" s="565"/>
      <c r="F816" s="565"/>
      <c r="G816" s="565"/>
      <c r="H816" s="565"/>
      <c r="I816" s="565"/>
      <c r="J816" s="565"/>
      <c r="K816" s="565"/>
      <c r="L816" s="565"/>
      <c r="M816" s="565"/>
      <c r="N816" s="565"/>
      <c r="O816" s="565"/>
      <c r="P816" s="565"/>
      <c r="Q816" s="565"/>
      <c r="R816" s="565"/>
      <c r="S816" s="565"/>
      <c r="T816" s="565"/>
      <c r="U816" s="565"/>
      <c r="V816" s="565"/>
      <c r="W816" s="565"/>
      <c r="X816" s="565"/>
      <c r="Y816" s="565"/>
      <c r="Z816" s="565"/>
    </row>
    <row r="817" spans="1:26" ht="15.75" customHeight="1">
      <c r="A817" s="565"/>
      <c r="B817" s="565"/>
      <c r="C817" s="565"/>
      <c r="D817" s="565"/>
      <c r="E817" s="565"/>
      <c r="F817" s="565"/>
      <c r="G817" s="565"/>
      <c r="H817" s="565"/>
      <c r="I817" s="565"/>
      <c r="J817" s="565"/>
      <c r="K817" s="565"/>
      <c r="L817" s="565"/>
      <c r="M817" s="565"/>
      <c r="N817" s="565"/>
      <c r="O817" s="565"/>
      <c r="P817" s="565"/>
      <c r="Q817" s="565"/>
      <c r="R817" s="565"/>
      <c r="S817" s="565"/>
      <c r="T817" s="565"/>
      <c r="U817" s="565"/>
      <c r="V817" s="565"/>
      <c r="W817" s="565"/>
      <c r="X817" s="565"/>
      <c r="Y817" s="565"/>
      <c r="Z817" s="565"/>
    </row>
    <row r="818" spans="1:26" ht="15.75" customHeight="1">
      <c r="A818" s="565"/>
      <c r="B818" s="565"/>
      <c r="C818" s="565"/>
      <c r="D818" s="565"/>
      <c r="E818" s="565"/>
      <c r="F818" s="565"/>
      <c r="G818" s="565"/>
      <c r="H818" s="565"/>
      <c r="I818" s="565"/>
      <c r="J818" s="565"/>
      <c r="K818" s="565"/>
      <c r="L818" s="565"/>
      <c r="M818" s="565"/>
      <c r="N818" s="565"/>
      <c r="O818" s="565"/>
      <c r="P818" s="565"/>
      <c r="Q818" s="565"/>
      <c r="R818" s="565"/>
      <c r="S818" s="565"/>
      <c r="T818" s="565"/>
      <c r="U818" s="565"/>
      <c r="V818" s="565"/>
      <c r="W818" s="565"/>
      <c r="X818" s="565"/>
      <c r="Y818" s="565"/>
      <c r="Z818" s="565"/>
    </row>
    <row r="819" spans="1:26" ht="15.75" customHeight="1">
      <c r="A819" s="565"/>
      <c r="B819" s="565"/>
      <c r="C819" s="565"/>
      <c r="D819" s="565"/>
      <c r="E819" s="565"/>
      <c r="F819" s="565"/>
      <c r="G819" s="565"/>
      <c r="H819" s="565"/>
      <c r="I819" s="565"/>
      <c r="J819" s="565"/>
      <c r="K819" s="565"/>
      <c r="L819" s="565"/>
      <c r="M819" s="565"/>
      <c r="N819" s="565"/>
      <c r="O819" s="565"/>
      <c r="P819" s="565"/>
      <c r="Q819" s="565"/>
      <c r="R819" s="565"/>
      <c r="S819" s="565"/>
      <c r="T819" s="565"/>
      <c r="U819" s="565"/>
      <c r="V819" s="565"/>
      <c r="W819" s="565"/>
      <c r="X819" s="565"/>
      <c r="Y819" s="565"/>
      <c r="Z819" s="565"/>
    </row>
    <row r="820" spans="1:26" ht="15.75" customHeight="1">
      <c r="A820" s="565"/>
      <c r="B820" s="565"/>
      <c r="C820" s="565"/>
      <c r="D820" s="565"/>
      <c r="E820" s="565"/>
      <c r="F820" s="565"/>
      <c r="G820" s="565"/>
      <c r="H820" s="565"/>
      <c r="I820" s="565"/>
      <c r="J820" s="565"/>
      <c r="K820" s="565"/>
      <c r="L820" s="565"/>
      <c r="M820" s="565"/>
      <c r="N820" s="565"/>
      <c r="O820" s="565"/>
      <c r="P820" s="565"/>
      <c r="Q820" s="565"/>
      <c r="R820" s="565"/>
      <c r="S820" s="565"/>
      <c r="T820" s="565"/>
      <c r="U820" s="565"/>
      <c r="V820" s="565"/>
      <c r="W820" s="565"/>
      <c r="X820" s="565"/>
      <c r="Y820" s="565"/>
      <c r="Z820" s="565"/>
    </row>
    <row r="821" spans="1:26" ht="15.75" customHeight="1">
      <c r="A821" s="565"/>
      <c r="B821" s="565"/>
      <c r="C821" s="565"/>
      <c r="D821" s="565"/>
      <c r="E821" s="565"/>
      <c r="F821" s="565"/>
      <c r="G821" s="565"/>
      <c r="H821" s="565"/>
      <c r="I821" s="565"/>
      <c r="J821" s="565"/>
      <c r="K821" s="565"/>
      <c r="L821" s="565"/>
      <c r="M821" s="565"/>
      <c r="N821" s="565"/>
      <c r="O821" s="565"/>
      <c r="P821" s="565"/>
      <c r="Q821" s="565"/>
      <c r="R821" s="565"/>
      <c r="S821" s="565"/>
      <c r="T821" s="565"/>
      <c r="U821" s="565"/>
      <c r="V821" s="565"/>
      <c r="W821" s="565"/>
      <c r="X821" s="565"/>
      <c r="Y821" s="565"/>
      <c r="Z821" s="565"/>
    </row>
    <row r="822" spans="1:26" ht="15.75" customHeight="1">
      <c r="A822" s="565"/>
      <c r="B822" s="565"/>
      <c r="C822" s="565"/>
      <c r="D822" s="565"/>
      <c r="E822" s="565"/>
      <c r="F822" s="565"/>
      <c r="G822" s="565"/>
      <c r="H822" s="565"/>
      <c r="I822" s="565"/>
      <c r="J822" s="565"/>
      <c r="K822" s="565"/>
      <c r="L822" s="565"/>
      <c r="M822" s="565"/>
      <c r="N822" s="565"/>
      <c r="O822" s="565"/>
      <c r="P822" s="565"/>
      <c r="Q822" s="565"/>
      <c r="R822" s="565"/>
      <c r="S822" s="565"/>
      <c r="T822" s="565"/>
      <c r="U822" s="565"/>
      <c r="V822" s="565"/>
      <c r="W822" s="565"/>
      <c r="X822" s="565"/>
      <c r="Y822" s="565"/>
      <c r="Z822" s="565"/>
    </row>
    <row r="823" spans="1:26" ht="15.75" customHeight="1">
      <c r="A823" s="565"/>
      <c r="B823" s="565"/>
      <c r="C823" s="565"/>
      <c r="D823" s="565"/>
      <c r="E823" s="565"/>
      <c r="F823" s="565"/>
      <c r="G823" s="565"/>
      <c r="H823" s="565"/>
      <c r="I823" s="565"/>
      <c r="J823" s="565"/>
      <c r="K823" s="565"/>
      <c r="L823" s="565"/>
      <c r="M823" s="565"/>
      <c r="N823" s="565"/>
      <c r="O823" s="565"/>
      <c r="P823" s="565"/>
      <c r="Q823" s="565"/>
      <c r="R823" s="565"/>
      <c r="S823" s="565"/>
      <c r="T823" s="565"/>
      <c r="U823" s="565"/>
      <c r="V823" s="565"/>
      <c r="W823" s="565"/>
      <c r="X823" s="565"/>
      <c r="Y823" s="565"/>
      <c r="Z823" s="565"/>
    </row>
    <row r="824" spans="1:26" ht="15.75" customHeight="1">
      <c r="A824" s="565"/>
      <c r="B824" s="565"/>
      <c r="C824" s="565"/>
      <c r="D824" s="565"/>
      <c r="E824" s="565"/>
      <c r="F824" s="565"/>
      <c r="G824" s="565"/>
      <c r="H824" s="565"/>
      <c r="I824" s="565"/>
      <c r="J824" s="565"/>
      <c r="K824" s="565"/>
      <c r="L824" s="565"/>
      <c r="M824" s="565"/>
      <c r="N824" s="565"/>
      <c r="O824" s="565"/>
      <c r="P824" s="565"/>
      <c r="Q824" s="565"/>
      <c r="R824" s="565"/>
      <c r="S824" s="565"/>
      <c r="T824" s="565"/>
      <c r="U824" s="565"/>
      <c r="V824" s="565"/>
      <c r="W824" s="565"/>
      <c r="X824" s="565"/>
      <c r="Y824" s="565"/>
      <c r="Z824" s="565"/>
    </row>
    <row r="825" spans="1:26" ht="15.75" customHeight="1">
      <c r="A825" s="565"/>
      <c r="B825" s="565"/>
      <c r="C825" s="565"/>
      <c r="D825" s="565"/>
      <c r="E825" s="565"/>
      <c r="F825" s="565"/>
      <c r="G825" s="565"/>
      <c r="H825" s="565"/>
      <c r="I825" s="565"/>
      <c r="J825" s="565"/>
      <c r="K825" s="565"/>
      <c r="L825" s="565"/>
      <c r="M825" s="565"/>
      <c r="N825" s="565"/>
      <c r="O825" s="565"/>
      <c r="P825" s="565"/>
      <c r="Q825" s="565"/>
      <c r="R825" s="565"/>
      <c r="S825" s="565"/>
      <c r="T825" s="565"/>
      <c r="U825" s="565"/>
      <c r="V825" s="565"/>
      <c r="W825" s="565"/>
      <c r="X825" s="565"/>
      <c r="Y825" s="565"/>
      <c r="Z825" s="565"/>
    </row>
    <row r="826" spans="1:26" ht="15.75" customHeight="1">
      <c r="A826" s="565"/>
      <c r="B826" s="565"/>
      <c r="C826" s="565"/>
      <c r="D826" s="565"/>
      <c r="E826" s="565"/>
      <c r="F826" s="565"/>
      <c r="G826" s="565"/>
      <c r="H826" s="565"/>
      <c r="I826" s="565"/>
      <c r="J826" s="565"/>
      <c r="K826" s="565"/>
      <c r="L826" s="565"/>
      <c r="M826" s="565"/>
      <c r="N826" s="565"/>
      <c r="O826" s="565"/>
      <c r="P826" s="565"/>
      <c r="Q826" s="565"/>
      <c r="R826" s="565"/>
      <c r="S826" s="565"/>
      <c r="T826" s="565"/>
      <c r="U826" s="565"/>
      <c r="V826" s="565"/>
      <c r="W826" s="565"/>
      <c r="X826" s="565"/>
      <c r="Y826" s="565"/>
      <c r="Z826" s="565"/>
    </row>
    <row r="827" spans="1:26" ht="15.75" customHeight="1">
      <c r="A827" s="565"/>
      <c r="B827" s="565"/>
      <c r="C827" s="565"/>
      <c r="D827" s="565"/>
      <c r="E827" s="565"/>
      <c r="F827" s="565"/>
      <c r="G827" s="565"/>
      <c r="H827" s="565"/>
      <c r="I827" s="565"/>
      <c r="J827" s="565"/>
      <c r="K827" s="565"/>
      <c r="L827" s="565"/>
      <c r="M827" s="565"/>
      <c r="N827" s="565"/>
      <c r="O827" s="565"/>
      <c r="P827" s="565"/>
      <c r="Q827" s="565"/>
      <c r="R827" s="565"/>
      <c r="S827" s="565"/>
      <c r="T827" s="565"/>
      <c r="U827" s="565"/>
      <c r="V827" s="565"/>
      <c r="W827" s="565"/>
      <c r="X827" s="565"/>
      <c r="Y827" s="565"/>
      <c r="Z827" s="565"/>
    </row>
    <row r="828" spans="1:26" ht="15.75" customHeight="1">
      <c r="A828" s="565"/>
      <c r="B828" s="565"/>
      <c r="C828" s="565"/>
      <c r="D828" s="565"/>
      <c r="E828" s="565"/>
      <c r="F828" s="565"/>
      <c r="G828" s="565"/>
      <c r="H828" s="565"/>
      <c r="I828" s="565"/>
      <c r="J828" s="565"/>
      <c r="K828" s="565"/>
      <c r="L828" s="565"/>
      <c r="M828" s="565"/>
      <c r="N828" s="565"/>
      <c r="O828" s="565"/>
      <c r="P828" s="565"/>
      <c r="Q828" s="565"/>
      <c r="R828" s="565"/>
      <c r="S828" s="565"/>
      <c r="T828" s="565"/>
      <c r="U828" s="565"/>
      <c r="V828" s="565"/>
      <c r="W828" s="565"/>
      <c r="X828" s="565"/>
      <c r="Y828" s="565"/>
      <c r="Z828" s="565"/>
    </row>
    <row r="829" spans="1:26" ht="15.75" customHeight="1">
      <c r="A829" s="565"/>
      <c r="B829" s="565"/>
      <c r="C829" s="565"/>
      <c r="D829" s="565"/>
      <c r="E829" s="565"/>
      <c r="F829" s="565"/>
      <c r="G829" s="565"/>
      <c r="H829" s="565"/>
      <c r="I829" s="565"/>
      <c r="J829" s="565"/>
      <c r="K829" s="565"/>
      <c r="L829" s="565"/>
      <c r="M829" s="565"/>
      <c r="N829" s="565"/>
      <c r="O829" s="565"/>
      <c r="P829" s="565"/>
      <c r="Q829" s="565"/>
      <c r="R829" s="565"/>
      <c r="S829" s="565"/>
      <c r="T829" s="565"/>
      <c r="U829" s="565"/>
      <c r="V829" s="565"/>
      <c r="W829" s="565"/>
      <c r="X829" s="565"/>
      <c r="Y829" s="565"/>
      <c r="Z829" s="565"/>
    </row>
    <row r="830" spans="1:26" ht="15.75" customHeight="1">
      <c r="A830" s="565"/>
      <c r="B830" s="565"/>
      <c r="C830" s="565"/>
      <c r="D830" s="565"/>
      <c r="E830" s="565"/>
      <c r="F830" s="565"/>
      <c r="G830" s="565"/>
      <c r="H830" s="565"/>
      <c r="I830" s="565"/>
      <c r="J830" s="565"/>
      <c r="K830" s="565"/>
      <c r="L830" s="565"/>
      <c r="M830" s="565"/>
      <c r="N830" s="565"/>
      <c r="O830" s="565"/>
      <c r="P830" s="565"/>
      <c r="Q830" s="565"/>
      <c r="R830" s="565"/>
      <c r="S830" s="565"/>
      <c r="T830" s="565"/>
      <c r="U830" s="565"/>
      <c r="V830" s="565"/>
      <c r="W830" s="565"/>
      <c r="X830" s="565"/>
      <c r="Y830" s="565"/>
      <c r="Z830" s="565"/>
    </row>
    <row r="831" spans="1:26" ht="15.75" customHeight="1">
      <c r="A831" s="565"/>
      <c r="B831" s="565"/>
      <c r="C831" s="565"/>
      <c r="D831" s="565"/>
      <c r="E831" s="565"/>
      <c r="F831" s="565"/>
      <c r="G831" s="565"/>
      <c r="H831" s="565"/>
      <c r="I831" s="565"/>
      <c r="J831" s="565"/>
      <c r="K831" s="565"/>
      <c r="L831" s="565"/>
      <c r="M831" s="565"/>
      <c r="N831" s="565"/>
      <c r="O831" s="565"/>
      <c r="P831" s="565"/>
      <c r="Q831" s="565"/>
      <c r="R831" s="565"/>
      <c r="S831" s="565"/>
      <c r="T831" s="565"/>
      <c r="U831" s="565"/>
      <c r="V831" s="565"/>
      <c r="W831" s="565"/>
      <c r="X831" s="565"/>
      <c r="Y831" s="565"/>
      <c r="Z831" s="565"/>
    </row>
    <row r="832" spans="1:26" ht="15.75" customHeight="1">
      <c r="A832" s="565"/>
      <c r="B832" s="565"/>
      <c r="C832" s="565"/>
      <c r="D832" s="565"/>
      <c r="E832" s="565"/>
      <c r="F832" s="565"/>
      <c r="G832" s="565"/>
      <c r="H832" s="565"/>
      <c r="I832" s="565"/>
      <c r="J832" s="565"/>
      <c r="K832" s="565"/>
      <c r="L832" s="565"/>
      <c r="M832" s="565"/>
      <c r="N832" s="565"/>
      <c r="O832" s="565"/>
      <c r="P832" s="565"/>
      <c r="Q832" s="565"/>
      <c r="R832" s="565"/>
      <c r="S832" s="565"/>
      <c r="T832" s="565"/>
      <c r="U832" s="565"/>
      <c r="V832" s="565"/>
      <c r="W832" s="565"/>
      <c r="X832" s="565"/>
      <c r="Y832" s="565"/>
      <c r="Z832" s="565"/>
    </row>
    <row r="833" spans="1:26" ht="15.75" customHeight="1">
      <c r="A833" s="565"/>
      <c r="B833" s="565"/>
      <c r="C833" s="565"/>
      <c r="D833" s="565"/>
      <c r="E833" s="565"/>
      <c r="F833" s="565"/>
      <c r="G833" s="565"/>
      <c r="H833" s="565"/>
      <c r="I833" s="565"/>
      <c r="J833" s="565"/>
      <c r="K833" s="565"/>
      <c r="L833" s="565"/>
      <c r="M833" s="565"/>
      <c r="N833" s="565"/>
      <c r="O833" s="565"/>
      <c r="P833" s="565"/>
      <c r="Q833" s="565"/>
      <c r="R833" s="565"/>
      <c r="S833" s="565"/>
      <c r="T833" s="565"/>
      <c r="U833" s="565"/>
      <c r="V833" s="565"/>
      <c r="W833" s="565"/>
      <c r="X833" s="565"/>
      <c r="Y833" s="565"/>
      <c r="Z833" s="565"/>
    </row>
    <row r="834" spans="1:26" ht="15.75" customHeight="1">
      <c r="A834" s="565"/>
      <c r="B834" s="565"/>
      <c r="C834" s="565"/>
      <c r="D834" s="565"/>
      <c r="E834" s="565"/>
      <c r="F834" s="565"/>
      <c r="G834" s="565"/>
      <c r="H834" s="565"/>
      <c r="I834" s="565"/>
      <c r="J834" s="565"/>
      <c r="K834" s="565"/>
      <c r="L834" s="565"/>
      <c r="M834" s="565"/>
      <c r="N834" s="565"/>
      <c r="O834" s="565"/>
      <c r="P834" s="565"/>
      <c r="Q834" s="565"/>
      <c r="R834" s="565"/>
      <c r="S834" s="565"/>
      <c r="T834" s="565"/>
      <c r="U834" s="565"/>
      <c r="V834" s="565"/>
      <c r="W834" s="565"/>
      <c r="X834" s="565"/>
      <c r="Y834" s="565"/>
      <c r="Z834" s="565"/>
    </row>
    <row r="835" spans="1:26" ht="15.75" customHeight="1">
      <c r="A835" s="565"/>
      <c r="B835" s="565"/>
      <c r="C835" s="565"/>
      <c r="D835" s="565"/>
      <c r="E835" s="565"/>
      <c r="F835" s="565"/>
      <c r="G835" s="565"/>
      <c r="H835" s="565"/>
      <c r="I835" s="565"/>
      <c r="J835" s="565"/>
      <c r="K835" s="565"/>
      <c r="L835" s="565"/>
      <c r="M835" s="565"/>
      <c r="N835" s="565"/>
      <c r="O835" s="565"/>
      <c r="P835" s="565"/>
      <c r="Q835" s="565"/>
      <c r="R835" s="565"/>
      <c r="S835" s="565"/>
      <c r="T835" s="565"/>
      <c r="U835" s="565"/>
      <c r="V835" s="565"/>
      <c r="W835" s="565"/>
      <c r="X835" s="565"/>
      <c r="Y835" s="565"/>
      <c r="Z835" s="565"/>
    </row>
    <row r="836" spans="1:26" ht="15.75" customHeight="1">
      <c r="A836" s="565"/>
      <c r="B836" s="565"/>
      <c r="C836" s="565"/>
      <c r="D836" s="565"/>
      <c r="E836" s="565"/>
      <c r="F836" s="565"/>
      <c r="G836" s="565"/>
      <c r="H836" s="565"/>
      <c r="I836" s="565"/>
      <c r="J836" s="565"/>
      <c r="K836" s="565"/>
      <c r="L836" s="565"/>
      <c r="M836" s="565"/>
      <c r="N836" s="565"/>
      <c r="O836" s="565"/>
      <c r="P836" s="565"/>
      <c r="Q836" s="565"/>
      <c r="R836" s="565"/>
      <c r="S836" s="565"/>
      <c r="T836" s="565"/>
      <c r="U836" s="565"/>
      <c r="V836" s="565"/>
      <c r="W836" s="565"/>
      <c r="X836" s="565"/>
      <c r="Y836" s="565"/>
      <c r="Z836" s="565"/>
    </row>
    <row r="837" spans="1:26" ht="15.75" customHeight="1">
      <c r="A837" s="565"/>
      <c r="B837" s="565"/>
      <c r="C837" s="565"/>
      <c r="D837" s="565"/>
      <c r="E837" s="565"/>
      <c r="F837" s="565"/>
      <c r="G837" s="565"/>
      <c r="H837" s="565"/>
      <c r="I837" s="565"/>
      <c r="J837" s="565"/>
      <c r="K837" s="565"/>
      <c r="L837" s="565"/>
      <c r="M837" s="565"/>
      <c r="N837" s="565"/>
      <c r="O837" s="565"/>
      <c r="P837" s="565"/>
      <c r="Q837" s="565"/>
      <c r="R837" s="565"/>
      <c r="S837" s="565"/>
      <c r="T837" s="565"/>
      <c r="U837" s="565"/>
      <c r="V837" s="565"/>
      <c r="W837" s="565"/>
      <c r="X837" s="565"/>
      <c r="Y837" s="565"/>
      <c r="Z837" s="565"/>
    </row>
    <row r="838" spans="1:26" ht="15.75" customHeight="1">
      <c r="A838" s="565"/>
      <c r="B838" s="565"/>
      <c r="C838" s="565"/>
      <c r="D838" s="565"/>
      <c r="E838" s="565"/>
      <c r="F838" s="565"/>
      <c r="G838" s="565"/>
      <c r="H838" s="565"/>
      <c r="I838" s="565"/>
      <c r="J838" s="565"/>
      <c r="K838" s="565"/>
      <c r="L838" s="565"/>
      <c r="M838" s="565"/>
      <c r="N838" s="565"/>
      <c r="O838" s="565"/>
      <c r="P838" s="565"/>
      <c r="Q838" s="565"/>
      <c r="R838" s="565"/>
      <c r="S838" s="565"/>
      <c r="T838" s="565"/>
      <c r="U838" s="565"/>
      <c r="V838" s="565"/>
      <c r="W838" s="565"/>
      <c r="X838" s="565"/>
      <c r="Y838" s="565"/>
      <c r="Z838" s="565"/>
    </row>
    <row r="839" spans="1:26" ht="15.75" customHeight="1">
      <c r="A839" s="565"/>
      <c r="B839" s="565"/>
      <c r="C839" s="565"/>
      <c r="D839" s="565"/>
      <c r="E839" s="565"/>
      <c r="F839" s="565"/>
      <c r="G839" s="565"/>
      <c r="H839" s="565"/>
      <c r="I839" s="565"/>
      <c r="J839" s="565"/>
      <c r="K839" s="565"/>
      <c r="L839" s="565"/>
      <c r="M839" s="565"/>
      <c r="N839" s="565"/>
      <c r="O839" s="565"/>
      <c r="P839" s="565"/>
      <c r="Q839" s="565"/>
      <c r="R839" s="565"/>
      <c r="S839" s="565"/>
      <c r="T839" s="565"/>
      <c r="U839" s="565"/>
      <c r="V839" s="565"/>
      <c r="W839" s="565"/>
      <c r="X839" s="565"/>
      <c r="Y839" s="565"/>
      <c r="Z839" s="565"/>
    </row>
    <row r="840" spans="1:26" ht="15.75" customHeight="1">
      <c r="A840" s="565"/>
      <c r="B840" s="565"/>
      <c r="C840" s="565"/>
      <c r="D840" s="565"/>
      <c r="E840" s="565"/>
      <c r="F840" s="565"/>
      <c r="G840" s="565"/>
      <c r="H840" s="565"/>
      <c r="I840" s="565"/>
      <c r="J840" s="565"/>
      <c r="K840" s="565"/>
      <c r="L840" s="565"/>
      <c r="M840" s="565"/>
      <c r="N840" s="565"/>
      <c r="O840" s="565"/>
      <c r="P840" s="565"/>
      <c r="Q840" s="565"/>
      <c r="R840" s="565"/>
      <c r="S840" s="565"/>
      <c r="T840" s="565"/>
      <c r="U840" s="565"/>
      <c r="V840" s="565"/>
      <c r="W840" s="565"/>
      <c r="X840" s="565"/>
      <c r="Y840" s="565"/>
      <c r="Z840" s="565"/>
    </row>
    <row r="841" spans="1:26" ht="15.75" customHeight="1">
      <c r="A841" s="565"/>
      <c r="B841" s="565"/>
      <c r="C841" s="565"/>
      <c r="D841" s="565"/>
      <c r="E841" s="565"/>
      <c r="F841" s="565"/>
      <c r="G841" s="565"/>
      <c r="H841" s="565"/>
      <c r="I841" s="565"/>
      <c r="J841" s="565"/>
      <c r="K841" s="565"/>
      <c r="L841" s="565"/>
      <c r="M841" s="565"/>
      <c r="N841" s="565"/>
      <c r="O841" s="565"/>
      <c r="P841" s="565"/>
      <c r="Q841" s="565"/>
      <c r="R841" s="565"/>
      <c r="S841" s="565"/>
      <c r="T841" s="565"/>
      <c r="U841" s="565"/>
      <c r="V841" s="565"/>
      <c r="W841" s="565"/>
      <c r="X841" s="565"/>
      <c r="Y841" s="565"/>
      <c r="Z841" s="565"/>
    </row>
    <row r="842" spans="1:26" ht="15.75" customHeight="1">
      <c r="A842" s="565"/>
      <c r="B842" s="565"/>
      <c r="C842" s="565"/>
      <c r="D842" s="565"/>
      <c r="E842" s="565"/>
      <c r="F842" s="565"/>
      <c r="G842" s="565"/>
      <c r="H842" s="565"/>
      <c r="I842" s="565"/>
      <c r="J842" s="565"/>
      <c r="K842" s="565"/>
      <c r="L842" s="565"/>
      <c r="M842" s="565"/>
      <c r="N842" s="565"/>
      <c r="O842" s="565"/>
      <c r="P842" s="565"/>
      <c r="Q842" s="565"/>
      <c r="R842" s="565"/>
      <c r="S842" s="565"/>
      <c r="T842" s="565"/>
      <c r="U842" s="565"/>
      <c r="V842" s="565"/>
      <c r="W842" s="565"/>
      <c r="X842" s="565"/>
      <c r="Y842" s="565"/>
      <c r="Z842" s="565"/>
    </row>
    <row r="843" spans="1:26" ht="15.75" customHeight="1">
      <c r="A843" s="565"/>
      <c r="B843" s="565"/>
      <c r="C843" s="565"/>
      <c r="D843" s="565"/>
      <c r="E843" s="565"/>
      <c r="F843" s="565"/>
      <c r="G843" s="565"/>
      <c r="H843" s="565"/>
      <c r="I843" s="565"/>
      <c r="J843" s="565"/>
      <c r="K843" s="565"/>
      <c r="L843" s="565"/>
      <c r="M843" s="565"/>
      <c r="N843" s="565"/>
      <c r="O843" s="565"/>
      <c r="P843" s="565"/>
      <c r="Q843" s="565"/>
      <c r="R843" s="565"/>
      <c r="S843" s="565"/>
      <c r="T843" s="565"/>
      <c r="U843" s="565"/>
      <c r="V843" s="565"/>
      <c r="W843" s="565"/>
      <c r="X843" s="565"/>
      <c r="Y843" s="565"/>
      <c r="Z843" s="565"/>
    </row>
    <row r="844" spans="1:26" ht="15.75" customHeight="1">
      <c r="A844" s="565"/>
      <c r="B844" s="565"/>
      <c r="C844" s="565"/>
      <c r="D844" s="565"/>
      <c r="E844" s="565"/>
      <c r="F844" s="565"/>
      <c r="G844" s="565"/>
      <c r="H844" s="565"/>
      <c r="I844" s="565"/>
      <c r="J844" s="565"/>
      <c r="K844" s="565"/>
      <c r="L844" s="565"/>
      <c r="M844" s="565"/>
      <c r="N844" s="565"/>
      <c r="O844" s="565"/>
      <c r="P844" s="565"/>
      <c r="Q844" s="565"/>
      <c r="R844" s="565"/>
      <c r="S844" s="565"/>
      <c r="T844" s="565"/>
      <c r="U844" s="565"/>
      <c r="V844" s="565"/>
      <c r="W844" s="565"/>
      <c r="X844" s="565"/>
      <c r="Y844" s="565"/>
      <c r="Z844" s="565"/>
    </row>
    <row r="845" spans="1:26" ht="15.75" customHeight="1">
      <c r="A845" s="565"/>
      <c r="B845" s="565"/>
      <c r="C845" s="565"/>
      <c r="D845" s="565"/>
      <c r="E845" s="565"/>
      <c r="F845" s="565"/>
      <c r="G845" s="565"/>
      <c r="H845" s="565"/>
      <c r="I845" s="565"/>
      <c r="J845" s="565"/>
      <c r="K845" s="565"/>
      <c r="L845" s="565"/>
      <c r="M845" s="565"/>
      <c r="N845" s="565"/>
      <c r="O845" s="565"/>
      <c r="P845" s="565"/>
      <c r="Q845" s="565"/>
      <c r="R845" s="565"/>
      <c r="S845" s="565"/>
      <c r="T845" s="565"/>
      <c r="U845" s="565"/>
      <c r="V845" s="565"/>
      <c r="W845" s="565"/>
      <c r="X845" s="565"/>
      <c r="Y845" s="565"/>
      <c r="Z845" s="565"/>
    </row>
    <row r="846" spans="1:26" ht="15.75" customHeight="1">
      <c r="A846" s="565"/>
      <c r="B846" s="565"/>
      <c r="C846" s="565"/>
      <c r="D846" s="565"/>
      <c r="E846" s="565"/>
      <c r="F846" s="565"/>
      <c r="G846" s="565"/>
      <c r="H846" s="565"/>
      <c r="I846" s="565"/>
      <c r="J846" s="565"/>
      <c r="K846" s="565"/>
      <c r="L846" s="565"/>
      <c r="M846" s="565"/>
      <c r="N846" s="565"/>
      <c r="O846" s="565"/>
      <c r="P846" s="565"/>
      <c r="Q846" s="565"/>
      <c r="R846" s="565"/>
      <c r="S846" s="565"/>
      <c r="T846" s="565"/>
      <c r="U846" s="565"/>
      <c r="V846" s="565"/>
      <c r="W846" s="565"/>
      <c r="X846" s="565"/>
      <c r="Y846" s="565"/>
      <c r="Z846" s="565"/>
    </row>
    <row r="847" spans="1:26" ht="15.75" customHeight="1">
      <c r="A847" s="565"/>
      <c r="B847" s="565"/>
      <c r="C847" s="565"/>
      <c r="D847" s="565"/>
      <c r="E847" s="565"/>
      <c r="F847" s="565"/>
      <c r="G847" s="565"/>
      <c r="H847" s="565"/>
      <c r="I847" s="565"/>
      <c r="J847" s="565"/>
      <c r="K847" s="565"/>
      <c r="L847" s="565"/>
      <c r="M847" s="565"/>
      <c r="N847" s="565"/>
      <c r="O847" s="565"/>
      <c r="P847" s="565"/>
      <c r="Q847" s="565"/>
      <c r="R847" s="565"/>
      <c r="S847" s="565"/>
      <c r="T847" s="565"/>
      <c r="U847" s="565"/>
      <c r="V847" s="565"/>
      <c r="W847" s="565"/>
      <c r="X847" s="565"/>
      <c r="Y847" s="565"/>
      <c r="Z847" s="565"/>
    </row>
    <row r="848" spans="1:26" ht="15.75" customHeight="1">
      <c r="A848" s="565"/>
      <c r="B848" s="565"/>
      <c r="C848" s="565"/>
      <c r="D848" s="565"/>
      <c r="E848" s="565"/>
      <c r="F848" s="565"/>
      <c r="G848" s="565"/>
      <c r="H848" s="565"/>
      <c r="I848" s="565"/>
      <c r="J848" s="565"/>
      <c r="K848" s="565"/>
      <c r="L848" s="565"/>
      <c r="M848" s="565"/>
      <c r="N848" s="565"/>
      <c r="O848" s="565"/>
      <c r="P848" s="565"/>
      <c r="Q848" s="565"/>
      <c r="R848" s="565"/>
      <c r="S848" s="565"/>
      <c r="T848" s="565"/>
      <c r="U848" s="565"/>
      <c r="V848" s="565"/>
      <c r="W848" s="565"/>
      <c r="X848" s="565"/>
      <c r="Y848" s="565"/>
      <c r="Z848" s="565"/>
    </row>
    <row r="849" spans="1:26" ht="15.75" customHeight="1">
      <c r="A849" s="565"/>
      <c r="B849" s="565"/>
      <c r="C849" s="565"/>
      <c r="D849" s="565"/>
      <c r="E849" s="565"/>
      <c r="F849" s="565"/>
      <c r="G849" s="565"/>
      <c r="H849" s="565"/>
      <c r="I849" s="565"/>
      <c r="J849" s="565"/>
      <c r="K849" s="565"/>
      <c r="L849" s="565"/>
      <c r="M849" s="565"/>
      <c r="N849" s="565"/>
      <c r="O849" s="565"/>
      <c r="P849" s="565"/>
      <c r="Q849" s="565"/>
      <c r="R849" s="565"/>
      <c r="S849" s="565"/>
      <c r="T849" s="565"/>
      <c r="U849" s="565"/>
      <c r="V849" s="565"/>
      <c r="W849" s="565"/>
      <c r="X849" s="565"/>
      <c r="Y849" s="565"/>
      <c r="Z849" s="565"/>
    </row>
    <row r="850" spans="1:26" ht="15.75" customHeight="1">
      <c r="A850" s="565"/>
      <c r="B850" s="565"/>
      <c r="C850" s="565"/>
      <c r="D850" s="565"/>
      <c r="E850" s="565"/>
      <c r="F850" s="565"/>
      <c r="G850" s="565"/>
      <c r="H850" s="565"/>
      <c r="I850" s="565"/>
      <c r="J850" s="565"/>
      <c r="K850" s="565"/>
      <c r="L850" s="565"/>
      <c r="M850" s="565"/>
      <c r="N850" s="565"/>
      <c r="O850" s="565"/>
      <c r="P850" s="565"/>
      <c r="Q850" s="565"/>
      <c r="R850" s="565"/>
      <c r="S850" s="565"/>
      <c r="T850" s="565"/>
      <c r="U850" s="565"/>
      <c r="V850" s="565"/>
      <c r="W850" s="565"/>
      <c r="X850" s="565"/>
      <c r="Y850" s="565"/>
      <c r="Z850" s="565"/>
    </row>
    <row r="851" spans="1:26" ht="15.75" customHeight="1">
      <c r="A851" s="565"/>
      <c r="B851" s="565"/>
      <c r="C851" s="565"/>
      <c r="D851" s="565"/>
      <c r="E851" s="565"/>
      <c r="F851" s="565"/>
      <c r="G851" s="565"/>
      <c r="H851" s="565"/>
      <c r="I851" s="565"/>
      <c r="J851" s="565"/>
      <c r="K851" s="565"/>
      <c r="L851" s="565"/>
      <c r="M851" s="565"/>
      <c r="N851" s="565"/>
      <c r="O851" s="565"/>
      <c r="P851" s="565"/>
      <c r="Q851" s="565"/>
      <c r="R851" s="565"/>
      <c r="S851" s="565"/>
      <c r="T851" s="565"/>
      <c r="U851" s="565"/>
      <c r="V851" s="565"/>
      <c r="W851" s="565"/>
      <c r="X851" s="565"/>
      <c r="Y851" s="565"/>
      <c r="Z851" s="565"/>
    </row>
    <row r="852" spans="1:26" ht="15.75" customHeight="1">
      <c r="A852" s="565"/>
      <c r="B852" s="565"/>
      <c r="C852" s="565"/>
      <c r="D852" s="565"/>
      <c r="E852" s="565"/>
      <c r="F852" s="565"/>
      <c r="G852" s="565"/>
      <c r="H852" s="565"/>
      <c r="I852" s="565"/>
      <c r="J852" s="565"/>
      <c r="K852" s="565"/>
      <c r="L852" s="565"/>
      <c r="M852" s="565"/>
      <c r="N852" s="565"/>
      <c r="O852" s="565"/>
      <c r="P852" s="565"/>
      <c r="Q852" s="565"/>
      <c r="R852" s="565"/>
      <c r="S852" s="565"/>
      <c r="T852" s="565"/>
      <c r="U852" s="565"/>
      <c r="V852" s="565"/>
      <c r="W852" s="565"/>
      <c r="X852" s="565"/>
      <c r="Y852" s="565"/>
      <c r="Z852" s="565"/>
    </row>
    <row r="853" spans="1:26" ht="15.75" customHeight="1">
      <c r="A853" s="565"/>
      <c r="B853" s="565"/>
      <c r="C853" s="565"/>
      <c r="D853" s="565"/>
      <c r="E853" s="565"/>
      <c r="F853" s="565"/>
      <c r="G853" s="565"/>
      <c r="H853" s="565"/>
      <c r="I853" s="565"/>
      <c r="J853" s="565"/>
      <c r="K853" s="565"/>
      <c r="L853" s="565"/>
      <c r="M853" s="565"/>
      <c r="N853" s="565"/>
      <c r="O853" s="565"/>
      <c r="P853" s="565"/>
      <c r="Q853" s="565"/>
      <c r="R853" s="565"/>
      <c r="S853" s="565"/>
      <c r="T853" s="565"/>
      <c r="U853" s="565"/>
      <c r="V853" s="565"/>
      <c r="W853" s="565"/>
      <c r="X853" s="565"/>
      <c r="Y853" s="565"/>
      <c r="Z853" s="565"/>
    </row>
    <row r="854" spans="1:26" ht="15.75" customHeight="1">
      <c r="A854" s="565"/>
      <c r="B854" s="565"/>
      <c r="C854" s="565"/>
      <c r="D854" s="565"/>
      <c r="E854" s="565"/>
      <c r="F854" s="565"/>
      <c r="G854" s="565"/>
      <c r="H854" s="565"/>
      <c r="I854" s="565"/>
      <c r="J854" s="565"/>
      <c r="K854" s="565"/>
      <c r="L854" s="565"/>
      <c r="M854" s="565"/>
      <c r="N854" s="565"/>
      <c r="O854" s="565"/>
      <c r="P854" s="565"/>
      <c r="Q854" s="565"/>
      <c r="R854" s="565"/>
      <c r="S854" s="565"/>
      <c r="T854" s="565"/>
      <c r="U854" s="565"/>
      <c r="V854" s="565"/>
      <c r="W854" s="565"/>
      <c r="X854" s="565"/>
      <c r="Y854" s="565"/>
      <c r="Z854" s="565"/>
    </row>
    <row r="855" spans="1:26" ht="15.75" customHeight="1">
      <c r="A855" s="565"/>
      <c r="B855" s="565"/>
      <c r="C855" s="565"/>
      <c r="D855" s="565"/>
      <c r="E855" s="565"/>
      <c r="F855" s="565"/>
      <c r="G855" s="565"/>
      <c r="H855" s="565"/>
      <c r="I855" s="565"/>
      <c r="J855" s="565"/>
      <c r="K855" s="565"/>
      <c r="L855" s="565"/>
      <c r="M855" s="565"/>
      <c r="N855" s="565"/>
      <c r="O855" s="565"/>
      <c r="P855" s="565"/>
      <c r="Q855" s="565"/>
      <c r="R855" s="565"/>
      <c r="S855" s="565"/>
      <c r="T855" s="565"/>
      <c r="U855" s="565"/>
      <c r="V855" s="565"/>
      <c r="W855" s="565"/>
      <c r="X855" s="565"/>
      <c r="Y855" s="565"/>
      <c r="Z855" s="565"/>
    </row>
    <row r="856" spans="1:26" ht="15.75" customHeight="1">
      <c r="A856" s="565"/>
      <c r="B856" s="565"/>
      <c r="C856" s="565"/>
      <c r="D856" s="565"/>
      <c r="E856" s="565"/>
      <c r="F856" s="565"/>
      <c r="G856" s="565"/>
      <c r="H856" s="565"/>
      <c r="I856" s="565"/>
      <c r="J856" s="565"/>
      <c r="K856" s="565"/>
      <c r="L856" s="565"/>
      <c r="M856" s="565"/>
      <c r="N856" s="565"/>
      <c r="O856" s="565"/>
      <c r="P856" s="565"/>
      <c r="Q856" s="565"/>
      <c r="R856" s="565"/>
      <c r="S856" s="565"/>
      <c r="T856" s="565"/>
      <c r="U856" s="565"/>
      <c r="V856" s="565"/>
      <c r="W856" s="565"/>
      <c r="X856" s="565"/>
      <c r="Y856" s="565"/>
      <c r="Z856" s="565"/>
    </row>
    <row r="857" spans="1:26" ht="15.75" customHeight="1">
      <c r="A857" s="565"/>
      <c r="B857" s="565"/>
      <c r="C857" s="565"/>
      <c r="D857" s="565"/>
      <c r="E857" s="565"/>
      <c r="F857" s="565"/>
      <c r="G857" s="565"/>
      <c r="H857" s="565"/>
      <c r="I857" s="565"/>
      <c r="J857" s="565"/>
      <c r="K857" s="565"/>
      <c r="L857" s="565"/>
      <c r="M857" s="565"/>
      <c r="N857" s="565"/>
      <c r="O857" s="565"/>
      <c r="P857" s="565"/>
      <c r="Q857" s="565"/>
      <c r="R857" s="565"/>
      <c r="S857" s="565"/>
      <c r="T857" s="565"/>
      <c r="U857" s="565"/>
      <c r="V857" s="565"/>
      <c r="W857" s="565"/>
      <c r="X857" s="565"/>
      <c r="Y857" s="565"/>
      <c r="Z857" s="565"/>
    </row>
    <row r="858" spans="1:26" ht="15.75" customHeight="1">
      <c r="A858" s="565"/>
      <c r="B858" s="565"/>
      <c r="C858" s="565"/>
      <c r="D858" s="565"/>
      <c r="E858" s="565"/>
      <c r="F858" s="565"/>
      <c r="G858" s="565"/>
      <c r="H858" s="565"/>
      <c r="I858" s="565"/>
      <c r="J858" s="565"/>
      <c r="K858" s="565"/>
      <c r="L858" s="565"/>
      <c r="M858" s="565"/>
      <c r="N858" s="565"/>
      <c r="O858" s="565"/>
      <c r="P858" s="565"/>
      <c r="Q858" s="565"/>
      <c r="R858" s="565"/>
      <c r="S858" s="565"/>
      <c r="T858" s="565"/>
      <c r="U858" s="565"/>
      <c r="V858" s="565"/>
      <c r="W858" s="565"/>
      <c r="X858" s="565"/>
      <c r="Y858" s="565"/>
      <c r="Z858" s="565"/>
    </row>
    <row r="859" spans="1:26" ht="15.75" customHeight="1">
      <c r="A859" s="565"/>
      <c r="B859" s="565"/>
      <c r="C859" s="565"/>
      <c r="D859" s="565"/>
      <c r="E859" s="565"/>
      <c r="F859" s="565"/>
      <c r="G859" s="565"/>
      <c r="H859" s="565"/>
      <c r="I859" s="565"/>
      <c r="J859" s="565"/>
      <c r="K859" s="565"/>
      <c r="L859" s="565"/>
      <c r="M859" s="565"/>
      <c r="N859" s="565"/>
      <c r="O859" s="565"/>
      <c r="P859" s="565"/>
      <c r="Q859" s="565"/>
      <c r="R859" s="565"/>
      <c r="S859" s="565"/>
      <c r="T859" s="565"/>
      <c r="U859" s="565"/>
      <c r="V859" s="565"/>
      <c r="W859" s="565"/>
      <c r="X859" s="565"/>
      <c r="Y859" s="565"/>
      <c r="Z859" s="565"/>
    </row>
    <row r="860" spans="1:26" ht="15.75" customHeight="1">
      <c r="A860" s="565"/>
      <c r="B860" s="565"/>
      <c r="C860" s="565"/>
      <c r="D860" s="565"/>
      <c r="E860" s="565"/>
      <c r="F860" s="565"/>
      <c r="G860" s="565"/>
      <c r="H860" s="565"/>
      <c r="I860" s="565"/>
      <c r="J860" s="565"/>
      <c r="K860" s="565"/>
      <c r="L860" s="565"/>
      <c r="M860" s="565"/>
      <c r="N860" s="565"/>
      <c r="O860" s="565"/>
      <c r="P860" s="565"/>
      <c r="Q860" s="565"/>
      <c r="R860" s="565"/>
      <c r="S860" s="565"/>
      <c r="T860" s="565"/>
      <c r="U860" s="565"/>
      <c r="V860" s="565"/>
      <c r="W860" s="565"/>
      <c r="X860" s="565"/>
      <c r="Y860" s="565"/>
      <c r="Z860" s="565"/>
    </row>
    <row r="861" spans="1:26" ht="15.75" customHeight="1">
      <c r="A861" s="565"/>
      <c r="B861" s="565"/>
      <c r="C861" s="565"/>
      <c r="D861" s="565"/>
      <c r="E861" s="565"/>
      <c r="F861" s="565"/>
      <c r="G861" s="565"/>
      <c r="H861" s="565"/>
      <c r="I861" s="565"/>
      <c r="J861" s="565"/>
      <c r="K861" s="565"/>
      <c r="L861" s="565"/>
      <c r="M861" s="565"/>
      <c r="N861" s="565"/>
      <c r="O861" s="565"/>
      <c r="P861" s="565"/>
      <c r="Q861" s="565"/>
      <c r="R861" s="565"/>
      <c r="S861" s="565"/>
      <c r="T861" s="565"/>
      <c r="U861" s="565"/>
      <c r="V861" s="565"/>
      <c r="W861" s="565"/>
      <c r="X861" s="565"/>
      <c r="Y861" s="565"/>
      <c r="Z861" s="565"/>
    </row>
    <row r="862" spans="1:26" ht="15.75" customHeight="1">
      <c r="A862" s="565"/>
      <c r="B862" s="565"/>
      <c r="C862" s="565"/>
      <c r="D862" s="565"/>
      <c r="E862" s="565"/>
      <c r="F862" s="565"/>
      <c r="G862" s="565"/>
      <c r="H862" s="565"/>
      <c r="I862" s="565"/>
      <c r="J862" s="565"/>
      <c r="K862" s="565"/>
      <c r="L862" s="565"/>
      <c r="M862" s="565"/>
      <c r="N862" s="565"/>
      <c r="O862" s="565"/>
      <c r="P862" s="565"/>
      <c r="Q862" s="565"/>
      <c r="R862" s="565"/>
      <c r="S862" s="565"/>
      <c r="T862" s="565"/>
      <c r="U862" s="565"/>
      <c r="V862" s="565"/>
      <c r="W862" s="565"/>
      <c r="X862" s="565"/>
      <c r="Y862" s="565"/>
      <c r="Z862" s="565"/>
    </row>
    <row r="863" spans="1:26" ht="15.75" customHeight="1">
      <c r="A863" s="565"/>
      <c r="B863" s="565"/>
      <c r="C863" s="565"/>
      <c r="D863" s="565"/>
      <c r="E863" s="565"/>
      <c r="F863" s="565"/>
      <c r="G863" s="565"/>
      <c r="H863" s="565"/>
      <c r="I863" s="565"/>
      <c r="J863" s="565"/>
      <c r="K863" s="565"/>
      <c r="L863" s="565"/>
      <c r="M863" s="565"/>
      <c r="N863" s="565"/>
      <c r="O863" s="565"/>
      <c r="P863" s="565"/>
      <c r="Q863" s="565"/>
      <c r="R863" s="565"/>
      <c r="S863" s="565"/>
      <c r="T863" s="565"/>
      <c r="U863" s="565"/>
      <c r="V863" s="565"/>
      <c r="W863" s="565"/>
      <c r="X863" s="565"/>
      <c r="Y863" s="565"/>
      <c r="Z863" s="565"/>
    </row>
    <row r="864" spans="1:26" ht="15.75" customHeight="1">
      <c r="A864" s="565"/>
      <c r="B864" s="565"/>
      <c r="C864" s="565"/>
      <c r="D864" s="565"/>
      <c r="E864" s="565"/>
      <c r="F864" s="565"/>
      <c r="G864" s="565"/>
      <c r="H864" s="565"/>
      <c r="I864" s="565"/>
      <c r="J864" s="565"/>
      <c r="K864" s="565"/>
      <c r="L864" s="565"/>
      <c r="M864" s="565"/>
      <c r="N864" s="565"/>
      <c r="O864" s="565"/>
      <c r="P864" s="565"/>
      <c r="Q864" s="565"/>
      <c r="R864" s="565"/>
      <c r="S864" s="565"/>
      <c r="T864" s="565"/>
      <c r="U864" s="565"/>
      <c r="V864" s="565"/>
      <c r="W864" s="565"/>
      <c r="X864" s="565"/>
      <c r="Y864" s="565"/>
      <c r="Z864" s="565"/>
    </row>
    <row r="865" spans="1:26" ht="15.75" customHeight="1">
      <c r="A865" s="565"/>
      <c r="B865" s="565"/>
      <c r="C865" s="565"/>
      <c r="D865" s="565"/>
      <c r="E865" s="565"/>
      <c r="F865" s="565"/>
      <c r="G865" s="565"/>
      <c r="H865" s="565"/>
      <c r="I865" s="565"/>
      <c r="J865" s="565"/>
      <c r="K865" s="565"/>
      <c r="L865" s="565"/>
      <c r="M865" s="565"/>
      <c r="N865" s="565"/>
      <c r="O865" s="565"/>
      <c r="P865" s="565"/>
      <c r="Q865" s="565"/>
      <c r="R865" s="565"/>
      <c r="S865" s="565"/>
      <c r="T865" s="565"/>
      <c r="U865" s="565"/>
      <c r="V865" s="565"/>
      <c r="W865" s="565"/>
      <c r="X865" s="565"/>
      <c r="Y865" s="565"/>
      <c r="Z865" s="565"/>
    </row>
    <row r="866" spans="1:26" ht="15.75" customHeight="1">
      <c r="A866" s="565"/>
      <c r="B866" s="565"/>
      <c r="C866" s="565"/>
      <c r="D866" s="565"/>
      <c r="E866" s="565"/>
      <c r="F866" s="565"/>
      <c r="G866" s="565"/>
      <c r="H866" s="565"/>
      <c r="I866" s="565"/>
      <c r="J866" s="565"/>
      <c r="K866" s="565"/>
      <c r="L866" s="565"/>
      <c r="M866" s="565"/>
      <c r="N866" s="565"/>
      <c r="O866" s="565"/>
      <c r="P866" s="565"/>
      <c r="Q866" s="565"/>
      <c r="R866" s="565"/>
      <c r="S866" s="565"/>
      <c r="T866" s="565"/>
      <c r="U866" s="565"/>
      <c r="V866" s="565"/>
      <c r="W866" s="565"/>
      <c r="X866" s="565"/>
      <c r="Y866" s="565"/>
      <c r="Z866" s="565"/>
    </row>
    <row r="867" spans="1:26" ht="15.75" customHeight="1">
      <c r="A867" s="565"/>
      <c r="B867" s="565"/>
      <c r="C867" s="565"/>
      <c r="D867" s="565"/>
      <c r="E867" s="565"/>
      <c r="F867" s="565"/>
      <c r="G867" s="565"/>
      <c r="H867" s="565"/>
      <c r="I867" s="565"/>
      <c r="J867" s="565"/>
      <c r="K867" s="565"/>
      <c r="L867" s="565"/>
      <c r="M867" s="565"/>
      <c r="N867" s="565"/>
      <c r="O867" s="565"/>
      <c r="P867" s="565"/>
      <c r="Q867" s="565"/>
      <c r="R867" s="565"/>
      <c r="S867" s="565"/>
      <c r="T867" s="565"/>
      <c r="U867" s="565"/>
      <c r="V867" s="565"/>
      <c r="W867" s="565"/>
      <c r="X867" s="565"/>
      <c r="Y867" s="565"/>
      <c r="Z867" s="565"/>
    </row>
    <row r="868" spans="1:26" ht="15.75" customHeight="1">
      <c r="A868" s="565"/>
      <c r="B868" s="565"/>
      <c r="C868" s="565"/>
      <c r="D868" s="565"/>
      <c r="E868" s="565"/>
      <c r="F868" s="565"/>
      <c r="G868" s="565"/>
      <c r="H868" s="565"/>
      <c r="I868" s="565"/>
      <c r="J868" s="565"/>
      <c r="K868" s="565"/>
      <c r="L868" s="565"/>
      <c r="M868" s="565"/>
      <c r="N868" s="565"/>
      <c r="O868" s="565"/>
      <c r="P868" s="565"/>
      <c r="Q868" s="565"/>
      <c r="R868" s="565"/>
      <c r="S868" s="565"/>
      <c r="T868" s="565"/>
      <c r="U868" s="565"/>
      <c r="V868" s="565"/>
      <c r="W868" s="565"/>
      <c r="X868" s="565"/>
      <c r="Y868" s="565"/>
      <c r="Z868" s="565"/>
    </row>
    <row r="869" spans="1:26" ht="15.75" customHeight="1">
      <c r="A869" s="565"/>
      <c r="B869" s="565"/>
      <c r="C869" s="565"/>
      <c r="D869" s="565"/>
      <c r="E869" s="565"/>
      <c r="F869" s="565"/>
      <c r="G869" s="565"/>
      <c r="H869" s="565"/>
      <c r="I869" s="565"/>
      <c r="J869" s="565"/>
      <c r="K869" s="565"/>
      <c r="L869" s="565"/>
      <c r="M869" s="565"/>
      <c r="N869" s="565"/>
      <c r="O869" s="565"/>
      <c r="P869" s="565"/>
      <c r="Q869" s="565"/>
      <c r="R869" s="565"/>
      <c r="S869" s="565"/>
      <c r="T869" s="565"/>
      <c r="U869" s="565"/>
      <c r="V869" s="565"/>
      <c r="W869" s="565"/>
      <c r="X869" s="565"/>
      <c r="Y869" s="565"/>
      <c r="Z869" s="565"/>
    </row>
    <row r="870" spans="1:26" ht="15.75" customHeight="1">
      <c r="A870" s="565"/>
      <c r="B870" s="565"/>
      <c r="C870" s="565"/>
      <c r="D870" s="565"/>
      <c r="E870" s="565"/>
      <c r="F870" s="565"/>
      <c r="G870" s="565"/>
      <c r="H870" s="565"/>
      <c r="I870" s="565"/>
      <c r="J870" s="565"/>
      <c r="K870" s="565"/>
      <c r="L870" s="565"/>
      <c r="M870" s="565"/>
      <c r="N870" s="565"/>
      <c r="O870" s="565"/>
      <c r="P870" s="565"/>
      <c r="Q870" s="565"/>
      <c r="R870" s="565"/>
      <c r="S870" s="565"/>
      <c r="T870" s="565"/>
      <c r="U870" s="565"/>
      <c r="V870" s="565"/>
      <c r="W870" s="565"/>
      <c r="X870" s="565"/>
      <c r="Y870" s="565"/>
      <c r="Z870" s="565"/>
    </row>
    <row r="871" spans="1:26" ht="15.75" customHeight="1">
      <c r="A871" s="565"/>
      <c r="B871" s="565"/>
      <c r="C871" s="565"/>
      <c r="D871" s="565"/>
      <c r="E871" s="565"/>
      <c r="F871" s="565"/>
      <c r="G871" s="565"/>
      <c r="H871" s="565"/>
      <c r="I871" s="565"/>
      <c r="J871" s="565"/>
      <c r="K871" s="565"/>
      <c r="L871" s="565"/>
      <c r="M871" s="565"/>
      <c r="N871" s="565"/>
      <c r="O871" s="565"/>
      <c r="P871" s="565"/>
      <c r="Q871" s="565"/>
      <c r="R871" s="565"/>
      <c r="S871" s="565"/>
      <c r="T871" s="565"/>
      <c r="U871" s="565"/>
      <c r="V871" s="565"/>
      <c r="W871" s="565"/>
      <c r="X871" s="565"/>
      <c r="Y871" s="565"/>
      <c r="Z871" s="565"/>
    </row>
    <row r="872" spans="1:26" ht="15.75" customHeight="1">
      <c r="A872" s="565"/>
      <c r="B872" s="565"/>
      <c r="C872" s="565"/>
      <c r="D872" s="565"/>
      <c r="E872" s="565"/>
      <c r="F872" s="565"/>
      <c r="G872" s="565"/>
      <c r="H872" s="565"/>
      <c r="I872" s="565"/>
      <c r="J872" s="565"/>
      <c r="K872" s="565"/>
      <c r="L872" s="565"/>
      <c r="M872" s="565"/>
      <c r="N872" s="565"/>
      <c r="O872" s="565"/>
      <c r="P872" s="565"/>
      <c r="Q872" s="565"/>
      <c r="R872" s="565"/>
      <c r="S872" s="565"/>
      <c r="T872" s="565"/>
      <c r="U872" s="565"/>
      <c r="V872" s="565"/>
      <c r="W872" s="565"/>
      <c r="X872" s="565"/>
      <c r="Y872" s="565"/>
      <c r="Z872" s="565"/>
    </row>
    <row r="873" spans="1:26" ht="15.75" customHeight="1">
      <c r="A873" s="565"/>
      <c r="B873" s="565"/>
      <c r="C873" s="565"/>
      <c r="D873" s="565"/>
      <c r="E873" s="565"/>
      <c r="F873" s="565"/>
      <c r="G873" s="565"/>
      <c r="H873" s="565"/>
      <c r="I873" s="565"/>
      <c r="J873" s="565"/>
      <c r="K873" s="565"/>
      <c r="L873" s="565"/>
      <c r="M873" s="565"/>
      <c r="N873" s="565"/>
      <c r="O873" s="565"/>
      <c r="P873" s="565"/>
      <c r="Q873" s="565"/>
      <c r="R873" s="565"/>
      <c r="S873" s="565"/>
      <c r="T873" s="565"/>
      <c r="U873" s="565"/>
      <c r="V873" s="565"/>
      <c r="W873" s="565"/>
      <c r="X873" s="565"/>
      <c r="Y873" s="565"/>
      <c r="Z873" s="565"/>
    </row>
    <row r="874" spans="1:26" ht="15.75" customHeight="1">
      <c r="A874" s="565"/>
      <c r="B874" s="565"/>
      <c r="C874" s="565"/>
      <c r="D874" s="565"/>
      <c r="E874" s="565"/>
      <c r="F874" s="565"/>
      <c r="G874" s="565"/>
      <c r="H874" s="565"/>
      <c r="I874" s="565"/>
      <c r="J874" s="565"/>
      <c r="K874" s="565"/>
      <c r="L874" s="565"/>
      <c r="M874" s="565"/>
      <c r="N874" s="565"/>
      <c r="O874" s="565"/>
      <c r="P874" s="565"/>
      <c r="Q874" s="565"/>
      <c r="R874" s="565"/>
      <c r="S874" s="565"/>
      <c r="T874" s="565"/>
      <c r="U874" s="565"/>
      <c r="V874" s="565"/>
      <c r="W874" s="565"/>
      <c r="X874" s="565"/>
      <c r="Y874" s="565"/>
      <c r="Z874" s="565"/>
    </row>
    <row r="875" spans="1:26" ht="15.75" customHeight="1">
      <c r="A875" s="565"/>
      <c r="B875" s="565"/>
      <c r="C875" s="565"/>
      <c r="D875" s="565"/>
      <c r="E875" s="565"/>
      <c r="F875" s="565"/>
      <c r="G875" s="565"/>
      <c r="H875" s="565"/>
      <c r="I875" s="565"/>
      <c r="J875" s="565"/>
      <c r="K875" s="565"/>
      <c r="L875" s="565"/>
      <c r="M875" s="565"/>
      <c r="N875" s="565"/>
      <c r="O875" s="565"/>
      <c r="P875" s="565"/>
      <c r="Q875" s="565"/>
      <c r="R875" s="565"/>
      <c r="S875" s="565"/>
      <c r="T875" s="565"/>
      <c r="U875" s="565"/>
      <c r="V875" s="565"/>
      <c r="W875" s="565"/>
      <c r="X875" s="565"/>
      <c r="Y875" s="565"/>
      <c r="Z875" s="565"/>
    </row>
    <row r="876" spans="1:26" ht="15.75" customHeight="1">
      <c r="A876" s="565"/>
      <c r="B876" s="565"/>
      <c r="C876" s="565"/>
      <c r="D876" s="565"/>
      <c r="E876" s="565"/>
      <c r="F876" s="565"/>
      <c r="G876" s="565"/>
      <c r="H876" s="565"/>
      <c r="I876" s="565"/>
      <c r="J876" s="565"/>
      <c r="K876" s="565"/>
      <c r="L876" s="565"/>
      <c r="M876" s="565"/>
      <c r="N876" s="565"/>
      <c r="O876" s="565"/>
      <c r="P876" s="565"/>
      <c r="Q876" s="565"/>
      <c r="R876" s="565"/>
      <c r="S876" s="565"/>
      <c r="T876" s="565"/>
      <c r="U876" s="565"/>
      <c r="V876" s="565"/>
      <c r="W876" s="565"/>
      <c r="X876" s="565"/>
      <c r="Y876" s="565"/>
      <c r="Z876" s="565"/>
    </row>
    <row r="877" spans="1:26" ht="15.75" customHeight="1">
      <c r="A877" s="565"/>
      <c r="B877" s="565"/>
      <c r="C877" s="565"/>
      <c r="D877" s="565"/>
      <c r="E877" s="565"/>
      <c r="F877" s="565"/>
      <c r="G877" s="565"/>
      <c r="H877" s="565"/>
      <c r="I877" s="565"/>
      <c r="J877" s="565"/>
      <c r="K877" s="565"/>
      <c r="L877" s="565"/>
      <c r="M877" s="565"/>
      <c r="N877" s="565"/>
      <c r="O877" s="565"/>
      <c r="P877" s="565"/>
      <c r="Q877" s="565"/>
      <c r="R877" s="565"/>
      <c r="S877" s="565"/>
      <c r="T877" s="565"/>
      <c r="U877" s="565"/>
      <c r="V877" s="565"/>
      <c r="W877" s="565"/>
      <c r="X877" s="565"/>
      <c r="Y877" s="565"/>
      <c r="Z877" s="565"/>
    </row>
    <row r="878" spans="1:26" ht="15.75" customHeight="1">
      <c r="A878" s="565"/>
      <c r="B878" s="565"/>
      <c r="C878" s="565"/>
      <c r="D878" s="565"/>
      <c r="E878" s="565"/>
      <c r="F878" s="565"/>
      <c r="G878" s="565"/>
      <c r="H878" s="565"/>
      <c r="I878" s="565"/>
      <c r="J878" s="565"/>
      <c r="K878" s="565"/>
      <c r="L878" s="565"/>
      <c r="M878" s="565"/>
      <c r="N878" s="565"/>
      <c r="O878" s="565"/>
      <c r="P878" s="565"/>
      <c r="Q878" s="565"/>
      <c r="R878" s="565"/>
      <c r="S878" s="565"/>
      <c r="T878" s="565"/>
      <c r="U878" s="565"/>
      <c r="V878" s="565"/>
      <c r="W878" s="565"/>
      <c r="X878" s="565"/>
      <c r="Y878" s="565"/>
      <c r="Z878" s="565"/>
    </row>
    <row r="879" spans="1:26" ht="15.75" customHeight="1">
      <c r="A879" s="565"/>
      <c r="B879" s="565"/>
      <c r="C879" s="565"/>
      <c r="D879" s="565"/>
      <c r="E879" s="565"/>
      <c r="F879" s="565"/>
      <c r="G879" s="565"/>
      <c r="H879" s="565"/>
      <c r="I879" s="565"/>
      <c r="J879" s="565"/>
      <c r="K879" s="565"/>
      <c r="L879" s="565"/>
      <c r="M879" s="565"/>
      <c r="N879" s="565"/>
      <c r="O879" s="565"/>
      <c r="P879" s="565"/>
      <c r="Q879" s="565"/>
      <c r="R879" s="565"/>
      <c r="S879" s="565"/>
      <c r="T879" s="565"/>
      <c r="U879" s="565"/>
      <c r="V879" s="565"/>
      <c r="W879" s="565"/>
      <c r="X879" s="565"/>
      <c r="Y879" s="565"/>
      <c r="Z879" s="565"/>
    </row>
    <row r="880" spans="1:26" ht="15.75" customHeight="1">
      <c r="A880" s="565"/>
      <c r="B880" s="565"/>
      <c r="C880" s="565"/>
      <c r="D880" s="565"/>
      <c r="E880" s="565"/>
      <c r="F880" s="565"/>
      <c r="G880" s="565"/>
      <c r="H880" s="565"/>
      <c r="I880" s="565"/>
      <c r="J880" s="565"/>
      <c r="K880" s="565"/>
      <c r="L880" s="565"/>
      <c r="M880" s="565"/>
      <c r="N880" s="565"/>
      <c r="O880" s="565"/>
      <c r="P880" s="565"/>
      <c r="Q880" s="565"/>
      <c r="R880" s="565"/>
      <c r="S880" s="565"/>
      <c r="T880" s="565"/>
      <c r="U880" s="565"/>
      <c r="V880" s="565"/>
      <c r="W880" s="565"/>
      <c r="X880" s="565"/>
      <c r="Y880" s="565"/>
      <c r="Z880" s="565"/>
    </row>
    <row r="881" spans="1:26" ht="15.75" customHeight="1">
      <c r="A881" s="565"/>
      <c r="B881" s="565"/>
      <c r="C881" s="565"/>
      <c r="D881" s="565"/>
      <c r="E881" s="565"/>
      <c r="F881" s="565"/>
      <c r="G881" s="565"/>
      <c r="H881" s="565"/>
      <c r="I881" s="565"/>
      <c r="J881" s="565"/>
      <c r="K881" s="565"/>
      <c r="L881" s="565"/>
      <c r="M881" s="565"/>
      <c r="N881" s="565"/>
      <c r="O881" s="565"/>
      <c r="P881" s="565"/>
      <c r="Q881" s="565"/>
      <c r="R881" s="565"/>
      <c r="S881" s="565"/>
      <c r="T881" s="565"/>
      <c r="U881" s="565"/>
      <c r="V881" s="565"/>
      <c r="W881" s="565"/>
      <c r="X881" s="565"/>
      <c r="Y881" s="565"/>
      <c r="Z881" s="565"/>
    </row>
    <row r="882" spans="1:26" ht="15.75" customHeight="1">
      <c r="A882" s="565"/>
      <c r="B882" s="565"/>
      <c r="C882" s="565"/>
      <c r="D882" s="565"/>
      <c r="E882" s="565"/>
      <c r="F882" s="565"/>
      <c r="G882" s="565"/>
      <c r="H882" s="565"/>
      <c r="I882" s="565"/>
      <c r="J882" s="565"/>
      <c r="K882" s="565"/>
      <c r="L882" s="565"/>
      <c r="M882" s="565"/>
      <c r="N882" s="565"/>
      <c r="O882" s="565"/>
      <c r="P882" s="565"/>
      <c r="Q882" s="565"/>
      <c r="R882" s="565"/>
      <c r="S882" s="565"/>
      <c r="T882" s="565"/>
      <c r="U882" s="565"/>
      <c r="V882" s="565"/>
      <c r="W882" s="565"/>
      <c r="X882" s="565"/>
      <c r="Y882" s="565"/>
      <c r="Z882" s="565"/>
    </row>
    <row r="883" spans="1:26" ht="15.75" customHeight="1">
      <c r="A883" s="565"/>
      <c r="B883" s="565"/>
      <c r="C883" s="565"/>
      <c r="D883" s="565"/>
      <c r="E883" s="565"/>
      <c r="F883" s="565"/>
      <c r="G883" s="565"/>
      <c r="H883" s="565"/>
      <c r="I883" s="565"/>
      <c r="J883" s="565"/>
      <c r="K883" s="565"/>
      <c r="L883" s="565"/>
      <c r="M883" s="565"/>
      <c r="N883" s="565"/>
      <c r="O883" s="565"/>
      <c r="P883" s="565"/>
      <c r="Q883" s="565"/>
      <c r="R883" s="565"/>
      <c r="S883" s="565"/>
      <c r="T883" s="565"/>
      <c r="U883" s="565"/>
      <c r="V883" s="565"/>
      <c r="W883" s="565"/>
      <c r="X883" s="565"/>
      <c r="Y883" s="565"/>
      <c r="Z883" s="565"/>
    </row>
    <row r="884" spans="1:26" ht="15.75" customHeight="1">
      <c r="A884" s="565"/>
      <c r="B884" s="565"/>
      <c r="C884" s="565"/>
      <c r="D884" s="565"/>
      <c r="E884" s="565"/>
      <c r="F884" s="565"/>
      <c r="G884" s="565"/>
      <c r="H884" s="565"/>
      <c r="I884" s="565"/>
      <c r="J884" s="565"/>
      <c r="K884" s="565"/>
      <c r="L884" s="565"/>
      <c r="M884" s="565"/>
      <c r="N884" s="565"/>
      <c r="O884" s="565"/>
      <c r="P884" s="565"/>
      <c r="Q884" s="565"/>
      <c r="R884" s="565"/>
      <c r="S884" s="565"/>
      <c r="T884" s="565"/>
      <c r="U884" s="565"/>
      <c r="V884" s="565"/>
      <c r="W884" s="565"/>
      <c r="X884" s="565"/>
      <c r="Y884" s="565"/>
      <c r="Z884" s="565"/>
    </row>
    <row r="885" spans="1:26" ht="15.75" customHeight="1">
      <c r="A885" s="565"/>
      <c r="B885" s="565"/>
      <c r="C885" s="565"/>
      <c r="D885" s="565"/>
      <c r="E885" s="565"/>
      <c r="F885" s="565"/>
      <c r="G885" s="565"/>
      <c r="H885" s="565"/>
      <c r="I885" s="565"/>
      <c r="J885" s="565"/>
      <c r="K885" s="565"/>
      <c r="L885" s="565"/>
      <c r="M885" s="565"/>
      <c r="N885" s="565"/>
      <c r="O885" s="565"/>
      <c r="P885" s="565"/>
      <c r="Q885" s="565"/>
      <c r="R885" s="565"/>
      <c r="S885" s="565"/>
      <c r="T885" s="565"/>
      <c r="U885" s="565"/>
      <c r="V885" s="565"/>
      <c r="W885" s="565"/>
      <c r="X885" s="565"/>
      <c r="Y885" s="565"/>
      <c r="Z885" s="565"/>
    </row>
    <row r="886" spans="1:26" ht="15.75" customHeight="1">
      <c r="A886" s="565"/>
      <c r="B886" s="565"/>
      <c r="C886" s="565"/>
      <c r="D886" s="565"/>
      <c r="E886" s="565"/>
      <c r="F886" s="565"/>
      <c r="G886" s="565"/>
      <c r="H886" s="565"/>
      <c r="I886" s="565"/>
      <c r="J886" s="565"/>
      <c r="K886" s="565"/>
      <c r="L886" s="565"/>
      <c r="M886" s="565"/>
      <c r="N886" s="565"/>
      <c r="O886" s="565"/>
      <c r="P886" s="565"/>
      <c r="Q886" s="565"/>
      <c r="R886" s="565"/>
      <c r="S886" s="565"/>
      <c r="T886" s="565"/>
      <c r="U886" s="565"/>
      <c r="V886" s="565"/>
      <c r="W886" s="565"/>
      <c r="X886" s="565"/>
      <c r="Y886" s="565"/>
      <c r="Z886" s="565"/>
    </row>
    <row r="887" spans="1:26" ht="15.75" customHeight="1">
      <c r="A887" s="565"/>
      <c r="B887" s="565"/>
      <c r="C887" s="565"/>
      <c r="D887" s="565"/>
      <c r="E887" s="565"/>
      <c r="F887" s="565"/>
      <c r="G887" s="565"/>
      <c r="H887" s="565"/>
      <c r="I887" s="565"/>
      <c r="J887" s="565"/>
      <c r="K887" s="565"/>
      <c r="L887" s="565"/>
      <c r="M887" s="565"/>
      <c r="N887" s="565"/>
      <c r="O887" s="565"/>
      <c r="P887" s="565"/>
      <c r="Q887" s="565"/>
      <c r="R887" s="565"/>
      <c r="S887" s="565"/>
      <c r="T887" s="565"/>
      <c r="U887" s="565"/>
      <c r="V887" s="565"/>
      <c r="W887" s="565"/>
      <c r="X887" s="565"/>
      <c r="Y887" s="565"/>
      <c r="Z887" s="565"/>
    </row>
    <row r="888" spans="1:26" ht="15.75" customHeight="1">
      <c r="A888" s="565"/>
      <c r="B888" s="565"/>
      <c r="C888" s="565"/>
      <c r="D888" s="565"/>
      <c r="E888" s="565"/>
      <c r="F888" s="565"/>
      <c r="G888" s="565"/>
      <c r="H888" s="565"/>
      <c r="I888" s="565"/>
      <c r="J888" s="565"/>
      <c r="K888" s="565"/>
      <c r="L888" s="565"/>
      <c r="M888" s="565"/>
      <c r="N888" s="565"/>
      <c r="O888" s="565"/>
      <c r="P888" s="565"/>
      <c r="Q888" s="565"/>
      <c r="R888" s="565"/>
      <c r="S888" s="565"/>
      <c r="T888" s="565"/>
      <c r="U888" s="565"/>
      <c r="V888" s="565"/>
      <c r="W888" s="565"/>
      <c r="X888" s="565"/>
      <c r="Y888" s="565"/>
      <c r="Z888" s="565"/>
    </row>
    <row r="889" spans="1:26" ht="15.75" customHeight="1">
      <c r="A889" s="565"/>
      <c r="B889" s="565"/>
      <c r="C889" s="565"/>
      <c r="D889" s="565"/>
      <c r="E889" s="565"/>
      <c r="F889" s="565"/>
      <c r="G889" s="565"/>
      <c r="H889" s="565"/>
      <c r="I889" s="565"/>
      <c r="J889" s="565"/>
      <c r="K889" s="565"/>
      <c r="L889" s="565"/>
      <c r="M889" s="565"/>
      <c r="N889" s="565"/>
      <c r="O889" s="565"/>
      <c r="P889" s="565"/>
      <c r="Q889" s="565"/>
      <c r="R889" s="565"/>
      <c r="S889" s="565"/>
      <c r="T889" s="565"/>
      <c r="U889" s="565"/>
      <c r="V889" s="565"/>
      <c r="W889" s="565"/>
      <c r="X889" s="565"/>
      <c r="Y889" s="565"/>
      <c r="Z889" s="565"/>
    </row>
    <row r="890" spans="1:26" ht="15.75" customHeight="1">
      <c r="A890" s="565"/>
      <c r="B890" s="565"/>
      <c r="C890" s="565"/>
      <c r="D890" s="565"/>
      <c r="E890" s="565"/>
      <c r="F890" s="565"/>
      <c r="G890" s="565"/>
      <c r="H890" s="565"/>
      <c r="I890" s="565"/>
      <c r="J890" s="565"/>
      <c r="K890" s="565"/>
      <c r="L890" s="565"/>
      <c r="M890" s="565"/>
      <c r="N890" s="565"/>
      <c r="O890" s="565"/>
      <c r="P890" s="565"/>
      <c r="Q890" s="565"/>
      <c r="R890" s="565"/>
      <c r="S890" s="565"/>
      <c r="T890" s="565"/>
      <c r="U890" s="565"/>
      <c r="V890" s="565"/>
      <c r="W890" s="565"/>
      <c r="X890" s="565"/>
      <c r="Y890" s="565"/>
      <c r="Z890" s="565"/>
    </row>
    <row r="891" spans="1:26" ht="15.75" customHeight="1">
      <c r="A891" s="565"/>
      <c r="B891" s="565"/>
      <c r="C891" s="565"/>
      <c r="D891" s="565"/>
      <c r="E891" s="565"/>
      <c r="F891" s="565"/>
      <c r="G891" s="565"/>
      <c r="H891" s="565"/>
      <c r="I891" s="565"/>
      <c r="J891" s="565"/>
      <c r="K891" s="565"/>
      <c r="L891" s="565"/>
      <c r="M891" s="565"/>
      <c r="N891" s="565"/>
      <c r="O891" s="565"/>
      <c r="P891" s="565"/>
      <c r="Q891" s="565"/>
      <c r="R891" s="565"/>
      <c r="S891" s="565"/>
      <c r="T891" s="565"/>
      <c r="U891" s="565"/>
      <c r="V891" s="565"/>
      <c r="W891" s="565"/>
      <c r="X891" s="565"/>
      <c r="Y891" s="565"/>
      <c r="Z891" s="565"/>
    </row>
    <row r="892" spans="1:26" ht="15.75" customHeight="1">
      <c r="A892" s="565"/>
      <c r="B892" s="565"/>
      <c r="C892" s="565"/>
      <c r="D892" s="565"/>
      <c r="E892" s="565"/>
      <c r="F892" s="565"/>
      <c r="G892" s="565"/>
      <c r="H892" s="565"/>
      <c r="I892" s="565"/>
      <c r="J892" s="565"/>
      <c r="K892" s="565"/>
      <c r="L892" s="565"/>
      <c r="M892" s="565"/>
      <c r="N892" s="565"/>
      <c r="O892" s="565"/>
      <c r="P892" s="565"/>
      <c r="Q892" s="565"/>
      <c r="R892" s="565"/>
      <c r="S892" s="565"/>
      <c r="T892" s="565"/>
      <c r="U892" s="565"/>
      <c r="V892" s="565"/>
      <c r="W892" s="565"/>
      <c r="X892" s="565"/>
      <c r="Y892" s="565"/>
      <c r="Z892" s="565"/>
    </row>
    <row r="893" spans="1:26" ht="15.75" customHeight="1">
      <c r="A893" s="565"/>
      <c r="B893" s="565"/>
      <c r="C893" s="565"/>
      <c r="D893" s="565"/>
      <c r="E893" s="565"/>
      <c r="F893" s="565"/>
      <c r="G893" s="565"/>
      <c r="H893" s="565"/>
      <c r="I893" s="565"/>
      <c r="J893" s="565"/>
      <c r="K893" s="565"/>
      <c r="L893" s="565"/>
      <c r="M893" s="565"/>
      <c r="N893" s="565"/>
      <c r="O893" s="565"/>
      <c r="P893" s="565"/>
      <c r="Q893" s="565"/>
      <c r="R893" s="565"/>
      <c r="S893" s="565"/>
      <c r="T893" s="565"/>
      <c r="U893" s="565"/>
      <c r="V893" s="565"/>
      <c r="W893" s="565"/>
      <c r="X893" s="565"/>
      <c r="Y893" s="565"/>
      <c r="Z893" s="565"/>
    </row>
    <row r="894" spans="1:26" ht="15.75" customHeight="1">
      <c r="A894" s="565"/>
      <c r="B894" s="565"/>
      <c r="C894" s="565"/>
      <c r="D894" s="565"/>
      <c r="E894" s="565"/>
      <c r="F894" s="565"/>
      <c r="G894" s="565"/>
      <c r="H894" s="565"/>
      <c r="I894" s="565"/>
      <c r="J894" s="565"/>
      <c r="K894" s="565"/>
      <c r="L894" s="565"/>
      <c r="M894" s="565"/>
      <c r="N894" s="565"/>
      <c r="O894" s="565"/>
      <c r="P894" s="565"/>
      <c r="Q894" s="565"/>
      <c r="R894" s="565"/>
      <c r="S894" s="565"/>
      <c r="T894" s="565"/>
      <c r="U894" s="565"/>
      <c r="V894" s="565"/>
      <c r="W894" s="565"/>
      <c r="X894" s="565"/>
      <c r="Y894" s="565"/>
      <c r="Z894" s="565"/>
    </row>
    <row r="895" spans="1:26" ht="15.75" customHeight="1">
      <c r="A895" s="565"/>
      <c r="B895" s="565"/>
      <c r="C895" s="565"/>
      <c r="D895" s="565"/>
      <c r="E895" s="565"/>
      <c r="F895" s="565"/>
      <c r="G895" s="565"/>
      <c r="H895" s="565"/>
      <c r="I895" s="565"/>
      <c r="J895" s="565"/>
      <c r="K895" s="565"/>
      <c r="L895" s="565"/>
      <c r="M895" s="565"/>
      <c r="N895" s="565"/>
      <c r="O895" s="565"/>
      <c r="P895" s="565"/>
      <c r="Q895" s="565"/>
      <c r="R895" s="565"/>
      <c r="S895" s="565"/>
      <c r="T895" s="565"/>
      <c r="U895" s="565"/>
      <c r="V895" s="565"/>
      <c r="W895" s="565"/>
      <c r="X895" s="565"/>
      <c r="Y895" s="565"/>
      <c r="Z895" s="565"/>
    </row>
    <row r="896" spans="1:26" ht="15.75" customHeight="1">
      <c r="A896" s="565"/>
      <c r="B896" s="565"/>
      <c r="C896" s="565"/>
      <c r="D896" s="565"/>
      <c r="E896" s="565"/>
      <c r="F896" s="565"/>
      <c r="G896" s="565"/>
      <c r="H896" s="565"/>
      <c r="I896" s="565"/>
      <c r="J896" s="565"/>
      <c r="K896" s="565"/>
      <c r="L896" s="565"/>
      <c r="M896" s="565"/>
      <c r="N896" s="565"/>
      <c r="O896" s="565"/>
      <c r="P896" s="565"/>
      <c r="Q896" s="565"/>
      <c r="R896" s="565"/>
      <c r="S896" s="565"/>
      <c r="T896" s="565"/>
      <c r="U896" s="565"/>
      <c r="V896" s="565"/>
      <c r="W896" s="565"/>
      <c r="X896" s="565"/>
      <c r="Y896" s="565"/>
      <c r="Z896" s="565"/>
    </row>
    <row r="897" spans="1:26" ht="15.75" customHeight="1">
      <c r="A897" s="565"/>
      <c r="B897" s="565"/>
      <c r="C897" s="565"/>
      <c r="D897" s="565"/>
      <c r="E897" s="565"/>
      <c r="F897" s="565"/>
      <c r="G897" s="565"/>
      <c r="H897" s="565"/>
      <c r="I897" s="565"/>
      <c r="J897" s="565"/>
      <c r="K897" s="565"/>
      <c r="L897" s="565"/>
      <c r="M897" s="565"/>
      <c r="N897" s="565"/>
      <c r="O897" s="565"/>
      <c r="P897" s="565"/>
      <c r="Q897" s="565"/>
      <c r="R897" s="565"/>
      <c r="S897" s="565"/>
      <c r="T897" s="565"/>
      <c r="U897" s="565"/>
      <c r="V897" s="565"/>
      <c r="W897" s="565"/>
      <c r="X897" s="565"/>
      <c r="Y897" s="565"/>
      <c r="Z897" s="565"/>
    </row>
    <row r="898" spans="1:26" ht="15.75" customHeight="1">
      <c r="A898" s="565"/>
      <c r="B898" s="565"/>
      <c r="C898" s="565"/>
      <c r="D898" s="565"/>
      <c r="E898" s="565"/>
      <c r="F898" s="565"/>
      <c r="G898" s="565"/>
      <c r="H898" s="565"/>
      <c r="I898" s="565"/>
      <c r="J898" s="565"/>
      <c r="K898" s="565"/>
      <c r="L898" s="565"/>
      <c r="M898" s="565"/>
      <c r="N898" s="565"/>
      <c r="O898" s="565"/>
      <c r="P898" s="565"/>
      <c r="Q898" s="565"/>
      <c r="R898" s="565"/>
      <c r="S898" s="565"/>
      <c r="T898" s="565"/>
      <c r="U898" s="565"/>
      <c r="V898" s="565"/>
      <c r="W898" s="565"/>
      <c r="X898" s="565"/>
      <c r="Y898" s="565"/>
      <c r="Z898" s="565"/>
    </row>
    <row r="899" spans="1:26" ht="15.75" customHeight="1">
      <c r="A899" s="565"/>
      <c r="B899" s="565"/>
      <c r="C899" s="565"/>
      <c r="D899" s="565"/>
      <c r="E899" s="565"/>
      <c r="F899" s="565"/>
      <c r="G899" s="565"/>
      <c r="H899" s="565"/>
      <c r="I899" s="565"/>
      <c r="J899" s="565"/>
      <c r="K899" s="565"/>
      <c r="L899" s="565"/>
      <c r="M899" s="565"/>
      <c r="N899" s="565"/>
      <c r="O899" s="565"/>
      <c r="P899" s="565"/>
      <c r="Q899" s="565"/>
      <c r="R899" s="565"/>
      <c r="S899" s="565"/>
      <c r="T899" s="565"/>
      <c r="U899" s="565"/>
      <c r="V899" s="565"/>
      <c r="W899" s="565"/>
      <c r="X899" s="565"/>
      <c r="Y899" s="565"/>
      <c r="Z899" s="565"/>
    </row>
    <row r="900" spans="1:26" ht="15.75" customHeight="1">
      <c r="A900" s="565"/>
      <c r="B900" s="565"/>
      <c r="C900" s="565"/>
      <c r="D900" s="565"/>
      <c r="E900" s="565"/>
      <c r="F900" s="565"/>
      <c r="G900" s="565"/>
      <c r="H900" s="565"/>
      <c r="I900" s="565"/>
      <c r="J900" s="565"/>
      <c r="K900" s="565"/>
      <c r="L900" s="565"/>
      <c r="M900" s="565"/>
      <c r="N900" s="565"/>
      <c r="O900" s="565"/>
      <c r="P900" s="565"/>
      <c r="Q900" s="565"/>
      <c r="R900" s="565"/>
      <c r="S900" s="565"/>
      <c r="T900" s="565"/>
      <c r="U900" s="565"/>
      <c r="V900" s="565"/>
      <c r="W900" s="565"/>
      <c r="X900" s="565"/>
      <c r="Y900" s="565"/>
      <c r="Z900" s="565"/>
    </row>
    <row r="901" spans="1:26" ht="15.75" customHeight="1">
      <c r="A901" s="565"/>
      <c r="B901" s="565"/>
      <c r="C901" s="565"/>
      <c r="D901" s="565"/>
      <c r="E901" s="565"/>
      <c r="F901" s="565"/>
      <c r="G901" s="565"/>
      <c r="H901" s="565"/>
      <c r="I901" s="565"/>
      <c r="J901" s="565"/>
      <c r="K901" s="565"/>
      <c r="L901" s="565"/>
      <c r="M901" s="565"/>
      <c r="N901" s="565"/>
      <c r="O901" s="565"/>
      <c r="P901" s="565"/>
      <c r="Q901" s="565"/>
      <c r="R901" s="565"/>
      <c r="S901" s="565"/>
      <c r="T901" s="565"/>
      <c r="U901" s="565"/>
      <c r="V901" s="565"/>
      <c r="W901" s="565"/>
      <c r="X901" s="565"/>
      <c r="Y901" s="565"/>
      <c r="Z901" s="565"/>
    </row>
    <row r="902" spans="1:26" ht="15.75" customHeight="1">
      <c r="A902" s="565"/>
      <c r="B902" s="565"/>
      <c r="C902" s="565"/>
      <c r="D902" s="565"/>
      <c r="E902" s="565"/>
      <c r="F902" s="565"/>
      <c r="G902" s="565"/>
      <c r="H902" s="565"/>
      <c r="I902" s="565"/>
      <c r="J902" s="565"/>
      <c r="K902" s="565"/>
      <c r="L902" s="565"/>
      <c r="M902" s="565"/>
      <c r="N902" s="565"/>
      <c r="O902" s="565"/>
      <c r="P902" s="565"/>
      <c r="Q902" s="565"/>
      <c r="R902" s="565"/>
      <c r="S902" s="565"/>
      <c r="T902" s="565"/>
      <c r="U902" s="565"/>
      <c r="V902" s="565"/>
      <c r="W902" s="565"/>
      <c r="X902" s="565"/>
      <c r="Y902" s="565"/>
      <c r="Z902" s="565"/>
    </row>
    <row r="903" spans="1:26" ht="15.75" customHeight="1">
      <c r="A903" s="565"/>
      <c r="B903" s="565"/>
      <c r="C903" s="565"/>
      <c r="D903" s="565"/>
      <c r="E903" s="565"/>
      <c r="F903" s="565"/>
      <c r="G903" s="565"/>
      <c r="H903" s="565"/>
      <c r="I903" s="565"/>
      <c r="J903" s="565"/>
      <c r="K903" s="565"/>
      <c r="L903" s="565"/>
      <c r="M903" s="565"/>
      <c r="N903" s="565"/>
      <c r="O903" s="565"/>
      <c r="P903" s="565"/>
      <c r="Q903" s="565"/>
      <c r="R903" s="565"/>
      <c r="S903" s="565"/>
      <c r="T903" s="565"/>
      <c r="U903" s="565"/>
      <c r="V903" s="565"/>
      <c r="W903" s="565"/>
      <c r="X903" s="565"/>
      <c r="Y903" s="565"/>
      <c r="Z903" s="565"/>
    </row>
    <row r="904" spans="1:26" ht="15.75" customHeight="1">
      <c r="A904" s="565"/>
      <c r="B904" s="565"/>
      <c r="C904" s="565"/>
      <c r="D904" s="565"/>
      <c r="E904" s="565"/>
      <c r="F904" s="565"/>
      <c r="G904" s="565"/>
      <c r="H904" s="565"/>
      <c r="I904" s="565"/>
      <c r="J904" s="565"/>
      <c r="K904" s="565"/>
      <c r="L904" s="565"/>
      <c r="M904" s="565"/>
      <c r="N904" s="565"/>
      <c r="O904" s="565"/>
      <c r="P904" s="565"/>
      <c r="Q904" s="565"/>
      <c r="R904" s="565"/>
      <c r="S904" s="565"/>
      <c r="T904" s="565"/>
      <c r="U904" s="565"/>
      <c r="V904" s="565"/>
      <c r="W904" s="565"/>
      <c r="X904" s="565"/>
      <c r="Y904" s="565"/>
      <c r="Z904" s="565"/>
    </row>
    <row r="905" spans="1:26" ht="15.75" customHeight="1">
      <c r="A905" s="565"/>
      <c r="B905" s="565"/>
      <c r="C905" s="565"/>
      <c r="D905" s="565"/>
      <c r="E905" s="565"/>
      <c r="F905" s="565"/>
      <c r="G905" s="565"/>
      <c r="H905" s="565"/>
      <c r="I905" s="565"/>
      <c r="J905" s="565"/>
      <c r="K905" s="565"/>
      <c r="L905" s="565"/>
      <c r="M905" s="565"/>
      <c r="N905" s="565"/>
      <c r="O905" s="565"/>
      <c r="P905" s="565"/>
      <c r="Q905" s="565"/>
      <c r="R905" s="565"/>
      <c r="S905" s="565"/>
      <c r="T905" s="565"/>
      <c r="U905" s="565"/>
      <c r="V905" s="565"/>
      <c r="W905" s="565"/>
      <c r="X905" s="565"/>
      <c r="Y905" s="565"/>
      <c r="Z905" s="565"/>
    </row>
    <row r="906" spans="1:26" ht="15.75" customHeight="1">
      <c r="A906" s="565"/>
      <c r="B906" s="565"/>
      <c r="C906" s="565"/>
      <c r="D906" s="565"/>
      <c r="E906" s="565"/>
      <c r="F906" s="565"/>
      <c r="G906" s="565"/>
      <c r="H906" s="565"/>
      <c r="I906" s="565"/>
      <c r="J906" s="565"/>
      <c r="K906" s="565"/>
      <c r="L906" s="565"/>
      <c r="M906" s="565"/>
      <c r="N906" s="565"/>
      <c r="O906" s="565"/>
      <c r="P906" s="565"/>
      <c r="Q906" s="565"/>
      <c r="R906" s="565"/>
      <c r="S906" s="565"/>
      <c r="T906" s="565"/>
      <c r="U906" s="565"/>
      <c r="V906" s="565"/>
      <c r="W906" s="565"/>
      <c r="X906" s="565"/>
      <c r="Y906" s="565"/>
      <c r="Z906" s="565"/>
    </row>
    <row r="907" spans="1:26" ht="15.75" customHeight="1">
      <c r="A907" s="565"/>
      <c r="B907" s="565"/>
      <c r="C907" s="565"/>
      <c r="D907" s="565"/>
      <c r="E907" s="565"/>
      <c r="F907" s="565"/>
      <c r="G907" s="565"/>
      <c r="H907" s="565"/>
      <c r="I907" s="565"/>
      <c r="J907" s="565"/>
      <c r="K907" s="565"/>
      <c r="L907" s="565"/>
      <c r="M907" s="565"/>
      <c r="N907" s="565"/>
      <c r="O907" s="565"/>
      <c r="P907" s="565"/>
      <c r="Q907" s="565"/>
      <c r="R907" s="565"/>
      <c r="S907" s="565"/>
      <c r="T907" s="565"/>
      <c r="U907" s="565"/>
      <c r="V907" s="565"/>
      <c r="W907" s="565"/>
      <c r="X907" s="565"/>
      <c r="Y907" s="565"/>
      <c r="Z907" s="565"/>
    </row>
    <row r="908" spans="1:26" ht="15.75" customHeight="1">
      <c r="A908" s="565"/>
      <c r="B908" s="565"/>
      <c r="C908" s="565"/>
      <c r="D908" s="565"/>
      <c r="E908" s="565"/>
      <c r="F908" s="565"/>
      <c r="G908" s="565"/>
      <c r="H908" s="565"/>
      <c r="I908" s="565"/>
      <c r="J908" s="565"/>
      <c r="K908" s="565"/>
      <c r="L908" s="565"/>
      <c r="M908" s="565"/>
      <c r="N908" s="565"/>
      <c r="O908" s="565"/>
      <c r="P908" s="565"/>
      <c r="Q908" s="565"/>
      <c r="R908" s="565"/>
      <c r="S908" s="565"/>
      <c r="T908" s="565"/>
      <c r="U908" s="565"/>
      <c r="V908" s="565"/>
      <c r="W908" s="565"/>
      <c r="X908" s="565"/>
      <c r="Y908" s="565"/>
      <c r="Z908" s="565"/>
    </row>
    <row r="909" spans="1:26" ht="15.75" customHeight="1">
      <c r="A909" s="565"/>
      <c r="B909" s="565"/>
      <c r="C909" s="565"/>
      <c r="D909" s="565"/>
      <c r="E909" s="565"/>
      <c r="F909" s="565"/>
      <c r="G909" s="565"/>
      <c r="H909" s="565"/>
      <c r="I909" s="565"/>
      <c r="J909" s="565"/>
      <c r="K909" s="565"/>
      <c r="L909" s="565"/>
      <c r="M909" s="565"/>
      <c r="N909" s="565"/>
      <c r="O909" s="565"/>
      <c r="P909" s="565"/>
      <c r="Q909" s="565"/>
      <c r="R909" s="565"/>
      <c r="S909" s="565"/>
      <c r="T909" s="565"/>
      <c r="U909" s="565"/>
      <c r="V909" s="565"/>
      <c r="W909" s="565"/>
      <c r="X909" s="565"/>
      <c r="Y909" s="565"/>
      <c r="Z909" s="565"/>
    </row>
    <row r="910" spans="1:26" ht="15.75" customHeight="1">
      <c r="A910" s="565"/>
      <c r="B910" s="565"/>
      <c r="C910" s="565"/>
      <c r="D910" s="565"/>
      <c r="E910" s="565"/>
      <c r="F910" s="565"/>
      <c r="G910" s="565"/>
      <c r="H910" s="565"/>
      <c r="I910" s="565"/>
      <c r="J910" s="565"/>
      <c r="K910" s="565"/>
      <c r="L910" s="565"/>
      <c r="M910" s="565"/>
      <c r="N910" s="565"/>
      <c r="O910" s="565"/>
      <c r="P910" s="565"/>
      <c r="Q910" s="565"/>
      <c r="R910" s="565"/>
      <c r="S910" s="565"/>
      <c r="T910" s="565"/>
      <c r="U910" s="565"/>
      <c r="V910" s="565"/>
      <c r="W910" s="565"/>
      <c r="X910" s="565"/>
      <c r="Y910" s="565"/>
      <c r="Z910" s="565"/>
    </row>
    <row r="911" spans="1:26" ht="15.75" customHeight="1">
      <c r="A911" s="565"/>
      <c r="B911" s="565"/>
      <c r="C911" s="565"/>
      <c r="D911" s="565"/>
      <c r="E911" s="565"/>
      <c r="F911" s="565"/>
      <c r="G911" s="565"/>
      <c r="H911" s="565"/>
      <c r="I911" s="565"/>
      <c r="J911" s="565"/>
      <c r="K911" s="565"/>
      <c r="L911" s="565"/>
      <c r="M911" s="565"/>
      <c r="N911" s="565"/>
      <c r="O911" s="565"/>
      <c r="P911" s="565"/>
      <c r="Q911" s="565"/>
      <c r="R911" s="565"/>
      <c r="S911" s="565"/>
      <c r="T911" s="565"/>
      <c r="U911" s="565"/>
      <c r="V911" s="565"/>
      <c r="W911" s="565"/>
      <c r="X911" s="565"/>
      <c r="Y911" s="565"/>
      <c r="Z911" s="565"/>
    </row>
    <row r="912" spans="1:26" ht="15.75" customHeight="1">
      <c r="A912" s="565"/>
      <c r="B912" s="565"/>
      <c r="C912" s="565"/>
      <c r="D912" s="565"/>
      <c r="E912" s="565"/>
      <c r="F912" s="565"/>
      <c r="G912" s="565"/>
      <c r="H912" s="565"/>
      <c r="I912" s="565"/>
      <c r="J912" s="565"/>
      <c r="K912" s="565"/>
      <c r="L912" s="565"/>
      <c r="M912" s="565"/>
      <c r="N912" s="565"/>
      <c r="O912" s="565"/>
      <c r="P912" s="565"/>
      <c r="Q912" s="565"/>
      <c r="R912" s="565"/>
      <c r="S912" s="565"/>
      <c r="T912" s="565"/>
      <c r="U912" s="565"/>
      <c r="V912" s="565"/>
      <c r="W912" s="565"/>
      <c r="X912" s="565"/>
      <c r="Y912" s="565"/>
      <c r="Z912" s="565"/>
    </row>
    <row r="913" spans="1:26" ht="15.75" customHeight="1">
      <c r="A913" s="565"/>
      <c r="B913" s="565"/>
      <c r="C913" s="565"/>
      <c r="D913" s="565"/>
      <c r="E913" s="565"/>
      <c r="F913" s="565"/>
      <c r="G913" s="565"/>
      <c r="H913" s="565"/>
      <c r="I913" s="565"/>
      <c r="J913" s="565"/>
      <c r="K913" s="565"/>
      <c r="L913" s="565"/>
      <c r="M913" s="565"/>
      <c r="N913" s="565"/>
      <c r="O913" s="565"/>
      <c r="P913" s="565"/>
      <c r="Q913" s="565"/>
      <c r="R913" s="565"/>
      <c r="S913" s="565"/>
      <c r="T913" s="565"/>
      <c r="U913" s="565"/>
      <c r="V913" s="565"/>
      <c r="W913" s="565"/>
      <c r="X913" s="565"/>
      <c r="Y913" s="565"/>
      <c r="Z913" s="565"/>
    </row>
    <row r="914" spans="1:26" ht="15.75" customHeight="1">
      <c r="A914" s="565"/>
      <c r="B914" s="565"/>
      <c r="C914" s="565"/>
      <c r="D914" s="565"/>
      <c r="E914" s="565"/>
      <c r="F914" s="565"/>
      <c r="G914" s="565"/>
      <c r="H914" s="565"/>
      <c r="I914" s="565"/>
      <c r="J914" s="565"/>
      <c r="K914" s="565"/>
      <c r="L914" s="565"/>
      <c r="M914" s="565"/>
      <c r="N914" s="565"/>
      <c r="O914" s="565"/>
      <c r="P914" s="565"/>
      <c r="Q914" s="565"/>
      <c r="R914" s="565"/>
      <c r="S914" s="565"/>
      <c r="T914" s="565"/>
      <c r="U914" s="565"/>
      <c r="V914" s="565"/>
      <c r="W914" s="565"/>
      <c r="X914" s="565"/>
      <c r="Y914" s="565"/>
      <c r="Z914" s="565"/>
    </row>
    <row r="915" spans="1:26" ht="15.75" customHeight="1">
      <c r="A915" s="565"/>
      <c r="B915" s="565"/>
      <c r="C915" s="565"/>
      <c r="D915" s="565"/>
      <c r="E915" s="565"/>
      <c r="F915" s="565"/>
      <c r="G915" s="565"/>
      <c r="H915" s="565"/>
      <c r="I915" s="565"/>
      <c r="J915" s="565"/>
      <c r="K915" s="565"/>
      <c r="L915" s="565"/>
      <c r="M915" s="565"/>
      <c r="N915" s="565"/>
      <c r="O915" s="565"/>
      <c r="P915" s="565"/>
      <c r="Q915" s="565"/>
      <c r="R915" s="565"/>
      <c r="S915" s="565"/>
      <c r="T915" s="565"/>
      <c r="U915" s="565"/>
      <c r="V915" s="565"/>
      <c r="W915" s="565"/>
      <c r="X915" s="565"/>
      <c r="Y915" s="565"/>
      <c r="Z915" s="565"/>
    </row>
    <row r="916" spans="1:26" ht="15.75" customHeight="1">
      <c r="A916" s="565"/>
      <c r="B916" s="565"/>
      <c r="C916" s="565"/>
      <c r="D916" s="565"/>
      <c r="E916" s="565"/>
      <c r="F916" s="565"/>
      <c r="G916" s="565"/>
      <c r="H916" s="565"/>
      <c r="I916" s="565"/>
      <c r="J916" s="565"/>
      <c r="K916" s="565"/>
      <c r="L916" s="565"/>
      <c r="M916" s="565"/>
      <c r="N916" s="565"/>
      <c r="O916" s="565"/>
      <c r="P916" s="565"/>
      <c r="Q916" s="565"/>
      <c r="R916" s="565"/>
      <c r="S916" s="565"/>
      <c r="T916" s="565"/>
      <c r="U916" s="565"/>
      <c r="V916" s="565"/>
      <c r="W916" s="565"/>
      <c r="X916" s="565"/>
      <c r="Y916" s="565"/>
      <c r="Z916" s="565"/>
    </row>
    <row r="917" spans="1:26" ht="15.75" customHeight="1">
      <c r="A917" s="565"/>
      <c r="B917" s="565"/>
      <c r="C917" s="565"/>
      <c r="D917" s="565"/>
      <c r="E917" s="565"/>
      <c r="F917" s="565"/>
      <c r="G917" s="565"/>
      <c r="H917" s="565"/>
      <c r="I917" s="565"/>
      <c r="J917" s="565"/>
      <c r="K917" s="565"/>
      <c r="L917" s="565"/>
      <c r="M917" s="565"/>
      <c r="N917" s="565"/>
      <c r="O917" s="565"/>
      <c r="P917" s="565"/>
      <c r="Q917" s="565"/>
      <c r="R917" s="565"/>
      <c r="S917" s="565"/>
      <c r="T917" s="565"/>
      <c r="U917" s="565"/>
      <c r="V917" s="565"/>
      <c r="W917" s="565"/>
      <c r="X917" s="565"/>
      <c r="Y917" s="565"/>
      <c r="Z917" s="565"/>
    </row>
    <row r="918" spans="1:26" ht="15.75" customHeight="1">
      <c r="A918" s="565"/>
      <c r="B918" s="565"/>
      <c r="C918" s="565"/>
      <c r="D918" s="565"/>
      <c r="E918" s="565"/>
      <c r="F918" s="565"/>
      <c r="G918" s="565"/>
      <c r="H918" s="565"/>
      <c r="I918" s="565"/>
      <c r="J918" s="565"/>
      <c r="K918" s="565"/>
      <c r="L918" s="565"/>
      <c r="M918" s="565"/>
      <c r="N918" s="565"/>
      <c r="O918" s="565"/>
      <c r="P918" s="565"/>
      <c r="Q918" s="565"/>
      <c r="R918" s="565"/>
      <c r="S918" s="565"/>
      <c r="T918" s="565"/>
      <c r="U918" s="565"/>
      <c r="V918" s="565"/>
      <c r="W918" s="565"/>
      <c r="X918" s="565"/>
      <c r="Y918" s="565"/>
      <c r="Z918" s="565"/>
    </row>
    <row r="919" spans="1:26" ht="15.75" customHeight="1">
      <c r="A919" s="565"/>
      <c r="B919" s="565"/>
      <c r="C919" s="565"/>
      <c r="D919" s="565"/>
      <c r="E919" s="565"/>
      <c r="F919" s="565"/>
      <c r="G919" s="565"/>
      <c r="H919" s="565"/>
      <c r="I919" s="565"/>
      <c r="J919" s="565"/>
      <c r="K919" s="565"/>
      <c r="L919" s="565"/>
      <c r="M919" s="565"/>
      <c r="N919" s="565"/>
      <c r="O919" s="565"/>
      <c r="P919" s="565"/>
      <c r="Q919" s="565"/>
      <c r="R919" s="565"/>
      <c r="S919" s="565"/>
      <c r="T919" s="565"/>
      <c r="U919" s="565"/>
      <c r="V919" s="565"/>
      <c r="W919" s="565"/>
      <c r="X919" s="565"/>
      <c r="Y919" s="565"/>
      <c r="Z919" s="565"/>
    </row>
    <row r="920" spans="1:26" ht="15.75" customHeight="1">
      <c r="A920" s="565"/>
      <c r="B920" s="565"/>
      <c r="C920" s="565"/>
      <c r="D920" s="565"/>
      <c r="E920" s="565"/>
      <c r="F920" s="565"/>
      <c r="G920" s="565"/>
      <c r="H920" s="565"/>
      <c r="I920" s="565"/>
      <c r="J920" s="565"/>
      <c r="K920" s="565"/>
      <c r="L920" s="565"/>
      <c r="M920" s="565"/>
      <c r="N920" s="565"/>
      <c r="O920" s="565"/>
      <c r="P920" s="565"/>
      <c r="Q920" s="565"/>
      <c r="R920" s="565"/>
      <c r="S920" s="565"/>
      <c r="T920" s="565"/>
      <c r="U920" s="565"/>
      <c r="V920" s="565"/>
      <c r="W920" s="565"/>
      <c r="X920" s="565"/>
      <c r="Y920" s="565"/>
      <c r="Z920" s="565"/>
    </row>
    <row r="921" spans="1:26" ht="15.75" customHeight="1">
      <c r="A921" s="565"/>
      <c r="B921" s="565"/>
      <c r="C921" s="565"/>
      <c r="D921" s="565"/>
      <c r="E921" s="565"/>
      <c r="F921" s="565"/>
      <c r="G921" s="565"/>
      <c r="H921" s="565"/>
      <c r="I921" s="565"/>
      <c r="J921" s="565"/>
      <c r="K921" s="565"/>
      <c r="L921" s="565"/>
      <c r="M921" s="565"/>
      <c r="N921" s="565"/>
      <c r="O921" s="565"/>
      <c r="P921" s="565"/>
      <c r="Q921" s="565"/>
      <c r="R921" s="565"/>
      <c r="S921" s="565"/>
      <c r="T921" s="565"/>
      <c r="U921" s="565"/>
      <c r="V921" s="565"/>
      <c r="W921" s="565"/>
      <c r="X921" s="565"/>
      <c r="Y921" s="565"/>
      <c r="Z921" s="565"/>
    </row>
    <row r="922" spans="1:26" ht="15.75" customHeight="1">
      <c r="A922" s="565"/>
      <c r="B922" s="565"/>
      <c r="C922" s="565"/>
      <c r="D922" s="565"/>
      <c r="E922" s="565"/>
      <c r="F922" s="565"/>
      <c r="G922" s="565"/>
      <c r="H922" s="565"/>
      <c r="I922" s="565"/>
      <c r="J922" s="565"/>
      <c r="K922" s="565"/>
      <c r="L922" s="565"/>
      <c r="M922" s="565"/>
      <c r="N922" s="565"/>
      <c r="O922" s="565"/>
      <c r="P922" s="565"/>
      <c r="Q922" s="565"/>
      <c r="R922" s="565"/>
      <c r="S922" s="565"/>
      <c r="T922" s="565"/>
      <c r="U922" s="565"/>
      <c r="V922" s="565"/>
      <c r="W922" s="565"/>
      <c r="X922" s="565"/>
      <c r="Y922" s="565"/>
      <c r="Z922" s="565"/>
    </row>
    <row r="923" spans="1:26" ht="15.75" customHeight="1">
      <c r="A923" s="565"/>
      <c r="B923" s="565"/>
      <c r="C923" s="565"/>
      <c r="D923" s="565"/>
      <c r="E923" s="565"/>
      <c r="F923" s="565"/>
      <c r="G923" s="565"/>
      <c r="H923" s="565"/>
      <c r="I923" s="565"/>
      <c r="J923" s="565"/>
      <c r="K923" s="565"/>
      <c r="L923" s="565"/>
      <c r="M923" s="565"/>
      <c r="N923" s="565"/>
      <c r="O923" s="565"/>
      <c r="P923" s="565"/>
      <c r="Q923" s="565"/>
      <c r="R923" s="565"/>
      <c r="S923" s="565"/>
      <c r="T923" s="565"/>
      <c r="U923" s="565"/>
      <c r="V923" s="565"/>
      <c r="W923" s="565"/>
      <c r="X923" s="565"/>
      <c r="Y923" s="565"/>
      <c r="Z923" s="565"/>
    </row>
    <row r="924" spans="1:26" ht="15.75" customHeight="1">
      <c r="A924" s="565"/>
      <c r="B924" s="565"/>
      <c r="C924" s="565"/>
      <c r="D924" s="565"/>
      <c r="E924" s="565"/>
      <c r="F924" s="565"/>
      <c r="G924" s="565"/>
      <c r="H924" s="565"/>
      <c r="I924" s="565"/>
      <c r="J924" s="565"/>
      <c r="K924" s="565"/>
      <c r="L924" s="565"/>
      <c r="M924" s="565"/>
      <c r="N924" s="565"/>
      <c r="O924" s="565"/>
      <c r="P924" s="565"/>
      <c r="Q924" s="565"/>
      <c r="R924" s="565"/>
      <c r="S924" s="565"/>
      <c r="T924" s="565"/>
      <c r="U924" s="565"/>
      <c r="V924" s="565"/>
      <c r="W924" s="565"/>
      <c r="X924" s="565"/>
      <c r="Y924" s="565"/>
      <c r="Z924" s="565"/>
    </row>
    <row r="925" spans="1:26" ht="15.75" customHeight="1">
      <c r="A925" s="565"/>
      <c r="B925" s="565"/>
      <c r="C925" s="565"/>
      <c r="D925" s="565"/>
      <c r="E925" s="565"/>
      <c r="F925" s="565"/>
      <c r="G925" s="565"/>
      <c r="H925" s="565"/>
      <c r="I925" s="565"/>
      <c r="J925" s="565"/>
      <c r="K925" s="565"/>
      <c r="L925" s="565"/>
      <c r="M925" s="565"/>
      <c r="N925" s="565"/>
      <c r="O925" s="565"/>
      <c r="P925" s="565"/>
      <c r="Q925" s="565"/>
      <c r="R925" s="565"/>
      <c r="S925" s="565"/>
      <c r="T925" s="565"/>
      <c r="U925" s="565"/>
      <c r="V925" s="565"/>
      <c r="W925" s="565"/>
      <c r="X925" s="565"/>
      <c r="Y925" s="565"/>
      <c r="Z925" s="565"/>
    </row>
    <row r="926" spans="1:26" ht="15.75" customHeight="1">
      <c r="A926" s="565"/>
      <c r="B926" s="565"/>
      <c r="C926" s="565"/>
      <c r="D926" s="565"/>
      <c r="E926" s="565"/>
      <c r="F926" s="565"/>
      <c r="G926" s="565"/>
      <c r="H926" s="565"/>
      <c r="I926" s="565"/>
      <c r="J926" s="565"/>
      <c r="K926" s="565"/>
      <c r="L926" s="565"/>
      <c r="M926" s="565"/>
      <c r="N926" s="565"/>
      <c r="O926" s="565"/>
      <c r="P926" s="565"/>
      <c r="Q926" s="565"/>
      <c r="R926" s="565"/>
      <c r="S926" s="565"/>
      <c r="T926" s="565"/>
      <c r="U926" s="565"/>
      <c r="V926" s="565"/>
      <c r="W926" s="565"/>
      <c r="X926" s="565"/>
      <c r="Y926" s="565"/>
      <c r="Z926" s="565"/>
    </row>
    <row r="927" spans="1:26" ht="15.75" customHeight="1">
      <c r="A927" s="565"/>
      <c r="B927" s="565"/>
      <c r="C927" s="565"/>
      <c r="D927" s="565"/>
      <c r="E927" s="565"/>
      <c r="F927" s="565"/>
      <c r="G927" s="565"/>
      <c r="H927" s="565"/>
      <c r="I927" s="565"/>
      <c r="J927" s="565"/>
      <c r="K927" s="565"/>
      <c r="L927" s="565"/>
      <c r="M927" s="565"/>
      <c r="N927" s="565"/>
      <c r="O927" s="565"/>
      <c r="P927" s="565"/>
      <c r="Q927" s="565"/>
      <c r="R927" s="565"/>
      <c r="S927" s="565"/>
      <c r="T927" s="565"/>
      <c r="U927" s="565"/>
      <c r="V927" s="565"/>
      <c r="W927" s="565"/>
      <c r="X927" s="565"/>
      <c r="Y927" s="565"/>
      <c r="Z927" s="565"/>
    </row>
    <row r="928" spans="1:26" ht="15.75" customHeight="1">
      <c r="A928" s="565"/>
      <c r="B928" s="565"/>
      <c r="C928" s="565"/>
      <c r="D928" s="565"/>
      <c r="E928" s="565"/>
      <c r="F928" s="565"/>
      <c r="G928" s="565"/>
      <c r="H928" s="565"/>
      <c r="I928" s="565"/>
      <c r="J928" s="565"/>
      <c r="K928" s="565"/>
      <c r="L928" s="565"/>
      <c r="M928" s="565"/>
      <c r="N928" s="565"/>
      <c r="O928" s="565"/>
      <c r="P928" s="565"/>
      <c r="Q928" s="565"/>
      <c r="R928" s="565"/>
      <c r="S928" s="565"/>
      <c r="T928" s="565"/>
      <c r="U928" s="565"/>
      <c r="V928" s="565"/>
      <c r="W928" s="565"/>
      <c r="X928" s="565"/>
      <c r="Y928" s="565"/>
      <c r="Z928" s="565"/>
    </row>
    <row r="929" spans="1:26" ht="15.75" customHeight="1">
      <c r="A929" s="565"/>
      <c r="B929" s="565"/>
      <c r="C929" s="565"/>
      <c r="D929" s="565"/>
      <c r="E929" s="565"/>
      <c r="F929" s="565"/>
      <c r="G929" s="565"/>
      <c r="H929" s="565"/>
      <c r="I929" s="565"/>
      <c r="J929" s="565"/>
      <c r="K929" s="565"/>
      <c r="L929" s="565"/>
      <c r="M929" s="565"/>
      <c r="N929" s="565"/>
      <c r="O929" s="565"/>
      <c r="P929" s="565"/>
      <c r="Q929" s="565"/>
      <c r="R929" s="565"/>
      <c r="S929" s="565"/>
      <c r="T929" s="565"/>
      <c r="U929" s="565"/>
      <c r="V929" s="565"/>
      <c r="W929" s="565"/>
      <c r="X929" s="565"/>
      <c r="Y929" s="565"/>
      <c r="Z929" s="565"/>
    </row>
    <row r="930" spans="1:26" ht="15.75" customHeight="1">
      <c r="A930" s="565"/>
      <c r="B930" s="565"/>
      <c r="C930" s="565"/>
      <c r="D930" s="565"/>
      <c r="E930" s="565"/>
      <c r="F930" s="565"/>
      <c r="G930" s="565"/>
      <c r="H930" s="565"/>
      <c r="I930" s="565"/>
      <c r="J930" s="565"/>
      <c r="K930" s="565"/>
      <c r="L930" s="565"/>
      <c r="M930" s="565"/>
      <c r="N930" s="565"/>
      <c r="O930" s="565"/>
      <c r="P930" s="565"/>
      <c r="Q930" s="565"/>
      <c r="R930" s="565"/>
      <c r="S930" s="565"/>
      <c r="T930" s="565"/>
      <c r="U930" s="565"/>
      <c r="V930" s="565"/>
      <c r="W930" s="565"/>
      <c r="X930" s="565"/>
      <c r="Y930" s="565"/>
      <c r="Z930" s="565"/>
    </row>
    <row r="931" spans="1:26" ht="15.75" customHeight="1">
      <c r="A931" s="565"/>
      <c r="B931" s="565"/>
      <c r="C931" s="565"/>
      <c r="D931" s="565"/>
      <c r="E931" s="565"/>
      <c r="F931" s="565"/>
      <c r="G931" s="565"/>
      <c r="H931" s="565"/>
      <c r="I931" s="565"/>
      <c r="J931" s="565"/>
      <c r="K931" s="565"/>
      <c r="L931" s="565"/>
      <c r="M931" s="565"/>
      <c r="N931" s="565"/>
      <c r="O931" s="565"/>
      <c r="P931" s="565"/>
      <c r="Q931" s="565"/>
      <c r="R931" s="565"/>
      <c r="S931" s="565"/>
      <c r="T931" s="565"/>
      <c r="U931" s="565"/>
      <c r="V931" s="565"/>
      <c r="W931" s="565"/>
      <c r="X931" s="565"/>
      <c r="Y931" s="565"/>
      <c r="Z931" s="565"/>
    </row>
    <row r="932" spans="1:26" ht="15.75" customHeight="1">
      <c r="A932" s="565"/>
      <c r="B932" s="565"/>
      <c r="C932" s="565"/>
      <c r="D932" s="565"/>
      <c r="E932" s="565"/>
      <c r="F932" s="565"/>
      <c r="G932" s="565"/>
      <c r="H932" s="565"/>
      <c r="I932" s="565"/>
      <c r="J932" s="565"/>
      <c r="K932" s="565"/>
      <c r="L932" s="565"/>
      <c r="M932" s="565"/>
      <c r="N932" s="565"/>
      <c r="O932" s="565"/>
      <c r="P932" s="565"/>
      <c r="Q932" s="565"/>
      <c r="R932" s="565"/>
      <c r="S932" s="565"/>
      <c r="T932" s="565"/>
      <c r="U932" s="565"/>
      <c r="V932" s="565"/>
      <c r="W932" s="565"/>
      <c r="X932" s="565"/>
      <c r="Y932" s="565"/>
      <c r="Z932" s="565"/>
    </row>
    <row r="933" spans="1:26" ht="15.75" customHeight="1">
      <c r="A933" s="565"/>
      <c r="B933" s="565"/>
      <c r="C933" s="565"/>
      <c r="D933" s="565"/>
      <c r="E933" s="565"/>
      <c r="F933" s="565"/>
      <c r="G933" s="565"/>
      <c r="H933" s="565"/>
      <c r="I933" s="565"/>
      <c r="J933" s="565"/>
      <c r="K933" s="565"/>
      <c r="L933" s="565"/>
      <c r="M933" s="565"/>
      <c r="N933" s="565"/>
      <c r="O933" s="565"/>
      <c r="P933" s="565"/>
      <c r="Q933" s="565"/>
      <c r="R933" s="565"/>
      <c r="S933" s="565"/>
      <c r="T933" s="565"/>
      <c r="U933" s="565"/>
      <c r="V933" s="565"/>
      <c r="W933" s="565"/>
      <c r="X933" s="565"/>
      <c r="Y933" s="565"/>
      <c r="Z933" s="565"/>
    </row>
    <row r="934" spans="1:26" ht="15.75" customHeight="1">
      <c r="A934" s="565"/>
      <c r="B934" s="565"/>
      <c r="C934" s="565"/>
      <c r="D934" s="565"/>
      <c r="E934" s="565"/>
      <c r="F934" s="565"/>
      <c r="G934" s="565"/>
      <c r="H934" s="565"/>
      <c r="I934" s="565"/>
      <c r="J934" s="565"/>
      <c r="K934" s="565"/>
      <c r="L934" s="565"/>
      <c r="M934" s="565"/>
      <c r="N934" s="565"/>
      <c r="O934" s="565"/>
      <c r="P934" s="565"/>
      <c r="Q934" s="565"/>
      <c r="R934" s="565"/>
      <c r="S934" s="565"/>
      <c r="T934" s="565"/>
      <c r="U934" s="565"/>
      <c r="V934" s="565"/>
      <c r="W934" s="565"/>
      <c r="X934" s="565"/>
      <c r="Y934" s="565"/>
      <c r="Z934" s="565"/>
    </row>
    <row r="935" spans="1:26" ht="15.75" customHeight="1">
      <c r="A935" s="565"/>
      <c r="B935" s="565"/>
      <c r="C935" s="565"/>
      <c r="D935" s="565"/>
      <c r="E935" s="565"/>
      <c r="F935" s="565"/>
      <c r="G935" s="565"/>
      <c r="H935" s="565"/>
      <c r="I935" s="565"/>
      <c r="J935" s="565"/>
      <c r="K935" s="565"/>
      <c r="L935" s="565"/>
      <c r="M935" s="565"/>
      <c r="N935" s="565"/>
      <c r="O935" s="565"/>
      <c r="P935" s="565"/>
      <c r="Q935" s="565"/>
      <c r="R935" s="565"/>
      <c r="S935" s="565"/>
      <c r="T935" s="565"/>
      <c r="U935" s="565"/>
      <c r="V935" s="565"/>
      <c r="W935" s="565"/>
      <c r="X935" s="565"/>
      <c r="Y935" s="565"/>
      <c r="Z935" s="565"/>
    </row>
    <row r="936" spans="1:26" ht="15.75" customHeight="1">
      <c r="A936" s="565"/>
      <c r="B936" s="565"/>
      <c r="C936" s="565"/>
      <c r="D936" s="565"/>
      <c r="E936" s="565"/>
      <c r="F936" s="565"/>
      <c r="G936" s="565"/>
      <c r="H936" s="565"/>
      <c r="I936" s="565"/>
      <c r="J936" s="565"/>
      <c r="K936" s="565"/>
      <c r="L936" s="565"/>
      <c r="M936" s="565"/>
      <c r="N936" s="565"/>
      <c r="O936" s="565"/>
      <c r="P936" s="565"/>
      <c r="Q936" s="565"/>
      <c r="R936" s="565"/>
      <c r="S936" s="565"/>
      <c r="T936" s="565"/>
      <c r="U936" s="565"/>
      <c r="V936" s="565"/>
      <c r="W936" s="565"/>
      <c r="X936" s="565"/>
      <c r="Y936" s="565"/>
      <c r="Z936" s="565"/>
    </row>
    <row r="937" spans="1:26" ht="15.75" customHeight="1">
      <c r="A937" s="565"/>
      <c r="B937" s="565"/>
      <c r="C937" s="565"/>
      <c r="D937" s="565"/>
      <c r="E937" s="565"/>
      <c r="F937" s="565"/>
      <c r="G937" s="565"/>
      <c r="H937" s="565"/>
      <c r="I937" s="565"/>
      <c r="J937" s="565"/>
      <c r="K937" s="565"/>
      <c r="L937" s="565"/>
      <c r="M937" s="565"/>
      <c r="N937" s="565"/>
      <c r="O937" s="565"/>
      <c r="P937" s="565"/>
      <c r="Q937" s="565"/>
      <c r="R937" s="565"/>
      <c r="S937" s="565"/>
      <c r="T937" s="565"/>
      <c r="U937" s="565"/>
      <c r="V937" s="565"/>
      <c r="W937" s="565"/>
      <c r="X937" s="565"/>
      <c r="Y937" s="565"/>
      <c r="Z937" s="565"/>
    </row>
    <row r="938" spans="1:26" ht="15.75" customHeight="1">
      <c r="A938" s="565"/>
      <c r="B938" s="565"/>
      <c r="C938" s="565"/>
      <c r="D938" s="565"/>
      <c r="E938" s="565"/>
      <c r="F938" s="565"/>
      <c r="G938" s="565"/>
      <c r="H938" s="565"/>
      <c r="I938" s="565"/>
      <c r="J938" s="565"/>
      <c r="K938" s="565"/>
      <c r="L938" s="565"/>
      <c r="M938" s="565"/>
      <c r="N938" s="565"/>
      <c r="O938" s="565"/>
      <c r="P938" s="565"/>
      <c r="Q938" s="565"/>
      <c r="R938" s="565"/>
      <c r="S938" s="565"/>
      <c r="T938" s="565"/>
      <c r="U938" s="565"/>
      <c r="V938" s="565"/>
      <c r="W938" s="565"/>
      <c r="X938" s="565"/>
      <c r="Y938" s="565"/>
      <c r="Z938" s="565"/>
    </row>
    <row r="939" spans="1:26" ht="15.75" customHeight="1">
      <c r="A939" s="565"/>
      <c r="B939" s="565"/>
      <c r="C939" s="565"/>
      <c r="D939" s="565"/>
      <c r="E939" s="565"/>
      <c r="F939" s="565"/>
      <c r="G939" s="565"/>
      <c r="H939" s="565"/>
      <c r="I939" s="565"/>
      <c r="J939" s="565"/>
      <c r="K939" s="565"/>
      <c r="L939" s="565"/>
      <c r="M939" s="565"/>
      <c r="N939" s="565"/>
      <c r="O939" s="565"/>
      <c r="P939" s="565"/>
      <c r="Q939" s="565"/>
      <c r="R939" s="565"/>
      <c r="S939" s="565"/>
      <c r="T939" s="565"/>
      <c r="U939" s="565"/>
      <c r="V939" s="565"/>
      <c r="W939" s="565"/>
      <c r="X939" s="565"/>
      <c r="Y939" s="565"/>
      <c r="Z939" s="565"/>
    </row>
    <row r="940" spans="1:26" ht="15.75" customHeight="1">
      <c r="A940" s="565"/>
      <c r="B940" s="565"/>
      <c r="C940" s="565"/>
      <c r="D940" s="565"/>
      <c r="E940" s="565"/>
      <c r="F940" s="565"/>
      <c r="G940" s="565"/>
      <c r="H940" s="565"/>
      <c r="I940" s="565"/>
      <c r="J940" s="565"/>
      <c r="K940" s="565"/>
      <c r="L940" s="565"/>
      <c r="M940" s="565"/>
      <c r="N940" s="565"/>
      <c r="O940" s="565"/>
      <c r="P940" s="565"/>
      <c r="Q940" s="565"/>
      <c r="R940" s="565"/>
      <c r="S940" s="565"/>
      <c r="T940" s="565"/>
      <c r="U940" s="565"/>
      <c r="V940" s="565"/>
      <c r="W940" s="565"/>
      <c r="X940" s="565"/>
      <c r="Y940" s="565"/>
      <c r="Z940" s="565"/>
    </row>
    <row r="941" spans="1:26" ht="15.75" customHeight="1">
      <c r="A941" s="565"/>
      <c r="B941" s="565"/>
      <c r="C941" s="565"/>
      <c r="D941" s="565"/>
      <c r="E941" s="565"/>
      <c r="F941" s="565"/>
      <c r="G941" s="565"/>
      <c r="H941" s="565"/>
      <c r="I941" s="565"/>
      <c r="J941" s="565"/>
      <c r="K941" s="565"/>
      <c r="L941" s="565"/>
      <c r="M941" s="565"/>
      <c r="N941" s="565"/>
      <c r="O941" s="565"/>
      <c r="P941" s="565"/>
      <c r="Q941" s="565"/>
      <c r="R941" s="565"/>
      <c r="S941" s="565"/>
      <c r="T941" s="565"/>
      <c r="U941" s="565"/>
      <c r="V941" s="565"/>
      <c r="W941" s="565"/>
      <c r="X941" s="565"/>
      <c r="Y941" s="565"/>
      <c r="Z941" s="565"/>
    </row>
    <row r="942" spans="1:26" ht="15.75" customHeight="1">
      <c r="A942" s="565"/>
      <c r="B942" s="565"/>
      <c r="C942" s="565"/>
      <c r="D942" s="565"/>
      <c r="E942" s="565"/>
      <c r="F942" s="565"/>
      <c r="G942" s="565"/>
      <c r="H942" s="565"/>
      <c r="I942" s="565"/>
      <c r="J942" s="565"/>
      <c r="K942" s="565"/>
      <c r="L942" s="565"/>
      <c r="M942" s="565"/>
      <c r="N942" s="565"/>
      <c r="O942" s="565"/>
      <c r="P942" s="565"/>
      <c r="Q942" s="565"/>
      <c r="R942" s="565"/>
      <c r="S942" s="565"/>
      <c r="T942" s="565"/>
      <c r="U942" s="565"/>
      <c r="V942" s="565"/>
      <c r="W942" s="565"/>
      <c r="X942" s="565"/>
      <c r="Y942" s="565"/>
      <c r="Z942" s="565"/>
    </row>
    <row r="943" spans="1:26" ht="15.75" customHeight="1">
      <c r="A943" s="565"/>
      <c r="B943" s="565"/>
      <c r="C943" s="565"/>
      <c r="D943" s="565"/>
      <c r="E943" s="565"/>
      <c r="F943" s="565"/>
      <c r="G943" s="565"/>
      <c r="H943" s="565"/>
      <c r="I943" s="565"/>
      <c r="J943" s="565"/>
      <c r="K943" s="565"/>
      <c r="L943" s="565"/>
      <c r="M943" s="565"/>
      <c r="N943" s="565"/>
      <c r="O943" s="565"/>
      <c r="P943" s="565"/>
      <c r="Q943" s="565"/>
      <c r="R943" s="565"/>
      <c r="S943" s="565"/>
      <c r="T943" s="565"/>
      <c r="U943" s="565"/>
      <c r="V943" s="565"/>
      <c r="W943" s="565"/>
      <c r="X943" s="565"/>
      <c r="Y943" s="565"/>
      <c r="Z943" s="565"/>
    </row>
    <row r="944" spans="1:26" ht="15.75" customHeight="1">
      <c r="A944" s="565"/>
      <c r="B944" s="565"/>
      <c r="C944" s="565"/>
      <c r="D944" s="565"/>
      <c r="E944" s="565"/>
      <c r="F944" s="565"/>
      <c r="G944" s="565"/>
      <c r="H944" s="565"/>
      <c r="I944" s="565"/>
      <c r="J944" s="565"/>
      <c r="K944" s="565"/>
      <c r="L944" s="565"/>
      <c r="M944" s="565"/>
      <c r="N944" s="565"/>
      <c r="O944" s="565"/>
      <c r="P944" s="565"/>
      <c r="Q944" s="565"/>
      <c r="R944" s="565"/>
      <c r="S944" s="565"/>
      <c r="T944" s="565"/>
      <c r="U944" s="565"/>
      <c r="V944" s="565"/>
      <c r="W944" s="565"/>
      <c r="X944" s="565"/>
      <c r="Y944" s="565"/>
      <c r="Z944" s="565"/>
    </row>
    <row r="945" spans="1:26" ht="15.75" customHeight="1">
      <c r="A945" s="565"/>
      <c r="B945" s="565"/>
      <c r="C945" s="565"/>
      <c r="D945" s="565"/>
      <c r="E945" s="565"/>
      <c r="F945" s="565"/>
      <c r="G945" s="565"/>
      <c r="H945" s="565"/>
      <c r="I945" s="565"/>
      <c r="J945" s="565"/>
      <c r="K945" s="565"/>
      <c r="L945" s="565"/>
      <c r="M945" s="565"/>
      <c r="N945" s="565"/>
      <c r="O945" s="565"/>
      <c r="P945" s="565"/>
      <c r="Q945" s="565"/>
      <c r="R945" s="565"/>
      <c r="S945" s="565"/>
      <c r="T945" s="565"/>
      <c r="U945" s="565"/>
      <c r="V945" s="565"/>
      <c r="W945" s="565"/>
      <c r="X945" s="565"/>
      <c r="Y945" s="565"/>
      <c r="Z945" s="565"/>
    </row>
    <row r="946" spans="1:26" ht="15.75" customHeight="1">
      <c r="A946" s="565"/>
      <c r="B946" s="565"/>
      <c r="C946" s="565"/>
      <c r="D946" s="565"/>
      <c r="E946" s="565"/>
      <c r="F946" s="565"/>
      <c r="G946" s="565"/>
      <c r="H946" s="565"/>
      <c r="I946" s="565"/>
      <c r="J946" s="565"/>
      <c r="K946" s="565"/>
      <c r="L946" s="565"/>
      <c r="M946" s="565"/>
      <c r="N946" s="565"/>
      <c r="O946" s="565"/>
      <c r="P946" s="565"/>
      <c r="Q946" s="565"/>
      <c r="R946" s="565"/>
      <c r="S946" s="565"/>
      <c r="T946" s="565"/>
      <c r="U946" s="565"/>
      <c r="V946" s="565"/>
      <c r="W946" s="565"/>
      <c r="X946" s="565"/>
      <c r="Y946" s="565"/>
      <c r="Z946" s="565"/>
    </row>
    <row r="947" spans="1:26" ht="15.75" customHeight="1">
      <c r="A947" s="565"/>
      <c r="B947" s="565"/>
      <c r="C947" s="565"/>
      <c r="D947" s="565"/>
      <c r="E947" s="565"/>
      <c r="F947" s="565"/>
      <c r="G947" s="565"/>
      <c r="H947" s="565"/>
      <c r="I947" s="565"/>
      <c r="J947" s="565"/>
      <c r="K947" s="565"/>
      <c r="L947" s="565"/>
      <c r="M947" s="565"/>
      <c r="N947" s="565"/>
      <c r="O947" s="565"/>
      <c r="P947" s="565"/>
      <c r="Q947" s="565"/>
      <c r="R947" s="565"/>
      <c r="S947" s="565"/>
      <c r="T947" s="565"/>
      <c r="U947" s="565"/>
      <c r="V947" s="565"/>
      <c r="W947" s="565"/>
      <c r="X947" s="565"/>
      <c r="Y947" s="565"/>
      <c r="Z947" s="565"/>
    </row>
    <row r="948" spans="1:26" ht="15.75" customHeight="1">
      <c r="A948" s="565"/>
      <c r="B948" s="565"/>
      <c r="C948" s="565"/>
      <c r="D948" s="565"/>
      <c r="E948" s="565"/>
      <c r="F948" s="565"/>
      <c r="G948" s="565"/>
      <c r="H948" s="565"/>
      <c r="I948" s="565"/>
      <c r="J948" s="565"/>
      <c r="K948" s="565"/>
      <c r="L948" s="565"/>
      <c r="M948" s="565"/>
      <c r="N948" s="565"/>
      <c r="O948" s="565"/>
      <c r="P948" s="565"/>
      <c r="Q948" s="565"/>
      <c r="R948" s="565"/>
      <c r="S948" s="565"/>
      <c r="T948" s="565"/>
      <c r="U948" s="565"/>
      <c r="V948" s="565"/>
      <c r="W948" s="565"/>
      <c r="X948" s="565"/>
      <c r="Y948" s="565"/>
      <c r="Z948" s="565"/>
    </row>
    <row r="949" spans="1:26" ht="15.75" customHeight="1">
      <c r="A949" s="565"/>
      <c r="B949" s="565"/>
      <c r="C949" s="565"/>
      <c r="D949" s="565"/>
      <c r="E949" s="565"/>
      <c r="F949" s="565"/>
      <c r="G949" s="565"/>
      <c r="H949" s="565"/>
      <c r="I949" s="565"/>
      <c r="J949" s="565"/>
      <c r="K949" s="565"/>
      <c r="L949" s="565"/>
      <c r="M949" s="565"/>
      <c r="N949" s="565"/>
      <c r="O949" s="565"/>
      <c r="P949" s="565"/>
      <c r="Q949" s="565"/>
      <c r="R949" s="565"/>
      <c r="S949" s="565"/>
      <c r="T949" s="565"/>
      <c r="U949" s="565"/>
      <c r="V949" s="565"/>
      <c r="W949" s="565"/>
      <c r="X949" s="565"/>
      <c r="Y949" s="565"/>
      <c r="Z949" s="565"/>
    </row>
    <row r="950" spans="1:26" ht="15.75" customHeight="1">
      <c r="A950" s="565"/>
      <c r="B950" s="565"/>
      <c r="C950" s="565"/>
      <c r="D950" s="565"/>
      <c r="E950" s="565"/>
      <c r="F950" s="565"/>
      <c r="G950" s="565"/>
      <c r="H950" s="565"/>
      <c r="I950" s="565"/>
      <c r="J950" s="565"/>
      <c r="K950" s="565"/>
      <c r="L950" s="565"/>
      <c r="M950" s="565"/>
      <c r="N950" s="565"/>
      <c r="O950" s="565"/>
      <c r="P950" s="565"/>
      <c r="Q950" s="565"/>
      <c r="R950" s="565"/>
      <c r="S950" s="565"/>
      <c r="T950" s="565"/>
      <c r="U950" s="565"/>
      <c r="V950" s="565"/>
      <c r="W950" s="565"/>
      <c r="X950" s="565"/>
      <c r="Y950" s="565"/>
      <c r="Z950" s="565"/>
    </row>
  </sheetData>
  <autoFilter ref="A5:X29" xr:uid="{00000000-0009-0000-0000-000026000000}">
    <filterColumn colId="13" showButton="0"/>
    <filterColumn colId="16" showButton="0"/>
    <filterColumn colId="19" showButton="0"/>
    <filterColumn colId="21" showButton="0"/>
  </autoFilter>
  <mergeCells count="27">
    <mergeCell ref="F42:J42"/>
    <mergeCell ref="X24:X26"/>
    <mergeCell ref="X27:X28"/>
    <mergeCell ref="F35:L35"/>
    <mergeCell ref="X11:X12"/>
    <mergeCell ref="X13:X14"/>
    <mergeCell ref="X15:X16"/>
    <mergeCell ref="X17:X19"/>
    <mergeCell ref="X20:X21"/>
    <mergeCell ref="F36:J36"/>
    <mergeCell ref="F37:J37"/>
    <mergeCell ref="F38:J38"/>
    <mergeCell ref="F39:J39"/>
    <mergeCell ref="F41:J41"/>
    <mergeCell ref="N5:O5"/>
    <mergeCell ref="Q5:R5"/>
    <mergeCell ref="T5:U5"/>
    <mergeCell ref="V5:W5"/>
    <mergeCell ref="H6:I6"/>
    <mergeCell ref="L6:M6"/>
    <mergeCell ref="A1:C2"/>
    <mergeCell ref="D1:N2"/>
    <mergeCell ref="O1:P1"/>
    <mergeCell ref="O2:P2"/>
    <mergeCell ref="A3:C3"/>
    <mergeCell ref="D3:N3"/>
    <mergeCell ref="O3:P3"/>
  </mergeCells>
  <conditionalFormatting sqref="AD11:AD28 AF11:AG28 AN11:AN28 AU11:AW28 AS11:AS28 BC11:BC28 BH11:BH28">
    <cfRule type="cellIs" dxfId="20" priority="1" operator="equal">
      <formula>1</formula>
    </cfRule>
  </conditionalFormatting>
  <conditionalFormatting sqref="AD11:AD28 AF11:AG28 AN11:AN28 AU11:AW28 AS11:AS28 BC11:BC28 BH11:BH28">
    <cfRule type="cellIs" dxfId="19" priority="2" operator="between">
      <formula>0.8</formula>
      <formula>0.99</formula>
    </cfRule>
  </conditionalFormatting>
  <conditionalFormatting sqref="AD11:AD28 AN11:AN28 BC11:BC28 BH11:BH28 AF11:AG28 AS11:AS28 AU11:AV28">
    <cfRule type="cellIs" dxfId="18" priority="3" operator="between">
      <formula>0.4</formula>
      <formula>0.79</formula>
    </cfRule>
  </conditionalFormatting>
  <conditionalFormatting sqref="AH11:AH28 AW11:AW28">
    <cfRule type="cellIs" dxfId="17" priority="4" operator="equal">
      <formula>"Cerrado"</formula>
    </cfRule>
  </conditionalFormatting>
  <conditionalFormatting sqref="AH11:AH28 AW11:AW28">
    <cfRule type="cellIs" dxfId="16" priority="5" operator="equal">
      <formula>"CA"</formula>
    </cfRule>
  </conditionalFormatting>
  <conditionalFormatting sqref="AH11:AH28 AW11:AW28">
    <cfRule type="cellIs" dxfId="15" priority="6" operator="equal">
      <formula>"CM"</formula>
    </cfRule>
  </conditionalFormatting>
  <pageMargins left="0.7" right="0.7" top="0.75" bottom="0.75" header="0" footer="0"/>
  <pageSetup orientation="landscape"/>
  <drawing r:id="rId1"/>
  <legacyDrawing r:id="rId2"/>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0000"/>
  </sheetPr>
  <dimension ref="A1:AA1001"/>
  <sheetViews>
    <sheetView showGridLines="0" topLeftCell="B29" zoomScale="125" zoomScaleNormal="125" zoomScalePageLayoutView="125" workbookViewId="0">
      <selection activeCell="B31" sqref="B31"/>
    </sheetView>
  </sheetViews>
  <sheetFormatPr defaultColWidth="14.42578125" defaultRowHeight="15" customHeight="1"/>
  <cols>
    <col min="1" max="1" width="47.28515625" customWidth="1"/>
    <col min="2" max="2" width="117.7109375" customWidth="1"/>
    <col min="3" max="4" width="59.7109375" customWidth="1"/>
    <col min="5" max="5" width="34.28515625" customWidth="1"/>
    <col min="6" max="6" width="27" customWidth="1"/>
    <col min="7" max="7" width="10" customWidth="1"/>
  </cols>
  <sheetData>
    <row r="1" spans="1:27" ht="19.5" customHeight="1">
      <c r="A1" s="182" t="s">
        <v>1011</v>
      </c>
      <c r="B1" s="184" t="str">
        <f>+PMUCG!A41</f>
        <v>Auditoría Especial Componente Control Financiero, 
vigencia 2018</v>
      </c>
    </row>
    <row r="2" spans="1:27" ht="21" customHeight="1">
      <c r="A2" s="182" t="s">
        <v>11</v>
      </c>
      <c r="B2" s="186">
        <f>+PMUCG!C41</f>
        <v>1</v>
      </c>
    </row>
    <row r="3" spans="1:27" ht="22.35" customHeight="1">
      <c r="A3" s="419" t="s">
        <v>12</v>
      </c>
      <c r="B3" s="186"/>
    </row>
    <row r="4" spans="1:27" ht="89.1" customHeight="1">
      <c r="A4" s="188" t="s">
        <v>15</v>
      </c>
      <c r="B4" s="7" t="s">
        <v>771</v>
      </c>
    </row>
    <row r="5" spans="1:27" ht="34.5" customHeight="1">
      <c r="A5" s="188" t="s">
        <v>17</v>
      </c>
      <c r="B5" s="7" t="str">
        <f>+PMUCG!J41</f>
        <v>Recuperar el recurso no ejecutado.</v>
      </c>
    </row>
    <row r="6" spans="1:27" ht="30" customHeight="1">
      <c r="A6" s="188" t="s">
        <v>32</v>
      </c>
      <c r="B6" s="10">
        <f>+PMUCG!H41</f>
        <v>43617</v>
      </c>
    </row>
    <row r="7" spans="1:27" ht="30" customHeight="1">
      <c r="A7" s="641" t="s">
        <v>33</v>
      </c>
      <c r="B7" s="12">
        <v>44926</v>
      </c>
    </row>
    <row r="8" spans="1:27" ht="48" customHeight="1">
      <c r="A8" s="641" t="s">
        <v>1014</v>
      </c>
      <c r="B8" s="190" t="s">
        <v>1350</v>
      </c>
    </row>
    <row r="9" spans="1:27" ht="63.75" customHeight="1">
      <c r="A9" s="641" t="s">
        <v>1092</v>
      </c>
      <c r="B9" s="190" t="str">
        <f>+PMUCG!L41</f>
        <v>Subdirección Administrativa y finaniera.
Subdirección Jurídica.
Subdireccion de Dotación de Vivienda y Hábitat</v>
      </c>
    </row>
    <row r="10" spans="1:27" ht="24.75" customHeight="1">
      <c r="A10" s="1746" t="s">
        <v>1016</v>
      </c>
      <c r="B10" s="1559"/>
      <c r="C10" s="1559"/>
      <c r="D10" s="1559"/>
      <c r="E10" s="1559"/>
      <c r="F10" s="1552"/>
    </row>
    <row r="11" spans="1:27" ht="16.5" customHeight="1">
      <c r="A11" s="16" t="s">
        <v>1017</v>
      </c>
      <c r="B11" s="16" t="s">
        <v>1018</v>
      </c>
      <c r="C11" s="16" t="s">
        <v>1019</v>
      </c>
      <c r="D11" s="794" t="s">
        <v>1020</v>
      </c>
      <c r="E11" s="16" t="s">
        <v>1021</v>
      </c>
      <c r="F11" s="16" t="s">
        <v>1022</v>
      </c>
    </row>
    <row r="12" spans="1:27" ht="204.6" customHeight="1">
      <c r="A12" s="115">
        <v>43646</v>
      </c>
      <c r="B12" s="118" t="s">
        <v>1351</v>
      </c>
      <c r="C12" s="118" t="s">
        <v>1352</v>
      </c>
      <c r="D12" s="118"/>
      <c r="E12" s="215"/>
      <c r="F12" s="215"/>
    </row>
    <row r="13" spans="1:27" ht="36.75" customHeight="1">
      <c r="A13" s="47">
        <v>43672</v>
      </c>
      <c r="B13" s="219" t="s">
        <v>1353</v>
      </c>
      <c r="C13" s="219"/>
      <c r="D13" s="219"/>
      <c r="E13" s="219"/>
      <c r="F13" s="219"/>
    </row>
    <row r="14" spans="1:27" ht="195">
      <c r="A14" s="202" t="s">
        <v>1276</v>
      </c>
      <c r="B14" s="192" t="s">
        <v>1354</v>
      </c>
      <c r="C14" s="18" t="s">
        <v>1355</v>
      </c>
      <c r="D14" s="18"/>
      <c r="E14" s="215"/>
      <c r="F14" s="215"/>
    </row>
    <row r="15" spans="1:27" ht="30">
      <c r="A15" s="351">
        <v>43781</v>
      </c>
      <c r="B15" s="192" t="s">
        <v>1356</v>
      </c>
      <c r="C15" s="202" t="s">
        <v>1357</v>
      </c>
      <c r="D15" s="202"/>
      <c r="E15" s="215"/>
      <c r="F15" s="215"/>
    </row>
    <row r="16" spans="1:27" ht="14.25" customHeight="1">
      <c r="A16" s="220">
        <v>43838</v>
      </c>
      <c r="B16" s="437" t="s">
        <v>1358</v>
      </c>
      <c r="C16" s="350" t="s">
        <v>1359</v>
      </c>
      <c r="D16" s="350"/>
      <c r="E16" s="350"/>
      <c r="F16" s="350"/>
      <c r="G16" s="978"/>
      <c r="H16" s="978"/>
      <c r="I16" s="978"/>
      <c r="J16" s="978"/>
      <c r="K16" s="978"/>
      <c r="L16" s="978"/>
      <c r="M16" s="978"/>
      <c r="N16" s="978"/>
      <c r="O16" s="978"/>
      <c r="P16" s="978"/>
      <c r="Q16" s="978"/>
      <c r="R16" s="978"/>
      <c r="S16" s="978"/>
      <c r="T16" s="978"/>
      <c r="U16" s="978"/>
      <c r="V16" s="978"/>
      <c r="W16" s="978"/>
      <c r="X16" s="978"/>
      <c r="Y16" s="978"/>
      <c r="Z16" s="978"/>
      <c r="AA16" s="978"/>
    </row>
    <row r="17" spans="1:6" ht="43.35" customHeight="1">
      <c r="A17" s="875">
        <v>43978</v>
      </c>
      <c r="B17" s="979" t="s">
        <v>1360</v>
      </c>
      <c r="C17" s="429" t="s">
        <v>1361</v>
      </c>
      <c r="D17" s="429"/>
      <c r="E17" s="215"/>
      <c r="F17" s="215"/>
    </row>
    <row r="18" spans="1:6" ht="60">
      <c r="A18" s="420">
        <v>44028</v>
      </c>
      <c r="B18" s="422" t="s">
        <v>1362</v>
      </c>
      <c r="C18" s="424"/>
      <c r="D18" s="424"/>
      <c r="E18" s="421"/>
      <c r="F18" s="421"/>
    </row>
    <row r="19" spans="1:6" ht="270">
      <c r="A19" s="194">
        <v>44106</v>
      </c>
      <c r="B19" s="428" t="s">
        <v>1363</v>
      </c>
      <c r="C19" s="430" t="s">
        <v>1364</v>
      </c>
      <c r="D19" s="430"/>
      <c r="E19" s="111"/>
      <c r="F19" s="111"/>
    </row>
    <row r="20" spans="1:6" ht="30">
      <c r="A20" s="439">
        <v>44211</v>
      </c>
      <c r="B20" s="441" t="s">
        <v>1365</v>
      </c>
      <c r="C20" s="442"/>
      <c r="D20" s="442"/>
      <c r="E20" s="440"/>
      <c r="F20" s="440"/>
    </row>
    <row r="21" spans="1:6" ht="285">
      <c r="A21" s="452">
        <v>44293</v>
      </c>
      <c r="B21" s="453" t="s">
        <v>1366</v>
      </c>
      <c r="C21" s="404" t="s">
        <v>1367</v>
      </c>
      <c r="D21" s="862"/>
      <c r="E21" s="111"/>
      <c r="F21" s="111"/>
    </row>
    <row r="22" spans="1:6" ht="45.75" customHeight="1">
      <c r="A22" s="439">
        <v>44393</v>
      </c>
      <c r="B22" s="441" t="s">
        <v>1365</v>
      </c>
      <c r="C22" s="442"/>
      <c r="D22" s="442"/>
      <c r="E22" s="440"/>
      <c r="F22" s="440"/>
    </row>
    <row r="23" spans="1:6" ht="135" customHeight="1">
      <c r="A23" s="23" t="s">
        <v>1368</v>
      </c>
      <c r="B23" s="453" t="s">
        <v>1369</v>
      </c>
      <c r="C23" s="404" t="s">
        <v>1370</v>
      </c>
      <c r="D23" s="862"/>
      <c r="E23" s="111"/>
      <c r="F23" s="111"/>
    </row>
    <row r="24" spans="1:6" ht="117" customHeight="1">
      <c r="A24" s="23" t="s">
        <v>1371</v>
      </c>
      <c r="B24" s="453" t="s">
        <v>1372</v>
      </c>
      <c r="C24" s="404" t="s">
        <v>1373</v>
      </c>
      <c r="D24" s="862"/>
      <c r="E24" s="111"/>
      <c r="F24" s="111"/>
    </row>
    <row r="25" spans="1:6" ht="97.5" customHeight="1">
      <c r="A25" s="702">
        <v>44655</v>
      </c>
      <c r="B25" s="837" t="s">
        <v>1374</v>
      </c>
      <c r="C25" s="703" t="s">
        <v>1375</v>
      </c>
      <c r="D25" s="863"/>
      <c r="E25" s="701"/>
      <c r="F25" s="701"/>
    </row>
    <row r="26" spans="1:6" s="672" customFormat="1" ht="32.450000000000003" customHeight="1">
      <c r="A26" s="439">
        <v>44712</v>
      </c>
      <c r="B26" s="758" t="s">
        <v>1376</v>
      </c>
      <c r="C26" s="440"/>
      <c r="D26" s="440"/>
      <c r="E26" s="440"/>
      <c r="F26" s="440"/>
    </row>
    <row r="27" spans="1:6" ht="60.95" customHeight="1">
      <c r="A27" s="955">
        <v>44838</v>
      </c>
      <c r="B27" s="956" t="s">
        <v>1377</v>
      </c>
      <c r="C27" s="957" t="s">
        <v>1378</v>
      </c>
      <c r="D27" s="954"/>
      <c r="E27" s="954"/>
      <c r="F27" s="954"/>
    </row>
    <row r="28" spans="1:6" s="1051" customFormat="1" ht="15.75" customHeight="1">
      <c r="A28" s="1052">
        <v>44886</v>
      </c>
      <c r="B28" s="800" t="s">
        <v>1028</v>
      </c>
      <c r="C28" s="800"/>
      <c r="D28" s="800"/>
      <c r="E28" s="800"/>
      <c r="F28" s="800"/>
    </row>
    <row r="29" spans="1:6" ht="99.75" customHeight="1">
      <c r="A29" s="452">
        <v>44886</v>
      </c>
      <c r="B29" s="1053" t="s">
        <v>768</v>
      </c>
      <c r="C29" s="406"/>
      <c r="D29" s="1054">
        <v>0.9</v>
      </c>
      <c r="E29" s="406"/>
      <c r="F29" s="406"/>
    </row>
    <row r="30" spans="1:6" ht="75">
      <c r="A30" s="452">
        <v>44754</v>
      </c>
      <c r="B30" s="1053" t="s">
        <v>1068</v>
      </c>
      <c r="C30" s="405" t="s">
        <v>1379</v>
      </c>
      <c r="D30" s="406"/>
      <c r="E30" s="406"/>
      <c r="F30" s="406"/>
    </row>
    <row r="31" spans="1:6" s="672" customFormat="1" ht="38.25">
      <c r="A31" s="1052">
        <v>44930</v>
      </c>
      <c r="B31" s="1136" t="s">
        <v>1380</v>
      </c>
      <c r="C31" s="1121"/>
      <c r="D31" s="1121"/>
      <c r="E31" s="1121"/>
      <c r="F31" s="1121"/>
    </row>
    <row r="32" spans="1:6" ht="15.75" customHeight="1">
      <c r="A32" s="406"/>
      <c r="B32" s="406"/>
      <c r="C32" s="406"/>
      <c r="D32" s="406"/>
      <c r="E32" s="406"/>
      <c r="F32" s="406"/>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F10"/>
  </mergeCells>
  <pageMargins left="0.7" right="0.7" top="0.75" bottom="0.75" header="0" footer="0"/>
  <pageSetup orientation="landscape" r:id="rId1"/>
  <drawing r:id="rId2"/>
  <extLst>
    <ext xmlns:mx="http://schemas.microsoft.com/office/mac/excel/2008/main" uri="{64002731-A6B0-56B0-2670-7721B7C09600}">
      <mx:PLV Mode="0" OnePage="0" WScale="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0000"/>
  </sheetPr>
  <dimension ref="A1:F1000"/>
  <sheetViews>
    <sheetView showGridLines="0" topLeftCell="A26" workbookViewId="0">
      <selection activeCell="B27" sqref="B27"/>
    </sheetView>
  </sheetViews>
  <sheetFormatPr defaultColWidth="14.42578125" defaultRowHeight="15" customHeight="1"/>
  <cols>
    <col min="1" max="1" width="47.28515625" customWidth="1"/>
    <col min="2" max="2" width="137.28515625" customWidth="1"/>
    <col min="3" max="3" width="37.28515625" customWidth="1"/>
    <col min="4" max="4" width="43.42578125" customWidth="1"/>
    <col min="5" max="5" width="34.28515625" customWidth="1"/>
    <col min="6" max="6" width="27" customWidth="1"/>
    <col min="7" max="7" width="10" customWidth="1"/>
  </cols>
  <sheetData>
    <row r="1" spans="1:6" ht="19.5" customHeight="1">
      <c r="A1" s="182" t="s">
        <v>1011</v>
      </c>
      <c r="B1" s="184" t="s">
        <v>1381</v>
      </c>
    </row>
    <row r="2" spans="1:6" ht="21" customHeight="1">
      <c r="A2" s="182" t="s">
        <v>11</v>
      </c>
      <c r="B2" s="186">
        <v>6</v>
      </c>
    </row>
    <row r="3" spans="1:6" ht="57.75" customHeight="1">
      <c r="A3" s="188" t="s">
        <v>15</v>
      </c>
      <c r="B3" s="674" t="s">
        <v>775</v>
      </c>
    </row>
    <row r="4" spans="1:6" ht="34.5" customHeight="1">
      <c r="A4" s="188" t="s">
        <v>17</v>
      </c>
      <c r="B4" s="7" t="str">
        <f>+PMUCG!J52</f>
        <v>El objetivo es la recuperación de los recursos que no se ejecutaron ante el incumplimiento del contratista.</v>
      </c>
    </row>
    <row r="5" spans="1:6" ht="30" customHeight="1">
      <c r="A5" s="188" t="s">
        <v>32</v>
      </c>
      <c r="B5" s="10">
        <f>+PMUCG!H52</f>
        <v>43739</v>
      </c>
    </row>
    <row r="6" spans="1:6" ht="30" customHeight="1">
      <c r="A6" s="641" t="s">
        <v>33</v>
      </c>
      <c r="B6" s="1057" t="s">
        <v>1382</v>
      </c>
    </row>
    <row r="7" spans="1:6" ht="26.25" customHeight="1">
      <c r="A7" s="641" t="s">
        <v>1014</v>
      </c>
      <c r="B7" s="190" t="s">
        <v>1383</v>
      </c>
    </row>
    <row r="8" spans="1:6" ht="21" customHeight="1">
      <c r="A8" s="641" t="s">
        <v>1092</v>
      </c>
      <c r="B8" s="190" t="s">
        <v>1384</v>
      </c>
    </row>
    <row r="9" spans="1:6" ht="24.75" customHeight="1">
      <c r="A9" s="1746" t="s">
        <v>1016</v>
      </c>
      <c r="B9" s="1559"/>
      <c r="C9" s="1559"/>
      <c r="D9" s="1559"/>
      <c r="E9" s="1559"/>
      <c r="F9" s="1552"/>
    </row>
    <row r="10" spans="1:6" ht="16.5" customHeight="1">
      <c r="A10" s="16" t="s">
        <v>1017</v>
      </c>
      <c r="B10" s="16" t="s">
        <v>1018</v>
      </c>
      <c r="C10" s="16" t="s">
        <v>1019</v>
      </c>
      <c r="D10" s="794" t="s">
        <v>1020</v>
      </c>
      <c r="E10" s="16" t="s">
        <v>1021</v>
      </c>
      <c r="F10" s="16" t="s">
        <v>1022</v>
      </c>
    </row>
    <row r="11" spans="1:6" ht="30">
      <c r="A11" s="1788">
        <v>43536</v>
      </c>
      <c r="B11" s="414" t="s">
        <v>1385</v>
      </c>
      <c r="C11" s="414" t="s">
        <v>1386</v>
      </c>
      <c r="D11" s="414"/>
      <c r="E11" s="215"/>
      <c r="F11" s="215"/>
    </row>
    <row r="12" spans="1:6" ht="60">
      <c r="A12" s="194">
        <v>44005</v>
      </c>
      <c r="B12" s="429" t="s">
        <v>1387</v>
      </c>
      <c r="C12" s="431" t="s">
        <v>1388</v>
      </c>
      <c r="D12" s="431"/>
      <c r="E12" s="215"/>
      <c r="F12" s="215"/>
    </row>
    <row r="13" spans="1:6" ht="30">
      <c r="A13" s="420">
        <v>44028</v>
      </c>
      <c r="B13" s="422" t="s">
        <v>1389</v>
      </c>
      <c r="C13" s="416"/>
      <c r="D13" s="416"/>
      <c r="E13" s="416"/>
      <c r="F13" s="416"/>
    </row>
    <row r="14" spans="1:6" ht="45">
      <c r="A14" s="194">
        <v>44104</v>
      </c>
      <c r="B14" s="192" t="s">
        <v>1390</v>
      </c>
      <c r="C14" s="215"/>
      <c r="D14" s="215"/>
      <c r="E14" s="215"/>
      <c r="F14" s="215"/>
    </row>
    <row r="15" spans="1:6" ht="30">
      <c r="A15" s="194">
        <v>44195</v>
      </c>
      <c r="B15" s="18" t="s">
        <v>1391</v>
      </c>
      <c r="C15" s="23"/>
      <c r="D15" s="23"/>
      <c r="E15" s="215"/>
      <c r="F15" s="215"/>
    </row>
    <row r="16" spans="1:6" ht="43.5" customHeight="1">
      <c r="A16" s="439">
        <v>44208</v>
      </c>
      <c r="B16" s="441" t="s">
        <v>1392</v>
      </c>
      <c r="C16" s="443"/>
      <c r="D16" s="443"/>
      <c r="E16" s="443"/>
      <c r="F16" s="443"/>
    </row>
    <row r="17" spans="1:6" ht="90">
      <c r="A17" s="194">
        <v>44294</v>
      </c>
      <c r="B17" s="196" t="s">
        <v>1393</v>
      </c>
      <c r="C17" s="18" t="s">
        <v>1394</v>
      </c>
      <c r="D17" s="18"/>
      <c r="E17" s="111"/>
      <c r="F17" s="111"/>
    </row>
    <row r="18" spans="1:6" ht="44.25" customHeight="1">
      <c r="A18" s="439">
        <v>44393</v>
      </c>
      <c r="B18" s="441" t="s">
        <v>1395</v>
      </c>
      <c r="C18" s="443"/>
      <c r="D18" s="443"/>
      <c r="E18" s="443"/>
      <c r="F18" s="443"/>
    </row>
    <row r="19" spans="1:6" ht="409.5">
      <c r="A19" s="650">
        <v>44467</v>
      </c>
      <c r="B19" s="651" t="s">
        <v>1396</v>
      </c>
      <c r="C19" s="18"/>
      <c r="D19" s="18"/>
      <c r="E19" s="111"/>
      <c r="F19" s="111"/>
    </row>
    <row r="20" spans="1:6" ht="60">
      <c r="A20" s="194">
        <v>44547</v>
      </c>
      <c r="B20" s="192" t="s">
        <v>1397</v>
      </c>
      <c r="C20" s="18" t="s">
        <v>1398</v>
      </c>
      <c r="D20" s="18"/>
      <c r="E20" s="111"/>
      <c r="F20" s="111"/>
    </row>
    <row r="21" spans="1:6" s="672" customFormat="1" ht="30">
      <c r="A21" s="439">
        <v>44566</v>
      </c>
      <c r="B21" s="441" t="s">
        <v>1395</v>
      </c>
      <c r="C21" s="440"/>
      <c r="D21" s="440"/>
      <c r="E21" s="440"/>
      <c r="F21" s="440"/>
    </row>
    <row r="22" spans="1:6" ht="39.75" customHeight="1">
      <c r="A22" s="194">
        <v>44650</v>
      </c>
      <c r="B22" s="836" t="s">
        <v>1399</v>
      </c>
      <c r="C22" s="215" t="s">
        <v>1400</v>
      </c>
      <c r="D22" s="215"/>
      <c r="E22" s="111"/>
      <c r="F22" s="111"/>
    </row>
    <row r="23" spans="1:6" s="672" customFormat="1" ht="45">
      <c r="A23" s="439">
        <v>44712</v>
      </c>
      <c r="B23" s="677" t="s">
        <v>1401</v>
      </c>
      <c r="C23" s="440"/>
      <c r="D23" s="440"/>
      <c r="E23" s="440"/>
      <c r="F23" s="440"/>
    </row>
    <row r="24" spans="1:6" ht="15.75" customHeight="1">
      <c r="A24" s="1050">
        <v>44834</v>
      </c>
      <c r="B24" s="1055" t="s">
        <v>1402</v>
      </c>
      <c r="C24" s="1056"/>
      <c r="D24" s="1056"/>
      <c r="E24" s="1056"/>
      <c r="F24" s="1056"/>
    </row>
    <row r="25" spans="1:6" s="1051" customFormat="1" ht="15.75" customHeight="1">
      <c r="A25" s="1052">
        <v>44886</v>
      </c>
      <c r="B25" s="800" t="s">
        <v>1028</v>
      </c>
      <c r="C25" s="800"/>
      <c r="D25" s="800"/>
      <c r="E25" s="800"/>
      <c r="F25" s="800"/>
    </row>
    <row r="26" spans="1:6" ht="118.5" customHeight="1">
      <c r="A26" s="452">
        <v>44886</v>
      </c>
      <c r="B26" s="1058" t="s">
        <v>1403</v>
      </c>
      <c r="C26" s="406"/>
      <c r="D26" s="406"/>
      <c r="E26" s="406"/>
      <c r="F26" s="406"/>
    </row>
    <row r="27" spans="1:6" s="1051" customFormat="1" ht="36.75" customHeight="1">
      <c r="A27" s="1052">
        <v>44930</v>
      </c>
      <c r="B27" s="1107" t="s">
        <v>1404</v>
      </c>
      <c r="C27" s="800"/>
      <c r="D27" s="800"/>
      <c r="E27" s="800"/>
      <c r="F27" s="800"/>
    </row>
    <row r="28" spans="1:6" s="15" customFormat="1" ht="33.950000000000003" customHeight="1">
      <c r="A28" s="1096"/>
      <c r="B28" s="1090"/>
      <c r="C28" s="1090"/>
      <c r="D28" s="1090"/>
      <c r="E28" s="1090"/>
      <c r="F28" s="1097"/>
    </row>
    <row r="29" spans="1:6" ht="15.75" customHeight="1">
      <c r="A29" s="406"/>
      <c r="B29" s="406"/>
      <c r="C29" s="406"/>
      <c r="D29" s="406"/>
      <c r="E29" s="406"/>
      <c r="F29" s="406"/>
    </row>
    <row r="30" spans="1:6" ht="15.75" customHeight="1">
      <c r="A30" s="406"/>
      <c r="B30" s="406"/>
      <c r="C30" s="406"/>
      <c r="D30" s="406"/>
      <c r="E30" s="406"/>
      <c r="F30" s="406"/>
    </row>
    <row r="31" spans="1:6" ht="15.75" customHeight="1">
      <c r="A31" s="406"/>
      <c r="B31" s="406"/>
      <c r="C31" s="406"/>
      <c r="D31" s="406"/>
      <c r="E31" s="406"/>
      <c r="F31" s="406"/>
    </row>
    <row r="32" spans="1:6" ht="15.75" customHeight="1">
      <c r="A32" s="406"/>
      <c r="B32" s="406"/>
      <c r="C32" s="406"/>
      <c r="D32" s="406"/>
      <c r="E32" s="406"/>
      <c r="F32" s="406"/>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9:F9"/>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0000"/>
  </sheetPr>
  <dimension ref="A1:F999"/>
  <sheetViews>
    <sheetView showGridLines="0" topLeftCell="A24" workbookViewId="0">
      <selection activeCell="A28" sqref="A28:XFD28"/>
    </sheetView>
  </sheetViews>
  <sheetFormatPr defaultColWidth="14.42578125" defaultRowHeight="15" customHeight="1"/>
  <cols>
    <col min="1" max="1" width="47.28515625" customWidth="1"/>
    <col min="2" max="2" width="117.7109375" customWidth="1"/>
    <col min="3" max="4" width="37.28515625" customWidth="1"/>
    <col min="5" max="5" width="34.28515625" customWidth="1"/>
    <col min="6" max="6" width="27" customWidth="1"/>
    <col min="7" max="7" width="10" customWidth="1"/>
  </cols>
  <sheetData>
    <row r="1" spans="1:6" ht="19.5" customHeight="1">
      <c r="A1" s="182" t="s">
        <v>1011</v>
      </c>
      <c r="B1" s="184" t="s">
        <v>1381</v>
      </c>
    </row>
    <row r="2" spans="1:6" ht="21" customHeight="1">
      <c r="A2" s="182" t="s">
        <v>11</v>
      </c>
      <c r="B2" s="186">
        <v>7</v>
      </c>
    </row>
    <row r="3" spans="1:6" ht="83.25" customHeight="1">
      <c r="A3" s="188" t="s">
        <v>15</v>
      </c>
      <c r="B3" s="7" t="str">
        <f>+PMUCG!G53</f>
        <v xml:space="preserve">Realizar seguimiento al tribunal de arbitramento que se llevará a cabo, con la finalidad de recuperar los valores adeudados al instituto y los perjuicios causados. Cuyas etas consistiran en: 1. Presentaciòn de la demanda. 2. Integraciòn del tribunal arbitral. 3. Instalaciòn del tribunal. 4. Etapa arbitral. 5. Laudo arbitral y recursos </v>
      </c>
    </row>
    <row r="4" spans="1:6" ht="34.5" customHeight="1">
      <c r="A4" s="188" t="s">
        <v>17</v>
      </c>
      <c r="B4" s="7" t="str">
        <f>+PMUCG!J53</f>
        <v>El objetivo es la recuperación de los recursos que no se ejecutaron ante el incumplimiento del contratista.</v>
      </c>
    </row>
    <row r="5" spans="1:6" ht="30" customHeight="1">
      <c r="A5" s="188" t="s">
        <v>32</v>
      </c>
      <c r="B5" s="10">
        <f>+PMUCG!H53</f>
        <v>43739</v>
      </c>
    </row>
    <row r="6" spans="1:6" ht="30" customHeight="1">
      <c r="A6" s="641" t="s">
        <v>33</v>
      </c>
      <c r="B6" s="12">
        <f>+PMUCG!I53</f>
        <v>44287</v>
      </c>
    </row>
    <row r="7" spans="1:6" ht="26.25" customHeight="1">
      <c r="A7" s="641" t="s">
        <v>1014</v>
      </c>
      <c r="B7" s="190" t="s">
        <v>1383</v>
      </c>
    </row>
    <row r="8" spans="1:6" ht="21" customHeight="1">
      <c r="A8" s="641" t="s">
        <v>1092</v>
      </c>
      <c r="B8" s="190" t="s">
        <v>1384</v>
      </c>
    </row>
    <row r="9" spans="1:6" ht="24.75" customHeight="1">
      <c r="A9" s="1746" t="s">
        <v>1016</v>
      </c>
      <c r="B9" s="1559"/>
      <c r="C9" s="1559"/>
      <c r="D9" s="1559"/>
      <c r="E9" s="1559"/>
      <c r="F9" s="1552"/>
    </row>
    <row r="10" spans="1:6" ht="16.5" customHeight="1">
      <c r="A10" s="16" t="s">
        <v>1017</v>
      </c>
      <c r="B10" s="16" t="s">
        <v>1018</v>
      </c>
      <c r="C10" s="16" t="s">
        <v>1019</v>
      </c>
      <c r="D10" s="794" t="s">
        <v>1020</v>
      </c>
      <c r="E10" s="16" t="s">
        <v>1021</v>
      </c>
      <c r="F10" s="16" t="s">
        <v>1022</v>
      </c>
    </row>
    <row r="11" spans="1:6" ht="29.25">
      <c r="A11" s="414" t="s">
        <v>1405</v>
      </c>
      <c r="B11" s="1789" t="s">
        <v>1385</v>
      </c>
      <c r="C11" s="414" t="s">
        <v>1386</v>
      </c>
      <c r="D11" s="414"/>
      <c r="E11" s="215"/>
      <c r="F11" s="215"/>
    </row>
    <row r="12" spans="1:6" ht="75">
      <c r="A12" s="194">
        <v>44005</v>
      </c>
      <c r="B12" s="429" t="s">
        <v>1387</v>
      </c>
      <c r="C12" s="431" t="s">
        <v>1388</v>
      </c>
      <c r="D12" s="431"/>
      <c r="E12" s="215"/>
      <c r="F12" s="215"/>
    </row>
    <row r="13" spans="1:6" ht="30">
      <c r="A13" s="420">
        <v>44028</v>
      </c>
      <c r="B13" s="422" t="s">
        <v>1389</v>
      </c>
      <c r="C13" s="416"/>
      <c r="D13" s="416"/>
      <c r="E13" s="416"/>
      <c r="F13" s="416"/>
    </row>
    <row r="14" spans="1:6" ht="45">
      <c r="A14" s="194">
        <v>44104</v>
      </c>
      <c r="B14" s="192" t="s">
        <v>1390</v>
      </c>
      <c r="C14" s="215"/>
      <c r="D14" s="215"/>
      <c r="E14" s="215"/>
      <c r="F14" s="215"/>
    </row>
    <row r="15" spans="1:6" ht="30">
      <c r="A15" s="194">
        <v>44195</v>
      </c>
      <c r="B15" s="192" t="s">
        <v>1406</v>
      </c>
      <c r="C15" s="215" t="s">
        <v>1407</v>
      </c>
      <c r="D15" s="215"/>
      <c r="E15" s="215"/>
      <c r="F15" s="215"/>
    </row>
    <row r="16" spans="1:6" ht="43.5" customHeight="1">
      <c r="A16" s="439">
        <v>44208</v>
      </c>
      <c r="B16" s="441" t="s">
        <v>1392</v>
      </c>
      <c r="C16" s="443"/>
      <c r="D16" s="443"/>
      <c r="E16" s="443"/>
      <c r="F16" s="443"/>
    </row>
    <row r="17" spans="1:6" ht="240">
      <c r="A17" s="194">
        <v>44294</v>
      </c>
      <c r="B17" s="196" t="s">
        <v>1408</v>
      </c>
      <c r="C17" s="18" t="s">
        <v>1409</v>
      </c>
      <c r="D17" s="18"/>
      <c r="E17" s="111"/>
      <c r="F17" s="111"/>
    </row>
    <row r="18" spans="1:6" ht="225">
      <c r="A18" s="194">
        <v>44327</v>
      </c>
      <c r="B18" s="192" t="s">
        <v>1410</v>
      </c>
      <c r="C18" s="18"/>
      <c r="D18" s="18"/>
      <c r="E18" s="111"/>
      <c r="F18" s="111"/>
    </row>
    <row r="19" spans="1:6" ht="30">
      <c r="A19" s="439">
        <v>44393</v>
      </c>
      <c r="B19" s="441" t="s">
        <v>1395</v>
      </c>
      <c r="C19" s="443"/>
      <c r="D19" s="443"/>
      <c r="E19" s="443"/>
      <c r="F19" s="443"/>
    </row>
    <row r="20" spans="1:6" ht="32.25" customHeight="1">
      <c r="A20" s="652">
        <v>44467</v>
      </c>
      <c r="B20" s="654" t="s">
        <v>1411</v>
      </c>
      <c r="C20" s="653" t="s">
        <v>1412</v>
      </c>
      <c r="D20" s="653"/>
      <c r="E20" s="111"/>
      <c r="F20" s="111"/>
    </row>
    <row r="21" spans="1:6" ht="69" customHeight="1">
      <c r="A21" s="194">
        <v>44547</v>
      </c>
      <c r="B21" s="196" t="s">
        <v>1413</v>
      </c>
      <c r="C21" s="18" t="s">
        <v>1414</v>
      </c>
      <c r="D21" s="18"/>
      <c r="E21" s="111"/>
      <c r="F21" s="111"/>
    </row>
    <row r="22" spans="1:6" s="672" customFormat="1" ht="37.5" customHeight="1">
      <c r="A22" s="439">
        <v>44566</v>
      </c>
      <c r="B22" s="441" t="s">
        <v>1395</v>
      </c>
      <c r="C22" s="440"/>
      <c r="D22" s="440"/>
      <c r="E22" s="440"/>
      <c r="F22" s="440"/>
    </row>
    <row r="23" spans="1:6" ht="40.5" customHeight="1">
      <c r="A23" s="194">
        <v>44650</v>
      </c>
      <c r="B23" s="428" t="s">
        <v>1415</v>
      </c>
      <c r="C23" s="215" t="s">
        <v>1416</v>
      </c>
      <c r="D23" s="215"/>
      <c r="E23" s="111"/>
      <c r="F23" s="111"/>
    </row>
    <row r="24" spans="1:6" s="672" customFormat="1" ht="45">
      <c r="A24" s="439">
        <v>44712</v>
      </c>
      <c r="B24" s="677" t="s">
        <v>1417</v>
      </c>
      <c r="C24" s="440"/>
      <c r="D24" s="440"/>
      <c r="E24" s="440"/>
      <c r="F24" s="440"/>
    </row>
    <row r="25" spans="1:6" ht="90">
      <c r="A25" s="194">
        <v>44834</v>
      </c>
      <c r="B25" s="428" t="s">
        <v>1418</v>
      </c>
      <c r="C25" s="194" t="s">
        <v>1419</v>
      </c>
      <c r="D25" s="428"/>
      <c r="E25" s="194"/>
    </row>
    <row r="26" spans="1:6" s="1051" customFormat="1" ht="15.75" customHeight="1">
      <c r="A26" s="1052">
        <v>44886</v>
      </c>
      <c r="B26" s="800" t="s">
        <v>1028</v>
      </c>
      <c r="C26" s="800"/>
      <c r="D26" s="800"/>
      <c r="E26" s="800"/>
      <c r="F26" s="800"/>
    </row>
    <row r="27" spans="1:6" ht="98.25" customHeight="1">
      <c r="A27" s="452">
        <v>44886</v>
      </c>
      <c r="B27" s="1058" t="s">
        <v>1403</v>
      </c>
      <c r="C27" s="406"/>
      <c r="D27" s="406"/>
      <c r="E27" s="406"/>
      <c r="F27" s="406"/>
    </row>
    <row r="28" spans="1:6" s="1051" customFormat="1" ht="36.75" customHeight="1">
      <c r="A28" s="1052">
        <v>44930</v>
      </c>
      <c r="B28" s="1107" t="s">
        <v>1420</v>
      </c>
      <c r="C28" s="800"/>
      <c r="D28" s="800"/>
      <c r="E28" s="800"/>
      <c r="F28" s="800"/>
    </row>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A9:F9"/>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G1000"/>
  <sheetViews>
    <sheetView showGridLines="0" workbookViewId="0"/>
  </sheetViews>
  <sheetFormatPr defaultColWidth="14.42578125" defaultRowHeight="15" customHeight="1"/>
  <cols>
    <col min="1" max="1" width="21" customWidth="1"/>
    <col min="2" max="2" width="13.85546875" customWidth="1"/>
    <col min="3" max="3" width="8.140625" customWidth="1"/>
    <col min="4" max="4" width="52.85546875" customWidth="1"/>
    <col min="5" max="5" width="45" hidden="1" customWidth="1"/>
    <col min="6" max="6" width="16.7109375" customWidth="1"/>
    <col min="7" max="7" width="45.7109375" customWidth="1"/>
    <col min="8" max="8" width="14.140625" customWidth="1"/>
    <col min="9" max="9" width="16.85546875" customWidth="1"/>
    <col min="10" max="10" width="23.42578125" customWidth="1"/>
    <col min="11" max="11" width="15" customWidth="1"/>
    <col min="12" max="12" width="14" customWidth="1"/>
    <col min="13" max="13" width="13.140625" customWidth="1"/>
    <col min="14" max="14" width="13.42578125" customWidth="1"/>
    <col min="15" max="15" width="14.42578125" customWidth="1"/>
    <col min="16" max="16" width="70.7109375" customWidth="1"/>
    <col min="17" max="18" width="61.42578125" customWidth="1"/>
    <col min="19" max="19" width="16.28515625" customWidth="1"/>
    <col min="20" max="20" width="16.140625" customWidth="1"/>
    <col min="21" max="21" width="3.7109375" customWidth="1"/>
    <col min="22" max="22" width="19.28515625" customWidth="1"/>
    <col min="23" max="23" width="18.42578125" customWidth="1"/>
    <col min="24" max="24" width="22.140625" customWidth="1"/>
    <col min="25" max="25" width="18.28515625" customWidth="1"/>
    <col min="26" max="26" width="44.42578125" customWidth="1"/>
    <col min="27" max="27" width="18.42578125" customWidth="1"/>
    <col min="28" max="28" width="28.28515625" customWidth="1"/>
    <col min="29" max="29" width="22.42578125" customWidth="1"/>
    <col min="30" max="30" width="29.7109375" customWidth="1"/>
    <col min="31" max="31" width="22.85546875" customWidth="1"/>
    <col min="32" max="32" width="21.42578125" customWidth="1"/>
    <col min="33" max="33" width="17.85546875" customWidth="1"/>
    <col min="34" max="34" width="27.140625" customWidth="1"/>
    <col min="35" max="48" width="16.28515625" customWidth="1"/>
    <col min="49" max="49" width="18.85546875" customWidth="1"/>
    <col min="50" max="59" width="16.28515625" customWidth="1"/>
  </cols>
  <sheetData>
    <row r="1" spans="1:59" ht="34.5" customHeight="1">
      <c r="A1" s="1548" t="s">
        <v>0</v>
      </c>
      <c r="B1" s="1549"/>
      <c r="C1" s="1550"/>
      <c r="D1" s="1548" t="s">
        <v>1</v>
      </c>
      <c r="E1" s="1549"/>
      <c r="F1" s="1549"/>
      <c r="G1" s="1549"/>
      <c r="H1" s="1549"/>
      <c r="I1" s="1549"/>
      <c r="J1" s="1549"/>
      <c r="K1" s="1549"/>
      <c r="L1" s="1549"/>
      <c r="M1" s="1549"/>
      <c r="N1" s="1550"/>
      <c r="O1" s="1551"/>
      <c r="P1" s="1552"/>
      <c r="Q1" s="1553"/>
      <c r="R1" s="1553"/>
      <c r="S1" s="9"/>
      <c r="T1" s="9"/>
      <c r="U1" s="9"/>
      <c r="V1" s="9"/>
      <c r="W1" s="11"/>
      <c r="X1" s="11"/>
      <c r="Y1" s="11"/>
      <c r="Z1" s="11"/>
      <c r="AA1" s="11"/>
      <c r="AB1" s="11"/>
      <c r="AC1" s="11"/>
      <c r="AD1" s="13"/>
      <c r="AE1" s="11"/>
      <c r="AF1" s="11"/>
      <c r="AG1" s="14"/>
      <c r="AH1" s="11"/>
      <c r="AI1" s="15"/>
      <c r="AJ1" s="15"/>
      <c r="AK1" s="15"/>
      <c r="AL1" s="15"/>
      <c r="AM1" s="15"/>
      <c r="AN1" s="15"/>
      <c r="AO1" s="15"/>
      <c r="AP1" s="15"/>
      <c r="AQ1" s="15"/>
      <c r="AR1" s="15"/>
      <c r="AS1" s="15"/>
      <c r="AT1" s="15"/>
      <c r="AU1" s="15"/>
      <c r="AV1" s="15"/>
      <c r="AW1" s="15"/>
      <c r="AX1" s="15"/>
      <c r="AY1" s="15"/>
      <c r="AZ1" s="15"/>
      <c r="BA1" s="15"/>
      <c r="BB1" s="15"/>
      <c r="BC1" s="15"/>
      <c r="BD1" s="15"/>
      <c r="BE1" s="15"/>
      <c r="BF1" s="15"/>
      <c r="BG1" s="15"/>
    </row>
    <row r="2" spans="1:59" ht="15.75" customHeight="1">
      <c r="A2" s="1554"/>
      <c r="B2" s="1555"/>
      <c r="C2" s="1556"/>
      <c r="D2" s="1554"/>
      <c r="E2" s="1555"/>
      <c r="F2" s="1555"/>
      <c r="G2" s="1555"/>
      <c r="H2" s="1555"/>
      <c r="I2" s="1555"/>
      <c r="J2" s="1555"/>
      <c r="K2" s="1555"/>
      <c r="L2" s="1555"/>
      <c r="M2" s="1555"/>
      <c r="N2" s="1556"/>
      <c r="O2" s="1557" t="s">
        <v>2</v>
      </c>
      <c r="P2" s="1552"/>
      <c r="Q2" s="1558"/>
      <c r="R2" s="1558"/>
      <c r="S2" s="17"/>
      <c r="T2" s="17"/>
      <c r="U2" s="17"/>
      <c r="V2" s="17"/>
      <c r="W2" s="19"/>
      <c r="X2" s="19"/>
      <c r="Y2" s="19"/>
      <c r="Z2" s="19"/>
      <c r="AA2" s="19"/>
      <c r="AB2" s="19"/>
      <c r="AC2" s="19"/>
      <c r="AD2" s="21"/>
      <c r="AE2" s="19"/>
      <c r="AF2" s="19"/>
      <c r="AG2" s="25"/>
      <c r="AH2" s="19"/>
      <c r="AI2" s="29"/>
      <c r="AJ2" s="29"/>
      <c r="AK2" s="29"/>
      <c r="AL2" s="29"/>
      <c r="AM2" s="29"/>
      <c r="AN2" s="29"/>
      <c r="AO2" s="29"/>
      <c r="AP2" s="29"/>
      <c r="AQ2" s="29"/>
      <c r="AR2" s="29"/>
      <c r="AS2" s="29"/>
      <c r="AT2" s="29"/>
      <c r="AU2" s="29"/>
      <c r="AV2" s="29"/>
      <c r="AW2" s="29"/>
      <c r="AX2" s="29"/>
      <c r="AY2" s="29"/>
      <c r="AZ2" s="29"/>
      <c r="BA2" s="29"/>
      <c r="BB2" s="29"/>
      <c r="BC2" s="29"/>
      <c r="BD2" s="29"/>
      <c r="BE2" s="29"/>
      <c r="BF2" s="29"/>
      <c r="BG2" s="29"/>
    </row>
    <row r="3" spans="1:59" ht="44.25" customHeight="1">
      <c r="A3" s="1548" t="s">
        <v>3</v>
      </c>
      <c r="B3" s="1549"/>
      <c r="C3" s="1550"/>
      <c r="D3" s="1548" t="s">
        <v>4</v>
      </c>
      <c r="E3" s="1549"/>
      <c r="F3" s="1549"/>
      <c r="G3" s="1549"/>
      <c r="H3" s="1549"/>
      <c r="I3" s="1549"/>
      <c r="J3" s="1549"/>
      <c r="K3" s="1549"/>
      <c r="L3" s="1549"/>
      <c r="M3" s="1549"/>
      <c r="N3" s="1550"/>
      <c r="O3" s="1790"/>
      <c r="P3" s="1550"/>
      <c r="Q3" s="1561"/>
      <c r="R3" s="1561"/>
      <c r="S3" s="1562"/>
      <c r="T3" s="1562"/>
      <c r="U3" s="17"/>
      <c r="V3" s="17"/>
      <c r="W3" s="1563"/>
      <c r="X3" s="1563"/>
      <c r="Y3" s="1563"/>
      <c r="Z3" s="1563"/>
      <c r="AA3" s="1563"/>
      <c r="AB3" s="1563"/>
      <c r="AC3" s="1563"/>
      <c r="AD3" s="1564"/>
      <c r="AE3" s="1563"/>
      <c r="AF3" s="1563"/>
      <c r="AG3" s="1565"/>
      <c r="AH3" s="1563"/>
      <c r="AI3" s="1566"/>
      <c r="AJ3" s="1566"/>
      <c r="AK3" s="1566"/>
      <c r="AL3" s="1566"/>
      <c r="AM3" s="1566"/>
      <c r="AN3" s="1566"/>
      <c r="AO3" s="1566"/>
      <c r="AP3" s="1566"/>
      <c r="AQ3" s="1566"/>
      <c r="AR3" s="1566"/>
      <c r="AS3" s="1566"/>
      <c r="AT3" s="1566"/>
      <c r="AU3" s="1566"/>
      <c r="AV3" s="1566"/>
      <c r="AW3" s="1566"/>
      <c r="AX3" s="1566"/>
      <c r="AY3" s="1566"/>
      <c r="AZ3" s="1566"/>
      <c r="BA3" s="1566"/>
      <c r="BB3" s="1566"/>
      <c r="BC3" s="1566"/>
      <c r="BD3" s="1566"/>
      <c r="BE3" s="1566"/>
      <c r="BF3" s="1566"/>
      <c r="BG3" s="1566"/>
    </row>
    <row r="4" spans="1:59" ht="18" customHeight="1">
      <c r="A4" s="1554"/>
      <c r="B4" s="1555"/>
      <c r="C4" s="1556"/>
      <c r="D4" s="1554"/>
      <c r="E4" s="1555"/>
      <c r="F4" s="1555"/>
      <c r="G4" s="1555"/>
      <c r="H4" s="1555"/>
      <c r="I4" s="1555"/>
      <c r="J4" s="1555"/>
      <c r="K4" s="1555"/>
      <c r="L4" s="1555"/>
      <c r="M4" s="1555"/>
      <c r="N4" s="1556"/>
      <c r="O4" s="1554"/>
      <c r="P4" s="1556"/>
      <c r="Q4" s="1561"/>
      <c r="R4" s="1561"/>
      <c r="S4" s="1562"/>
      <c r="T4" s="1562"/>
      <c r="U4" s="17"/>
      <c r="V4" s="17"/>
      <c r="W4" s="1563"/>
      <c r="X4" s="1567">
        <f ca="1">TODAY()</f>
        <v>44992</v>
      </c>
      <c r="Y4" s="1563"/>
      <c r="Z4" s="1563"/>
      <c r="AA4" s="1563"/>
      <c r="AB4" s="1563"/>
      <c r="AC4" s="1563"/>
      <c r="AD4" s="1564"/>
      <c r="AE4" s="1563"/>
      <c r="AF4" s="1563"/>
      <c r="AG4" s="1565"/>
      <c r="AH4" s="1563"/>
      <c r="AI4" s="1566"/>
      <c r="AJ4" s="1566"/>
      <c r="AK4" s="1566"/>
      <c r="AL4" s="1566"/>
      <c r="AM4" s="1566"/>
      <c r="AN4" s="1566"/>
      <c r="AO4" s="1566"/>
      <c r="AP4" s="1566"/>
      <c r="AQ4" s="1566"/>
      <c r="AR4" s="1566"/>
      <c r="AS4" s="1566"/>
      <c r="AT4" s="1566"/>
      <c r="AU4" s="1566"/>
      <c r="AV4" s="1566"/>
      <c r="AW4" s="1566"/>
      <c r="AX4" s="1566"/>
      <c r="AY4" s="1566"/>
      <c r="AZ4" s="1566"/>
      <c r="BA4" s="1566"/>
      <c r="BB4" s="1566"/>
      <c r="BC4" s="1566"/>
      <c r="BD4" s="1566"/>
      <c r="BE4" s="1566"/>
      <c r="BF4" s="1566"/>
      <c r="BG4" s="1566"/>
    </row>
    <row r="5" spans="1:59" ht="48.75" customHeight="1">
      <c r="A5" s="1568" t="s">
        <v>5</v>
      </c>
      <c r="B5" s="1559"/>
      <c r="C5" s="1559"/>
      <c r="D5" s="1559"/>
      <c r="E5" s="1559"/>
      <c r="F5" s="1559"/>
      <c r="G5" s="1559"/>
      <c r="H5" s="1559"/>
      <c r="I5" s="1559"/>
      <c r="J5" s="1559"/>
      <c r="K5" s="1559"/>
      <c r="L5" s="1559"/>
      <c r="M5" s="1552"/>
      <c r="N5" s="1568" t="s">
        <v>6</v>
      </c>
      <c r="O5" s="1552"/>
      <c r="P5" s="33"/>
      <c r="Q5" s="55"/>
      <c r="R5" s="55"/>
      <c r="S5" s="1569" t="s">
        <v>7</v>
      </c>
      <c r="T5" s="1552"/>
      <c r="U5" s="1570"/>
      <c r="V5" s="1570"/>
      <c r="W5" s="1569" t="s">
        <v>8</v>
      </c>
      <c r="X5" s="1559"/>
      <c r="Y5" s="1559"/>
      <c r="Z5" s="1559"/>
      <c r="AA5" s="1559"/>
      <c r="AB5" s="1559"/>
      <c r="AC5" s="1559"/>
      <c r="AD5" s="1559"/>
      <c r="AE5" s="1559"/>
      <c r="AF5" s="1559"/>
      <c r="AG5" s="1559"/>
      <c r="AH5" s="1552"/>
      <c r="AI5" s="1571"/>
      <c r="AJ5" s="1571"/>
      <c r="AK5" s="1571"/>
      <c r="AL5" s="1571"/>
      <c r="AM5" s="1571"/>
      <c r="AN5" s="1571"/>
      <c r="AO5" s="1571"/>
      <c r="AP5" s="1571"/>
      <c r="AQ5" s="1571"/>
      <c r="AR5" s="1571"/>
      <c r="AS5" s="1571"/>
      <c r="AT5" s="1571"/>
      <c r="AU5" s="1571"/>
      <c r="AV5" s="1571"/>
      <c r="AW5" s="1571"/>
      <c r="AX5" s="1571"/>
      <c r="AY5" s="1571"/>
      <c r="AZ5" s="1571"/>
      <c r="BA5" s="1571"/>
      <c r="BB5" s="1571"/>
      <c r="BC5" s="1571"/>
      <c r="BD5" s="1571"/>
      <c r="BE5" s="1571"/>
      <c r="BF5" s="1571"/>
      <c r="BG5" s="1571"/>
    </row>
    <row r="6" spans="1:59" ht="48" customHeight="1">
      <c r="A6" s="1158" t="s">
        <v>9</v>
      </c>
      <c r="B6" s="1158" t="s">
        <v>10</v>
      </c>
      <c r="C6" s="1158" t="s">
        <v>11</v>
      </c>
      <c r="D6" s="1158" t="s">
        <v>12</v>
      </c>
      <c r="E6" s="33" t="s">
        <v>13</v>
      </c>
      <c r="F6" s="33" t="s">
        <v>14</v>
      </c>
      <c r="G6" s="1158" t="s">
        <v>15</v>
      </c>
      <c r="H6" s="1568" t="s">
        <v>16</v>
      </c>
      <c r="I6" s="1552"/>
      <c r="J6" s="1158" t="s">
        <v>17</v>
      </c>
      <c r="K6" s="1158" t="s">
        <v>18</v>
      </c>
      <c r="L6" s="1568" t="s">
        <v>19</v>
      </c>
      <c r="M6" s="1552"/>
      <c r="N6" s="1158" t="s">
        <v>20</v>
      </c>
      <c r="O6" s="1158" t="s">
        <v>21</v>
      </c>
      <c r="P6" s="1572" t="s">
        <v>22</v>
      </c>
      <c r="Q6" s="1549"/>
      <c r="R6" s="1550"/>
      <c r="S6" s="1159" t="s">
        <v>20</v>
      </c>
      <c r="T6" s="1159" t="s">
        <v>21</v>
      </c>
      <c r="U6" s="1573"/>
      <c r="V6" s="60" t="s">
        <v>23</v>
      </c>
      <c r="W6" s="1574" t="s">
        <v>24</v>
      </c>
      <c r="X6" s="1552"/>
      <c r="Y6" s="1575" t="s">
        <v>25</v>
      </c>
      <c r="Z6" s="1559"/>
      <c r="AA6" s="1559"/>
      <c r="AB6" s="1559"/>
      <c r="AC6" s="1552"/>
      <c r="AD6" s="1574" t="s">
        <v>26</v>
      </c>
      <c r="AE6" s="1559"/>
      <c r="AF6" s="1559"/>
      <c r="AG6" s="1559"/>
      <c r="AH6" s="1552"/>
      <c r="AI6" s="1575" t="s">
        <v>27</v>
      </c>
      <c r="AJ6" s="1559"/>
      <c r="AK6" s="1559"/>
      <c r="AL6" s="1559"/>
      <c r="AM6" s="1552"/>
      <c r="AN6" s="1575" t="s">
        <v>28</v>
      </c>
      <c r="AO6" s="1559"/>
      <c r="AP6" s="1559"/>
      <c r="AQ6" s="1559"/>
      <c r="AR6" s="1552"/>
      <c r="AS6" s="1574" t="s">
        <v>26</v>
      </c>
      <c r="AT6" s="1559"/>
      <c r="AU6" s="1559"/>
      <c r="AV6" s="1559"/>
      <c r="AW6" s="1552"/>
      <c r="AX6" s="1575" t="s">
        <v>29</v>
      </c>
      <c r="AY6" s="1559"/>
      <c r="AZ6" s="1559"/>
      <c r="BA6" s="1559"/>
      <c r="BB6" s="1552"/>
      <c r="BC6" s="1575" t="s">
        <v>30</v>
      </c>
      <c r="BD6" s="1559"/>
      <c r="BE6" s="1559"/>
      <c r="BF6" s="1559"/>
      <c r="BG6" s="1552"/>
    </row>
    <row r="7" spans="1:59" ht="45" customHeight="1">
      <c r="A7" s="1576"/>
      <c r="B7" s="1576"/>
      <c r="C7" s="1576"/>
      <c r="D7" s="1576"/>
      <c r="E7" s="1155"/>
      <c r="F7" s="1155" t="s">
        <v>31</v>
      </c>
      <c r="G7" s="1576"/>
      <c r="H7" s="44" t="s">
        <v>32</v>
      </c>
      <c r="I7" s="44" t="s">
        <v>33</v>
      </c>
      <c r="J7" s="1576"/>
      <c r="K7" s="1576"/>
      <c r="L7" s="1155" t="s">
        <v>34</v>
      </c>
      <c r="M7" s="1155" t="s">
        <v>35</v>
      </c>
      <c r="N7" s="1576"/>
      <c r="O7" s="1576"/>
      <c r="P7" s="1554"/>
      <c r="Q7" s="1555"/>
      <c r="R7" s="1556"/>
      <c r="S7" s="1576"/>
      <c r="T7" s="1576"/>
      <c r="U7" s="64"/>
      <c r="V7" s="60"/>
      <c r="W7" s="1577" t="s">
        <v>36</v>
      </c>
      <c r="X7" s="1577" t="s">
        <v>37</v>
      </c>
      <c r="Y7" s="1578" t="s">
        <v>38</v>
      </c>
      <c r="Z7" s="1578" t="s">
        <v>39</v>
      </c>
      <c r="AA7" s="1578" t="s">
        <v>40</v>
      </c>
      <c r="AB7" s="1578" t="s">
        <v>41</v>
      </c>
      <c r="AC7" s="1578" t="s">
        <v>20</v>
      </c>
      <c r="AD7" s="1577" t="s">
        <v>42</v>
      </c>
      <c r="AE7" s="1579" t="s">
        <v>20</v>
      </c>
      <c r="AF7" s="1579" t="s">
        <v>43</v>
      </c>
      <c r="AG7" s="1577" t="s">
        <v>44</v>
      </c>
      <c r="AH7" s="1577" t="s">
        <v>45</v>
      </c>
      <c r="AI7" s="1578" t="s">
        <v>38</v>
      </c>
      <c r="AJ7" s="1578" t="s">
        <v>39</v>
      </c>
      <c r="AK7" s="1578" t="s">
        <v>40</v>
      </c>
      <c r="AL7" s="1578" t="s">
        <v>41</v>
      </c>
      <c r="AM7" s="1578" t="s">
        <v>20</v>
      </c>
      <c r="AN7" s="1578" t="s">
        <v>38</v>
      </c>
      <c r="AO7" s="1578" t="s">
        <v>39</v>
      </c>
      <c r="AP7" s="1578" t="s">
        <v>40</v>
      </c>
      <c r="AQ7" s="1578" t="s">
        <v>41</v>
      </c>
      <c r="AR7" s="1578" t="s">
        <v>20</v>
      </c>
      <c r="AS7" s="1577" t="s">
        <v>42</v>
      </c>
      <c r="AT7" s="1579" t="s">
        <v>20</v>
      </c>
      <c r="AU7" s="1579" t="s">
        <v>43</v>
      </c>
      <c r="AV7" s="1577" t="s">
        <v>44</v>
      </c>
      <c r="AW7" s="1577" t="s">
        <v>45</v>
      </c>
      <c r="AX7" s="1578" t="s">
        <v>38</v>
      </c>
      <c r="AY7" s="1578" t="s">
        <v>39</v>
      </c>
      <c r="AZ7" s="1578" t="s">
        <v>40</v>
      </c>
      <c r="BA7" s="1578" t="s">
        <v>41</v>
      </c>
      <c r="BB7" s="1578" t="s">
        <v>20</v>
      </c>
      <c r="BC7" s="1578" t="s">
        <v>38</v>
      </c>
      <c r="BD7" s="1578" t="s">
        <v>39</v>
      </c>
      <c r="BE7" s="1578" t="s">
        <v>40</v>
      </c>
      <c r="BF7" s="1578" t="s">
        <v>41</v>
      </c>
      <c r="BG7" s="1578" t="s">
        <v>20</v>
      </c>
    </row>
    <row r="8" spans="1:59" ht="269.25" customHeight="1">
      <c r="A8" s="74" t="s">
        <v>46</v>
      </c>
      <c r="B8" s="74" t="s">
        <v>47</v>
      </c>
      <c r="C8" s="75">
        <v>29.7</v>
      </c>
      <c r="D8" s="77" t="s">
        <v>48</v>
      </c>
      <c r="E8" s="77"/>
      <c r="F8" s="74" t="s">
        <v>49</v>
      </c>
      <c r="G8" s="74" t="s">
        <v>50</v>
      </c>
      <c r="H8" s="79">
        <v>42185</v>
      </c>
      <c r="I8" s="79">
        <v>42248</v>
      </c>
      <c r="J8" s="74" t="s">
        <v>51</v>
      </c>
      <c r="K8" s="356">
        <v>42248</v>
      </c>
      <c r="L8" s="74" t="s">
        <v>52</v>
      </c>
      <c r="M8" s="74" t="s">
        <v>53</v>
      </c>
      <c r="N8" s="82">
        <v>0.7</v>
      </c>
      <c r="O8" s="82">
        <v>0.5</v>
      </c>
      <c r="P8" s="84" t="s">
        <v>54</v>
      </c>
      <c r="Q8" s="84"/>
      <c r="R8" s="84"/>
      <c r="S8" s="86">
        <v>0</v>
      </c>
      <c r="T8" s="86">
        <v>0</v>
      </c>
      <c r="U8" s="88"/>
      <c r="V8" s="90" t="s">
        <v>1421</v>
      </c>
      <c r="W8" s="93">
        <f>+I8-H8</f>
        <v>63</v>
      </c>
      <c r="X8" s="357">
        <f ca="1">+I8-$X$4</f>
        <v>-2744</v>
      </c>
      <c r="Y8" s="97"/>
      <c r="Z8" s="97"/>
      <c r="AA8" s="97"/>
      <c r="AB8" s="97"/>
      <c r="AC8" s="98"/>
      <c r="AD8" s="100" t="s">
        <v>59</v>
      </c>
      <c r="AE8" s="98">
        <v>0.5</v>
      </c>
      <c r="AF8" s="98">
        <v>0.5</v>
      </c>
      <c r="AG8" s="103" t="str">
        <f t="shared" ref="AG8:AG68" si="0">IF($AF8="","",IF($AF8=100%,"Cerrado",IF($AF8&lt;=39%,"CB",IF($AF8&lt;=79%,"CM",IF($AF8&lt;=99%,"CA","")))))</f>
        <v>CM</v>
      </c>
      <c r="AH8" s="97" t="s">
        <v>1422</v>
      </c>
      <c r="AI8" s="97"/>
      <c r="AJ8" s="97"/>
      <c r="AK8" s="97"/>
      <c r="AL8" s="97"/>
      <c r="AM8" s="98"/>
      <c r="AN8" s="97"/>
      <c r="AO8" s="97"/>
      <c r="AP8" s="97"/>
      <c r="AQ8" s="97"/>
      <c r="AR8" s="98"/>
      <c r="AS8" s="97"/>
      <c r="AT8" s="98"/>
      <c r="AU8" s="98"/>
      <c r="AV8" s="103" t="str">
        <f t="shared" ref="AV8:AV68" si="1">IF($AU8="","",IF($AU8=100%,"Cerrado",IF($AU8&lt;=39%,"CB",IF($AU8&lt;=79%,"CM",IF($AU8&lt;=99%,"CA","")))))</f>
        <v/>
      </c>
      <c r="AW8" s="97"/>
      <c r="AX8" s="97"/>
      <c r="AY8" s="97"/>
      <c r="AZ8" s="97"/>
      <c r="BA8" s="97"/>
      <c r="BB8" s="98"/>
      <c r="BC8" s="97"/>
      <c r="BD8" s="97"/>
      <c r="BE8" s="97"/>
      <c r="BF8" s="97"/>
      <c r="BG8" s="98"/>
    </row>
    <row r="9" spans="1:59" ht="280.5" customHeight="1">
      <c r="A9" s="108" t="s">
        <v>72</v>
      </c>
      <c r="B9" s="1580" t="s">
        <v>62</v>
      </c>
      <c r="C9" s="1581">
        <v>1</v>
      </c>
      <c r="D9" s="1582" t="s">
        <v>63</v>
      </c>
      <c r="E9" s="1583"/>
      <c r="F9" s="1580" t="s">
        <v>64</v>
      </c>
      <c r="G9" s="1582" t="s">
        <v>65</v>
      </c>
      <c r="H9" s="1584">
        <v>42490</v>
      </c>
      <c r="I9" s="1584">
        <v>42916</v>
      </c>
      <c r="J9" s="1582" t="s">
        <v>66</v>
      </c>
      <c r="K9" s="358">
        <v>42916</v>
      </c>
      <c r="L9" s="1582" t="s">
        <v>67</v>
      </c>
      <c r="M9" s="1582" t="s">
        <v>68</v>
      </c>
      <c r="N9" s="1586"/>
      <c r="O9" s="1586"/>
      <c r="P9" s="1587" t="s">
        <v>69</v>
      </c>
      <c r="Q9" s="1587" t="s">
        <v>70</v>
      </c>
      <c r="R9" s="1587" t="s">
        <v>71</v>
      </c>
      <c r="S9" s="113">
        <v>0.68</v>
      </c>
      <c r="T9" s="113">
        <v>0.68</v>
      </c>
      <c r="U9" s="9"/>
      <c r="V9" s="952" t="s">
        <v>108</v>
      </c>
      <c r="W9" s="114">
        <f>+I9-H9</f>
        <v>426</v>
      </c>
      <c r="X9" s="359">
        <f ca="1">+I9-$X$4</f>
        <v>-2076</v>
      </c>
      <c r="Y9" s="115">
        <v>43465</v>
      </c>
      <c r="Z9" s="117" t="s">
        <v>74</v>
      </c>
      <c r="AA9" s="118" t="s">
        <v>75</v>
      </c>
      <c r="AB9" s="117" t="s">
        <v>1423</v>
      </c>
      <c r="AC9" s="120">
        <v>0.6</v>
      </c>
      <c r="AD9" s="117" t="s">
        <v>77</v>
      </c>
      <c r="AE9" s="120">
        <v>0.7</v>
      </c>
      <c r="AF9" s="120">
        <v>0.7</v>
      </c>
      <c r="AG9" s="1589" t="str">
        <f t="shared" si="0"/>
        <v>CM</v>
      </c>
      <c r="AH9" s="118" t="s">
        <v>1424</v>
      </c>
      <c r="AI9" s="118"/>
      <c r="AJ9" s="118"/>
      <c r="AK9" s="118"/>
      <c r="AL9" s="118"/>
      <c r="AM9" s="120"/>
      <c r="AN9" s="118"/>
      <c r="AO9" s="118"/>
      <c r="AP9" s="118"/>
      <c r="AQ9" s="118"/>
      <c r="AR9" s="120"/>
      <c r="AS9" s="118"/>
      <c r="AT9" s="120"/>
      <c r="AU9" s="120"/>
      <c r="AV9" s="1589" t="str">
        <f t="shared" si="1"/>
        <v/>
      </c>
      <c r="AW9" s="118"/>
      <c r="AX9" s="118"/>
      <c r="AY9" s="118"/>
      <c r="AZ9" s="118"/>
      <c r="BA9" s="118"/>
      <c r="BB9" s="120"/>
      <c r="BC9" s="118"/>
      <c r="BD9" s="118"/>
      <c r="BE9" s="118"/>
      <c r="BF9" s="118"/>
      <c r="BG9" s="120"/>
    </row>
    <row r="10" spans="1:59" ht="141.75" hidden="1" customHeight="1">
      <c r="A10" s="123"/>
      <c r="B10" s="1590"/>
      <c r="C10" s="1591"/>
      <c r="D10" s="1592"/>
      <c r="E10" s="1587"/>
      <c r="F10" s="1590"/>
      <c r="G10" s="1592"/>
      <c r="H10" s="360">
        <v>42490</v>
      </c>
      <c r="I10" s="360">
        <v>42916</v>
      </c>
      <c r="J10" s="361"/>
      <c r="K10" s="255">
        <v>42916</v>
      </c>
      <c r="L10" s="125" t="s">
        <v>67</v>
      </c>
      <c r="M10" s="125" t="s">
        <v>68</v>
      </c>
      <c r="N10" s="126"/>
      <c r="O10" s="126"/>
      <c r="P10" s="127" t="s">
        <v>79</v>
      </c>
      <c r="Q10" s="127"/>
      <c r="R10" s="127"/>
      <c r="S10" s="128">
        <v>1</v>
      </c>
      <c r="T10" s="129">
        <v>1</v>
      </c>
      <c r="U10" s="9"/>
      <c r="V10" s="129"/>
      <c r="W10" s="130"/>
      <c r="X10" s="130"/>
      <c r="Y10" s="132"/>
      <c r="Z10" s="132"/>
      <c r="AA10" s="132"/>
      <c r="AB10" s="132"/>
      <c r="AC10" s="133"/>
      <c r="AD10" s="134" t="s">
        <v>81</v>
      </c>
      <c r="AE10" s="133">
        <v>1</v>
      </c>
      <c r="AF10" s="133">
        <v>1</v>
      </c>
      <c r="AG10" s="135" t="str">
        <f t="shared" si="0"/>
        <v>Cerrado</v>
      </c>
      <c r="AH10" s="136" t="s">
        <v>82</v>
      </c>
      <c r="AI10" s="136"/>
      <c r="AJ10" s="136"/>
      <c r="AK10" s="136"/>
      <c r="AL10" s="136"/>
      <c r="AM10" s="133"/>
      <c r="AN10" s="136"/>
      <c r="AO10" s="136"/>
      <c r="AP10" s="136"/>
      <c r="AQ10" s="136"/>
      <c r="AR10" s="133"/>
      <c r="AS10" s="136"/>
      <c r="AT10" s="133"/>
      <c r="AU10" s="133"/>
      <c r="AV10" s="135" t="str">
        <f t="shared" si="1"/>
        <v/>
      </c>
      <c r="AW10" s="136"/>
      <c r="AX10" s="136"/>
      <c r="AY10" s="136"/>
      <c r="AZ10" s="136"/>
      <c r="BA10" s="136"/>
      <c r="BB10" s="133"/>
      <c r="BC10" s="136"/>
      <c r="BD10" s="136"/>
      <c r="BE10" s="136"/>
      <c r="BF10" s="136"/>
      <c r="BG10" s="133"/>
    </row>
    <row r="11" spans="1:59" ht="288.75" customHeight="1">
      <c r="A11" s="1593" t="s">
        <v>83</v>
      </c>
      <c r="B11" s="107">
        <v>42640</v>
      </c>
      <c r="C11" s="1591">
        <v>5</v>
      </c>
      <c r="D11" s="1587" t="s">
        <v>84</v>
      </c>
      <c r="E11" s="1587"/>
      <c r="F11" s="1594" t="s">
        <v>85</v>
      </c>
      <c r="G11" s="1587" t="s">
        <v>86</v>
      </c>
      <c r="H11" s="107">
        <v>42640</v>
      </c>
      <c r="I11" s="124">
        <v>42916</v>
      </c>
      <c r="J11" s="1587" t="s">
        <v>87</v>
      </c>
      <c r="K11" s="362">
        <v>42916</v>
      </c>
      <c r="L11" s="1594" t="s">
        <v>88</v>
      </c>
      <c r="M11" s="1595" t="s">
        <v>89</v>
      </c>
      <c r="N11" s="141">
        <v>0.5</v>
      </c>
      <c r="O11" s="141">
        <v>0.5</v>
      </c>
      <c r="P11" s="112" t="s">
        <v>90</v>
      </c>
      <c r="Q11" s="112"/>
      <c r="R11" s="112"/>
      <c r="S11" s="142">
        <v>0.5</v>
      </c>
      <c r="T11" s="142">
        <v>0.5</v>
      </c>
      <c r="U11" s="9"/>
      <c r="V11" s="143" t="s">
        <v>91</v>
      </c>
      <c r="W11" s="144">
        <f>+I11-H11</f>
        <v>276</v>
      </c>
      <c r="X11" s="363">
        <f ca="1">+I11-$X$4</f>
        <v>-2076</v>
      </c>
      <c r="Y11" s="136"/>
      <c r="Z11" s="136"/>
      <c r="AA11" s="136"/>
      <c r="AB11" s="136"/>
      <c r="AC11" s="133"/>
      <c r="AD11" s="146" t="s">
        <v>94</v>
      </c>
      <c r="AE11" s="133">
        <v>0.5</v>
      </c>
      <c r="AF11" s="133">
        <v>0.5</v>
      </c>
      <c r="AG11" s="135" t="str">
        <f t="shared" si="0"/>
        <v>CM</v>
      </c>
      <c r="AH11" s="136" t="s">
        <v>95</v>
      </c>
      <c r="AI11" s="136"/>
      <c r="AJ11" s="136"/>
      <c r="AK11" s="136"/>
      <c r="AL11" s="136"/>
      <c r="AM11" s="133"/>
      <c r="AN11" s="136"/>
      <c r="AO11" s="136"/>
      <c r="AP11" s="136"/>
      <c r="AQ11" s="136"/>
      <c r="AR11" s="133"/>
      <c r="AS11" s="136"/>
      <c r="AT11" s="133"/>
      <c r="AU11" s="133"/>
      <c r="AV11" s="135" t="str">
        <f t="shared" si="1"/>
        <v/>
      </c>
      <c r="AW11" s="136"/>
      <c r="AX11" s="136"/>
      <c r="AY11" s="136"/>
      <c r="AZ11" s="136"/>
      <c r="BA11" s="136"/>
      <c r="BB11" s="133"/>
      <c r="BC11" s="136"/>
      <c r="BD11" s="136"/>
      <c r="BE11" s="136"/>
      <c r="BF11" s="136"/>
      <c r="BG11" s="133"/>
    </row>
    <row r="12" spans="1:59" ht="267" customHeight="1">
      <c r="A12" s="1593" t="s">
        <v>83</v>
      </c>
      <c r="B12" s="107">
        <v>42640</v>
      </c>
      <c r="C12" s="1591">
        <v>6</v>
      </c>
      <c r="D12" s="1587" t="s">
        <v>96</v>
      </c>
      <c r="E12" s="1587"/>
      <c r="F12" s="1594" t="s">
        <v>85</v>
      </c>
      <c r="G12" s="1587" t="s">
        <v>97</v>
      </c>
      <c r="H12" s="107">
        <v>42640</v>
      </c>
      <c r="I12" s="124">
        <v>42916</v>
      </c>
      <c r="J12" s="1587" t="s">
        <v>87</v>
      </c>
      <c r="K12" s="362">
        <v>42916</v>
      </c>
      <c r="L12" s="1594" t="s">
        <v>98</v>
      </c>
      <c r="M12" s="1595" t="s">
        <v>99</v>
      </c>
      <c r="N12" s="141">
        <v>0.5</v>
      </c>
      <c r="O12" s="141">
        <v>0.5</v>
      </c>
      <c r="P12" s="112" t="s">
        <v>100</v>
      </c>
      <c r="Q12" s="112"/>
      <c r="R12" s="112"/>
      <c r="S12" s="142">
        <v>0.5</v>
      </c>
      <c r="T12" s="142">
        <v>0.5</v>
      </c>
      <c r="U12" s="9"/>
      <c r="V12" s="143" t="s">
        <v>91</v>
      </c>
      <c r="W12" s="144">
        <f>+I12-H12</f>
        <v>276</v>
      </c>
      <c r="X12" s="363">
        <f ca="1">+I12-$X$4</f>
        <v>-2076</v>
      </c>
      <c r="Y12" s="136"/>
      <c r="Z12" s="136"/>
      <c r="AA12" s="136"/>
      <c r="AB12" s="136"/>
      <c r="AC12" s="133"/>
      <c r="AD12" s="146" t="s">
        <v>94</v>
      </c>
      <c r="AE12" s="147">
        <v>0.5</v>
      </c>
      <c r="AF12" s="133">
        <v>0.5</v>
      </c>
      <c r="AG12" s="135" t="str">
        <f t="shared" si="0"/>
        <v>CM</v>
      </c>
      <c r="AH12" s="136" t="s">
        <v>95</v>
      </c>
      <c r="AI12" s="136"/>
      <c r="AJ12" s="136"/>
      <c r="AK12" s="136"/>
      <c r="AL12" s="136"/>
      <c r="AM12" s="133"/>
      <c r="AN12" s="136"/>
      <c r="AO12" s="136"/>
      <c r="AP12" s="136"/>
      <c r="AQ12" s="136"/>
      <c r="AR12" s="133"/>
      <c r="AS12" s="136"/>
      <c r="AT12" s="133"/>
      <c r="AU12" s="133"/>
      <c r="AV12" s="135" t="str">
        <f t="shared" si="1"/>
        <v/>
      </c>
      <c r="AW12" s="136"/>
      <c r="AX12" s="136"/>
      <c r="AY12" s="136"/>
      <c r="AZ12" s="136"/>
      <c r="BA12" s="136"/>
      <c r="BB12" s="133"/>
      <c r="BC12" s="136"/>
      <c r="BD12" s="136"/>
      <c r="BE12" s="136"/>
      <c r="BF12" s="136"/>
      <c r="BG12" s="133"/>
    </row>
    <row r="13" spans="1:59" ht="260.25" hidden="1" customHeight="1">
      <c r="A13" s="148" t="s">
        <v>83</v>
      </c>
      <c r="B13" s="1596">
        <v>42640</v>
      </c>
      <c r="C13" s="149">
        <v>10</v>
      </c>
      <c r="D13" s="150" t="s">
        <v>101</v>
      </c>
      <c r="E13" s="150"/>
      <c r="F13" s="151" t="s">
        <v>102</v>
      </c>
      <c r="G13" s="150" t="s">
        <v>103</v>
      </c>
      <c r="H13" s="1596">
        <v>42640</v>
      </c>
      <c r="I13" s="1791">
        <v>43281</v>
      </c>
      <c r="J13" s="1596" t="s">
        <v>104</v>
      </c>
      <c r="K13" s="1792">
        <v>43281</v>
      </c>
      <c r="L13" s="151" t="s">
        <v>105</v>
      </c>
      <c r="M13" s="156" t="s">
        <v>106</v>
      </c>
      <c r="N13" s="1597">
        <v>0.5</v>
      </c>
      <c r="O13" s="1597">
        <v>0.5</v>
      </c>
      <c r="P13" s="1598" t="s">
        <v>107</v>
      </c>
      <c r="Q13" s="1598"/>
      <c r="R13" s="1598"/>
      <c r="S13" s="1599">
        <v>1</v>
      </c>
      <c r="T13" s="1599">
        <v>1</v>
      </c>
      <c r="U13" s="9"/>
      <c r="V13" s="1599"/>
      <c r="W13" s="1600"/>
      <c r="X13" s="1600"/>
      <c r="Y13" s="1601"/>
      <c r="Z13" s="1601"/>
      <c r="AA13" s="1601"/>
      <c r="AB13" s="1601"/>
      <c r="AC13" s="1602"/>
      <c r="AD13" s="1603" t="s">
        <v>81</v>
      </c>
      <c r="AE13" s="1602">
        <v>1</v>
      </c>
      <c r="AF13" s="1602">
        <v>1</v>
      </c>
      <c r="AG13" s="158" t="str">
        <f t="shared" si="0"/>
        <v>Cerrado</v>
      </c>
      <c r="AH13" s="1604" t="s">
        <v>82</v>
      </c>
      <c r="AI13" s="1604"/>
      <c r="AJ13" s="1604"/>
      <c r="AK13" s="1604"/>
      <c r="AL13" s="1604"/>
      <c r="AM13" s="1602"/>
      <c r="AN13" s="1604"/>
      <c r="AO13" s="1604"/>
      <c r="AP13" s="1604"/>
      <c r="AQ13" s="1604"/>
      <c r="AR13" s="1602"/>
      <c r="AS13" s="1604"/>
      <c r="AT13" s="1602"/>
      <c r="AU13" s="1602"/>
      <c r="AV13" s="158" t="str">
        <f t="shared" si="1"/>
        <v/>
      </c>
      <c r="AW13" s="1604"/>
      <c r="AX13" s="1604"/>
      <c r="AY13" s="1604"/>
      <c r="AZ13" s="1604"/>
      <c r="BA13" s="1604"/>
      <c r="BB13" s="1602"/>
      <c r="BC13" s="1604"/>
      <c r="BD13" s="1604"/>
      <c r="BE13" s="1604"/>
      <c r="BF13" s="1604"/>
      <c r="BG13" s="1602"/>
    </row>
    <row r="14" spans="1:59" ht="238.5" hidden="1" customHeight="1">
      <c r="A14" s="160" t="s">
        <v>83</v>
      </c>
      <c r="B14" s="161">
        <v>42640</v>
      </c>
      <c r="C14" s="163">
        <v>11</v>
      </c>
      <c r="D14" s="164" t="s">
        <v>109</v>
      </c>
      <c r="E14" s="164"/>
      <c r="F14" s="165" t="s">
        <v>110</v>
      </c>
      <c r="G14" s="166" t="s">
        <v>111</v>
      </c>
      <c r="H14" s="161">
        <v>42640</v>
      </c>
      <c r="I14" s="364">
        <v>43281</v>
      </c>
      <c r="J14" s="161" t="s">
        <v>104</v>
      </c>
      <c r="K14" s="365">
        <v>43281</v>
      </c>
      <c r="L14" s="165" t="s">
        <v>105</v>
      </c>
      <c r="M14" s="166" t="s">
        <v>106</v>
      </c>
      <c r="N14" s="169">
        <v>0.5</v>
      </c>
      <c r="O14" s="169">
        <v>0.5</v>
      </c>
      <c r="P14" s="164" t="s">
        <v>112</v>
      </c>
      <c r="Q14" s="164"/>
      <c r="R14" s="164"/>
      <c r="S14" s="170">
        <v>1</v>
      </c>
      <c r="T14" s="170">
        <v>1</v>
      </c>
      <c r="U14" s="88"/>
      <c r="V14" s="170"/>
      <c r="W14" s="171"/>
      <c r="X14" s="171"/>
      <c r="Y14" s="172"/>
      <c r="Z14" s="172"/>
      <c r="AA14" s="172"/>
      <c r="AB14" s="172"/>
      <c r="AC14" s="98"/>
      <c r="AD14" s="173" t="s">
        <v>81</v>
      </c>
      <c r="AE14" s="98">
        <v>1</v>
      </c>
      <c r="AF14" s="98">
        <v>1</v>
      </c>
      <c r="AG14" s="103" t="str">
        <f t="shared" si="0"/>
        <v>Cerrado</v>
      </c>
      <c r="AH14" s="97" t="s">
        <v>82</v>
      </c>
      <c r="AI14" s="97"/>
      <c r="AJ14" s="97"/>
      <c r="AK14" s="97"/>
      <c r="AL14" s="97"/>
      <c r="AM14" s="98"/>
      <c r="AN14" s="97"/>
      <c r="AO14" s="97"/>
      <c r="AP14" s="97"/>
      <c r="AQ14" s="97"/>
      <c r="AR14" s="98"/>
      <c r="AS14" s="97"/>
      <c r="AT14" s="98"/>
      <c r="AU14" s="98"/>
      <c r="AV14" s="103" t="str">
        <f t="shared" si="1"/>
        <v/>
      </c>
      <c r="AW14" s="97"/>
      <c r="AX14" s="97"/>
      <c r="AY14" s="97"/>
      <c r="AZ14" s="97"/>
      <c r="BA14" s="97"/>
      <c r="BB14" s="98"/>
      <c r="BC14" s="97"/>
      <c r="BD14" s="97"/>
      <c r="BE14" s="97"/>
      <c r="BF14" s="97"/>
      <c r="BG14" s="98"/>
    </row>
    <row r="15" spans="1:59" ht="318" hidden="1" customHeight="1">
      <c r="A15" s="174" t="s">
        <v>113</v>
      </c>
      <c r="B15" s="176" t="s">
        <v>114</v>
      </c>
      <c r="C15" s="177">
        <v>2</v>
      </c>
      <c r="D15" s="178" t="s">
        <v>115</v>
      </c>
      <c r="E15" s="179"/>
      <c r="F15" s="180" t="s">
        <v>64</v>
      </c>
      <c r="G15" s="178" t="s">
        <v>116</v>
      </c>
      <c r="H15" s="178"/>
      <c r="I15" s="178"/>
      <c r="J15" s="366" t="s">
        <v>117</v>
      </c>
      <c r="K15" s="367">
        <v>43100</v>
      </c>
      <c r="L15" s="180" t="s">
        <v>118</v>
      </c>
      <c r="M15" s="181" t="s">
        <v>119</v>
      </c>
      <c r="N15" s="181" t="s">
        <v>120</v>
      </c>
      <c r="O15" s="181" t="s">
        <v>120</v>
      </c>
      <c r="P15" s="178" t="s">
        <v>121</v>
      </c>
      <c r="Q15" s="178"/>
      <c r="R15" s="178"/>
      <c r="S15" s="183">
        <v>1</v>
      </c>
      <c r="T15" s="183">
        <v>1</v>
      </c>
      <c r="U15" s="9"/>
      <c r="V15" s="183"/>
      <c r="W15" s="185"/>
      <c r="X15" s="185"/>
      <c r="Y15" s="187"/>
      <c r="Z15" s="187"/>
      <c r="AA15" s="187"/>
      <c r="AB15" s="187"/>
      <c r="AC15" s="120"/>
      <c r="AD15" s="189" t="s">
        <v>81</v>
      </c>
      <c r="AE15" s="120">
        <v>1</v>
      </c>
      <c r="AF15" s="120">
        <v>1</v>
      </c>
      <c r="AG15" s="1589" t="str">
        <f t="shared" si="0"/>
        <v>Cerrado</v>
      </c>
      <c r="AH15" s="118" t="s">
        <v>82</v>
      </c>
      <c r="AI15" s="118"/>
      <c r="AJ15" s="118"/>
      <c r="AK15" s="118"/>
      <c r="AL15" s="118"/>
      <c r="AM15" s="120"/>
      <c r="AN15" s="118"/>
      <c r="AO15" s="118"/>
      <c r="AP15" s="118"/>
      <c r="AQ15" s="118"/>
      <c r="AR15" s="120"/>
      <c r="AS15" s="118"/>
      <c r="AT15" s="120"/>
      <c r="AU15" s="120"/>
      <c r="AV15" s="1589" t="str">
        <f t="shared" si="1"/>
        <v/>
      </c>
      <c r="AW15" s="118"/>
      <c r="AX15" s="118"/>
      <c r="AY15" s="118"/>
      <c r="AZ15" s="118"/>
      <c r="BA15" s="118"/>
      <c r="BB15" s="120"/>
      <c r="BC15" s="118"/>
      <c r="BD15" s="118"/>
      <c r="BE15" s="118"/>
      <c r="BF15" s="118"/>
      <c r="BG15" s="120"/>
    </row>
    <row r="16" spans="1:59" ht="291" hidden="1" customHeight="1">
      <c r="A16" s="148" t="s">
        <v>113</v>
      </c>
      <c r="B16" s="1596" t="s">
        <v>114</v>
      </c>
      <c r="C16" s="191">
        <v>3</v>
      </c>
      <c r="D16" s="193" t="s">
        <v>122</v>
      </c>
      <c r="E16" s="193"/>
      <c r="F16" s="151" t="s">
        <v>64</v>
      </c>
      <c r="G16" s="150" t="s">
        <v>123</v>
      </c>
      <c r="H16" s="150"/>
      <c r="I16" s="150"/>
      <c r="J16" s="156" t="s">
        <v>124</v>
      </c>
      <c r="K16" s="1792">
        <v>43100</v>
      </c>
      <c r="L16" s="151" t="s">
        <v>125</v>
      </c>
      <c r="M16" s="195" t="s">
        <v>126</v>
      </c>
      <c r="N16" s="1597" t="s">
        <v>120</v>
      </c>
      <c r="O16" s="1597" t="s">
        <v>127</v>
      </c>
      <c r="P16" s="1598" t="s">
        <v>128</v>
      </c>
      <c r="Q16" s="1598"/>
      <c r="R16" s="1598"/>
      <c r="S16" s="1599">
        <v>1</v>
      </c>
      <c r="T16" s="1599">
        <v>1</v>
      </c>
      <c r="U16" s="9"/>
      <c r="V16" s="1599"/>
      <c r="W16" s="1600"/>
      <c r="X16" s="1600"/>
      <c r="Y16" s="1601"/>
      <c r="Z16" s="1603"/>
      <c r="AA16" s="1601"/>
      <c r="AB16" s="1601"/>
      <c r="AC16" s="1602"/>
      <c r="AD16" s="1603" t="s">
        <v>81</v>
      </c>
      <c r="AE16" s="1602">
        <v>1</v>
      </c>
      <c r="AF16" s="1602">
        <v>1</v>
      </c>
      <c r="AG16" s="158" t="str">
        <f t="shared" si="0"/>
        <v>Cerrado</v>
      </c>
      <c r="AH16" s="1604" t="s">
        <v>82</v>
      </c>
      <c r="AI16" s="1604"/>
      <c r="AJ16" s="1604"/>
      <c r="AK16" s="1604"/>
      <c r="AL16" s="1604"/>
      <c r="AM16" s="1602"/>
      <c r="AN16" s="1604"/>
      <c r="AO16" s="1604"/>
      <c r="AP16" s="1604"/>
      <c r="AQ16" s="1604"/>
      <c r="AR16" s="1602"/>
      <c r="AS16" s="1604"/>
      <c r="AT16" s="1602"/>
      <c r="AU16" s="1602"/>
      <c r="AV16" s="158" t="str">
        <f t="shared" si="1"/>
        <v/>
      </c>
      <c r="AW16" s="1604"/>
      <c r="AX16" s="1604"/>
      <c r="AY16" s="1604"/>
      <c r="AZ16" s="1604"/>
      <c r="BA16" s="1604"/>
      <c r="BB16" s="1602"/>
      <c r="BC16" s="1604"/>
      <c r="BD16" s="1604"/>
      <c r="BE16" s="1604"/>
      <c r="BF16" s="1604"/>
      <c r="BG16" s="1602"/>
    </row>
    <row r="17" spans="1:59" ht="258.75" customHeight="1">
      <c r="A17" s="74" t="s">
        <v>113</v>
      </c>
      <c r="B17" s="81" t="s">
        <v>114</v>
      </c>
      <c r="C17" s="199">
        <v>4</v>
      </c>
      <c r="D17" s="89" t="s">
        <v>129</v>
      </c>
      <c r="E17" s="89"/>
      <c r="F17" s="200" t="s">
        <v>64</v>
      </c>
      <c r="G17" s="201" t="s">
        <v>130</v>
      </c>
      <c r="H17" s="201" t="s">
        <v>131</v>
      </c>
      <c r="I17" s="201" t="s">
        <v>132</v>
      </c>
      <c r="J17" s="201" t="s">
        <v>133</v>
      </c>
      <c r="K17" s="368">
        <v>43465</v>
      </c>
      <c r="L17" s="200" t="s">
        <v>118</v>
      </c>
      <c r="M17" s="82" t="s">
        <v>134</v>
      </c>
      <c r="N17" s="82" t="s">
        <v>120</v>
      </c>
      <c r="O17" s="82" t="s">
        <v>127</v>
      </c>
      <c r="P17" s="84" t="s">
        <v>135</v>
      </c>
      <c r="Q17" s="84"/>
      <c r="R17" s="84"/>
      <c r="S17" s="98"/>
      <c r="T17" s="98"/>
      <c r="U17" s="88"/>
      <c r="V17" s="90" t="s">
        <v>80</v>
      </c>
      <c r="W17" s="93">
        <f>+I17-H17</f>
        <v>580</v>
      </c>
      <c r="X17" s="357">
        <f ca="1">+I17-$X$4</f>
        <v>-1527</v>
      </c>
      <c r="Y17" s="97"/>
      <c r="Z17" s="97"/>
      <c r="AA17" s="97"/>
      <c r="AB17" s="97"/>
      <c r="AC17" s="98"/>
      <c r="AD17" s="100"/>
      <c r="AE17" s="98"/>
      <c r="AF17" s="98"/>
      <c r="AG17" s="103" t="str">
        <f t="shared" si="0"/>
        <v/>
      </c>
      <c r="AH17" s="97"/>
      <c r="AI17" s="97"/>
      <c r="AJ17" s="97"/>
      <c r="AK17" s="97"/>
      <c r="AL17" s="97"/>
      <c r="AM17" s="98"/>
      <c r="AN17" s="97"/>
      <c r="AO17" s="97"/>
      <c r="AP17" s="97"/>
      <c r="AQ17" s="97"/>
      <c r="AR17" s="98"/>
      <c r="AS17" s="97"/>
      <c r="AT17" s="98"/>
      <c r="AU17" s="98"/>
      <c r="AV17" s="103" t="str">
        <f t="shared" si="1"/>
        <v/>
      </c>
      <c r="AW17" s="97"/>
      <c r="AX17" s="97"/>
      <c r="AY17" s="97"/>
      <c r="AZ17" s="97"/>
      <c r="BA17" s="97"/>
      <c r="BB17" s="98"/>
      <c r="BC17" s="97"/>
      <c r="BD17" s="97"/>
      <c r="BE17" s="97"/>
      <c r="BF17" s="97"/>
      <c r="BG17" s="98"/>
    </row>
    <row r="18" spans="1:59" ht="207" hidden="1" customHeight="1">
      <c r="A18" s="1162" t="s">
        <v>140</v>
      </c>
      <c r="B18" s="1163">
        <v>43048</v>
      </c>
      <c r="C18" s="1164">
        <v>1</v>
      </c>
      <c r="D18" s="1165" t="s">
        <v>141</v>
      </c>
      <c r="E18" s="1607"/>
      <c r="F18" s="1160" t="s">
        <v>142</v>
      </c>
      <c r="G18" s="178" t="s">
        <v>143</v>
      </c>
      <c r="H18" s="176">
        <v>43069</v>
      </c>
      <c r="I18" s="176">
        <v>43146</v>
      </c>
      <c r="J18" s="1166" t="s">
        <v>144</v>
      </c>
      <c r="K18" s="176">
        <v>43146</v>
      </c>
      <c r="L18" s="180" t="s">
        <v>145</v>
      </c>
      <c r="M18" s="180" t="s">
        <v>146</v>
      </c>
      <c r="N18" s="211"/>
      <c r="O18" s="187"/>
      <c r="P18" s="178" t="s">
        <v>147</v>
      </c>
      <c r="Q18" s="178"/>
      <c r="R18" s="178"/>
      <c r="S18" s="183">
        <v>1</v>
      </c>
      <c r="T18" s="183">
        <v>1</v>
      </c>
      <c r="U18" s="9"/>
      <c r="V18" s="183"/>
      <c r="W18" s="185"/>
      <c r="X18" s="185"/>
      <c r="Y18" s="212">
        <v>43465</v>
      </c>
      <c r="Z18" s="187" t="s">
        <v>149</v>
      </c>
      <c r="AA18" s="187" t="s">
        <v>150</v>
      </c>
      <c r="AB18" s="187" t="s">
        <v>151</v>
      </c>
      <c r="AC18" s="120"/>
      <c r="AD18" s="189" t="s">
        <v>152</v>
      </c>
      <c r="AE18" s="133">
        <v>1</v>
      </c>
      <c r="AF18" s="120">
        <v>1</v>
      </c>
      <c r="AG18" s="1589" t="str">
        <f t="shared" si="0"/>
        <v>Cerrado</v>
      </c>
      <c r="AH18" s="118" t="s">
        <v>153</v>
      </c>
      <c r="AI18" s="118"/>
      <c r="AJ18" s="118"/>
      <c r="AK18" s="118"/>
      <c r="AL18" s="118"/>
      <c r="AM18" s="120"/>
      <c r="AN18" s="118"/>
      <c r="AO18" s="118"/>
      <c r="AP18" s="118"/>
      <c r="AQ18" s="118"/>
      <c r="AR18" s="120"/>
      <c r="AS18" s="118"/>
      <c r="AT18" s="120"/>
      <c r="AU18" s="120"/>
      <c r="AV18" s="1589" t="str">
        <f t="shared" si="1"/>
        <v/>
      </c>
      <c r="AW18" s="118"/>
      <c r="AX18" s="118"/>
      <c r="AY18" s="118"/>
      <c r="AZ18" s="118"/>
      <c r="BA18" s="118"/>
      <c r="BB18" s="120"/>
      <c r="BC18" s="118"/>
      <c r="BD18" s="118"/>
      <c r="BE18" s="118"/>
      <c r="BF18" s="118"/>
      <c r="BG18" s="120"/>
    </row>
    <row r="19" spans="1:59" ht="120.75" hidden="1" customHeight="1">
      <c r="A19" s="1609"/>
      <c r="B19" s="1609"/>
      <c r="C19" s="1609"/>
      <c r="D19" s="1609"/>
      <c r="E19" s="1607"/>
      <c r="F19" s="1609"/>
      <c r="G19" s="178" t="s">
        <v>154</v>
      </c>
      <c r="H19" s="255">
        <v>43087</v>
      </c>
      <c r="I19" s="255">
        <v>43099</v>
      </c>
      <c r="J19" s="1609"/>
      <c r="K19" s="255">
        <v>43099</v>
      </c>
      <c r="L19" s="214" t="s">
        <v>155</v>
      </c>
      <c r="M19" s="216" t="s">
        <v>156</v>
      </c>
      <c r="N19" s="218"/>
      <c r="O19" s="132"/>
      <c r="P19" s="127" t="s">
        <v>157</v>
      </c>
      <c r="Q19" s="127"/>
      <c r="R19" s="127"/>
      <c r="S19" s="129">
        <v>1</v>
      </c>
      <c r="T19" s="129">
        <v>1</v>
      </c>
      <c r="U19" s="9"/>
      <c r="V19" s="129"/>
      <c r="W19" s="130"/>
      <c r="X19" s="130"/>
      <c r="Y19" s="132"/>
      <c r="Z19" s="132"/>
      <c r="AA19" s="132"/>
      <c r="AB19" s="132"/>
      <c r="AC19" s="133"/>
      <c r="AD19" s="134" t="s">
        <v>152</v>
      </c>
      <c r="AE19" s="133">
        <v>1</v>
      </c>
      <c r="AF19" s="133">
        <v>1</v>
      </c>
      <c r="AG19" s="135" t="str">
        <f t="shared" si="0"/>
        <v>Cerrado</v>
      </c>
      <c r="AH19" s="136" t="s">
        <v>158</v>
      </c>
      <c r="AI19" s="136"/>
      <c r="AJ19" s="136"/>
      <c r="AK19" s="136"/>
      <c r="AL19" s="136"/>
      <c r="AM19" s="133"/>
      <c r="AN19" s="136"/>
      <c r="AO19" s="136"/>
      <c r="AP19" s="136"/>
      <c r="AQ19" s="136"/>
      <c r="AR19" s="133"/>
      <c r="AS19" s="136"/>
      <c r="AT19" s="133"/>
      <c r="AU19" s="133"/>
      <c r="AV19" s="135" t="str">
        <f t="shared" si="1"/>
        <v/>
      </c>
      <c r="AW19" s="136"/>
      <c r="AX19" s="136"/>
      <c r="AY19" s="136"/>
      <c r="AZ19" s="136"/>
      <c r="BA19" s="136"/>
      <c r="BB19" s="133"/>
      <c r="BC19" s="136"/>
      <c r="BD19" s="136"/>
      <c r="BE19" s="136"/>
      <c r="BF19" s="136"/>
      <c r="BG19" s="133"/>
    </row>
    <row r="20" spans="1:59" ht="115.5" customHeight="1">
      <c r="A20" s="1609"/>
      <c r="B20" s="1609"/>
      <c r="C20" s="1609"/>
      <c r="D20" s="1609"/>
      <c r="E20" s="1607"/>
      <c r="F20" s="1609"/>
      <c r="G20" s="112" t="s">
        <v>159</v>
      </c>
      <c r="H20" s="107">
        <v>43069</v>
      </c>
      <c r="I20" s="107">
        <v>43464</v>
      </c>
      <c r="J20" s="1609"/>
      <c r="K20" s="362">
        <v>43464</v>
      </c>
      <c r="L20" s="109" t="s">
        <v>160</v>
      </c>
      <c r="M20" s="110" t="s">
        <v>161</v>
      </c>
      <c r="N20" s="196"/>
      <c r="O20" s="18"/>
      <c r="P20" s="112" t="s">
        <v>162</v>
      </c>
      <c r="Q20" s="112"/>
      <c r="R20" s="112"/>
      <c r="S20" s="133"/>
      <c r="T20" s="133"/>
      <c r="U20" s="9"/>
      <c r="V20" s="143" t="s">
        <v>148</v>
      </c>
      <c r="W20" s="144">
        <f>+I20-H20</f>
        <v>395</v>
      </c>
      <c r="X20" s="363">
        <f ca="1">+I20-$X$4</f>
        <v>-1528</v>
      </c>
      <c r="Y20" s="145">
        <v>43465</v>
      </c>
      <c r="Z20" s="146" t="s">
        <v>163</v>
      </c>
      <c r="AA20" s="136" t="s">
        <v>164</v>
      </c>
      <c r="AB20" s="136" t="s">
        <v>165</v>
      </c>
      <c r="AC20" s="133">
        <v>1</v>
      </c>
      <c r="AD20" s="146" t="s">
        <v>166</v>
      </c>
      <c r="AE20" s="133">
        <v>1</v>
      </c>
      <c r="AF20" s="133">
        <v>0.9</v>
      </c>
      <c r="AG20" s="135" t="str">
        <f t="shared" si="0"/>
        <v>CA</v>
      </c>
      <c r="AH20" s="136" t="s">
        <v>1425</v>
      </c>
      <c r="AI20" s="136"/>
      <c r="AJ20" s="136"/>
      <c r="AK20" s="136"/>
      <c r="AL20" s="136"/>
      <c r="AM20" s="133"/>
      <c r="AN20" s="136"/>
      <c r="AO20" s="136"/>
      <c r="AP20" s="136"/>
      <c r="AQ20" s="136"/>
      <c r="AR20" s="133"/>
      <c r="AS20" s="136"/>
      <c r="AT20" s="133"/>
      <c r="AU20" s="133"/>
      <c r="AV20" s="135" t="str">
        <f t="shared" si="1"/>
        <v/>
      </c>
      <c r="AW20" s="136"/>
      <c r="AX20" s="136"/>
      <c r="AY20" s="136"/>
      <c r="AZ20" s="136"/>
      <c r="BA20" s="136"/>
      <c r="BB20" s="133"/>
      <c r="BC20" s="136"/>
      <c r="BD20" s="136"/>
      <c r="BE20" s="136"/>
      <c r="BF20" s="136"/>
      <c r="BG20" s="133"/>
    </row>
    <row r="21" spans="1:59" ht="94.5" hidden="1" customHeight="1">
      <c r="A21" s="1609"/>
      <c r="B21" s="1609"/>
      <c r="C21" s="1609"/>
      <c r="D21" s="1609"/>
      <c r="E21" s="1607"/>
      <c r="F21" s="1609"/>
      <c r="G21" s="223" t="s">
        <v>168</v>
      </c>
      <c r="H21" s="255">
        <v>43099</v>
      </c>
      <c r="I21" s="255">
        <v>43160</v>
      </c>
      <c r="J21" s="1609"/>
      <c r="K21" s="255">
        <v>43160</v>
      </c>
      <c r="L21" s="214" t="s">
        <v>160</v>
      </c>
      <c r="M21" s="216" t="s">
        <v>169</v>
      </c>
      <c r="N21" s="218"/>
      <c r="O21" s="132"/>
      <c r="P21" s="127" t="s">
        <v>170</v>
      </c>
      <c r="Q21" s="127"/>
      <c r="R21" s="127"/>
      <c r="S21" s="129">
        <v>1</v>
      </c>
      <c r="T21" s="129">
        <v>1</v>
      </c>
      <c r="U21" s="9"/>
      <c r="V21" s="129"/>
      <c r="W21" s="130"/>
      <c r="X21" s="130"/>
      <c r="Y21" s="224">
        <v>43465</v>
      </c>
      <c r="Z21" s="132" t="s">
        <v>171</v>
      </c>
      <c r="AA21" s="132" t="s">
        <v>150</v>
      </c>
      <c r="AB21" s="132" t="s">
        <v>172</v>
      </c>
      <c r="AC21" s="133"/>
      <c r="AD21" s="134" t="s">
        <v>152</v>
      </c>
      <c r="AE21" s="133">
        <v>1</v>
      </c>
      <c r="AF21" s="133">
        <v>1</v>
      </c>
      <c r="AG21" s="135" t="str">
        <f t="shared" si="0"/>
        <v>Cerrado</v>
      </c>
      <c r="AH21" s="136" t="s">
        <v>1425</v>
      </c>
      <c r="AI21" s="136"/>
      <c r="AJ21" s="136"/>
      <c r="AK21" s="136"/>
      <c r="AL21" s="136"/>
      <c r="AM21" s="133"/>
      <c r="AN21" s="136"/>
      <c r="AO21" s="136"/>
      <c r="AP21" s="136"/>
      <c r="AQ21" s="136"/>
      <c r="AR21" s="133"/>
      <c r="AS21" s="136"/>
      <c r="AT21" s="133"/>
      <c r="AU21" s="133"/>
      <c r="AV21" s="135" t="str">
        <f t="shared" si="1"/>
        <v/>
      </c>
      <c r="AW21" s="136"/>
      <c r="AX21" s="136"/>
      <c r="AY21" s="136"/>
      <c r="AZ21" s="136"/>
      <c r="BA21" s="136"/>
      <c r="BB21" s="133"/>
      <c r="BC21" s="136"/>
      <c r="BD21" s="136"/>
      <c r="BE21" s="136"/>
      <c r="BF21" s="136"/>
      <c r="BG21" s="133"/>
    </row>
    <row r="22" spans="1:59" ht="192" hidden="1" customHeight="1">
      <c r="A22" s="1609"/>
      <c r="B22" s="1609"/>
      <c r="C22" s="1609"/>
      <c r="D22" s="1609"/>
      <c r="E22" s="1607"/>
      <c r="F22" s="1609"/>
      <c r="G22" s="127" t="s">
        <v>173</v>
      </c>
      <c r="H22" s="255">
        <v>43101</v>
      </c>
      <c r="I22" s="255">
        <v>43189</v>
      </c>
      <c r="J22" s="1609"/>
      <c r="K22" s="255">
        <v>43189</v>
      </c>
      <c r="L22" s="214" t="s">
        <v>174</v>
      </c>
      <c r="M22" s="216" t="s">
        <v>175</v>
      </c>
      <c r="N22" s="218"/>
      <c r="O22" s="132"/>
      <c r="P22" s="127" t="s">
        <v>176</v>
      </c>
      <c r="Q22" s="127"/>
      <c r="R22" s="127"/>
      <c r="S22" s="129">
        <v>1</v>
      </c>
      <c r="T22" s="129">
        <v>1</v>
      </c>
      <c r="U22" s="9"/>
      <c r="V22" s="129"/>
      <c r="W22" s="130"/>
      <c r="X22" s="130"/>
      <c r="Y22" s="224">
        <v>43465</v>
      </c>
      <c r="Z22" s="132" t="s">
        <v>177</v>
      </c>
      <c r="AA22" s="132" t="s">
        <v>150</v>
      </c>
      <c r="AB22" s="132" t="s">
        <v>177</v>
      </c>
      <c r="AC22" s="133"/>
      <c r="AD22" s="134" t="s">
        <v>152</v>
      </c>
      <c r="AE22" s="133">
        <v>1</v>
      </c>
      <c r="AF22" s="133">
        <v>1</v>
      </c>
      <c r="AG22" s="135" t="str">
        <f t="shared" si="0"/>
        <v>Cerrado</v>
      </c>
      <c r="AH22" s="136" t="s">
        <v>1425</v>
      </c>
      <c r="AI22" s="136"/>
      <c r="AJ22" s="136"/>
      <c r="AK22" s="136"/>
      <c r="AL22" s="136"/>
      <c r="AM22" s="133"/>
      <c r="AN22" s="136"/>
      <c r="AO22" s="136"/>
      <c r="AP22" s="136"/>
      <c r="AQ22" s="136"/>
      <c r="AR22" s="133"/>
      <c r="AS22" s="136"/>
      <c r="AT22" s="133"/>
      <c r="AU22" s="133"/>
      <c r="AV22" s="135" t="str">
        <f t="shared" si="1"/>
        <v/>
      </c>
      <c r="AW22" s="136"/>
      <c r="AX22" s="136"/>
      <c r="AY22" s="136"/>
      <c r="AZ22" s="136"/>
      <c r="BA22" s="136"/>
      <c r="BB22" s="133"/>
      <c r="BC22" s="136"/>
      <c r="BD22" s="136"/>
      <c r="BE22" s="136"/>
      <c r="BF22" s="136"/>
      <c r="BG22" s="133"/>
    </row>
    <row r="23" spans="1:59" ht="189.75" customHeight="1">
      <c r="A23" s="1609"/>
      <c r="B23" s="1609"/>
      <c r="C23" s="1609"/>
      <c r="D23" s="1609"/>
      <c r="E23" s="1607"/>
      <c r="F23" s="1609"/>
      <c r="G23" s="106" t="s">
        <v>178</v>
      </c>
      <c r="H23" s="107">
        <v>43070</v>
      </c>
      <c r="I23" s="107">
        <v>43646</v>
      </c>
      <c r="J23" s="1609"/>
      <c r="K23" s="369">
        <v>43646</v>
      </c>
      <c r="L23" s="109" t="s">
        <v>179</v>
      </c>
      <c r="M23" s="110" t="s">
        <v>180</v>
      </c>
      <c r="N23" s="196"/>
      <c r="O23" s="18"/>
      <c r="P23" s="112" t="s">
        <v>181</v>
      </c>
      <c r="Q23" s="112"/>
      <c r="R23" s="112"/>
      <c r="S23" s="133"/>
      <c r="T23" s="133"/>
      <c r="U23" s="9"/>
      <c r="V23" s="143" t="s">
        <v>1426</v>
      </c>
      <c r="W23" s="144">
        <f>+I23-H23</f>
        <v>576</v>
      </c>
      <c r="X23" s="144">
        <f ca="1">+I23-$X$4</f>
        <v>-1346</v>
      </c>
      <c r="Y23" s="145">
        <v>43465</v>
      </c>
      <c r="Z23" s="146" t="s">
        <v>183</v>
      </c>
      <c r="AA23" s="136" t="s">
        <v>164</v>
      </c>
      <c r="AB23" s="136" t="s">
        <v>1427</v>
      </c>
      <c r="AC23" s="133"/>
      <c r="AD23" s="146"/>
      <c r="AE23" s="133">
        <v>0.5</v>
      </c>
      <c r="AF23" s="133">
        <v>0.5</v>
      </c>
      <c r="AG23" s="135" t="str">
        <f t="shared" si="0"/>
        <v>CM</v>
      </c>
      <c r="AH23" s="136"/>
      <c r="AI23" s="136"/>
      <c r="AJ23" s="136"/>
      <c r="AK23" s="136"/>
      <c r="AL23" s="136"/>
      <c r="AM23" s="133"/>
      <c r="AN23" s="136"/>
      <c r="AO23" s="136"/>
      <c r="AP23" s="136"/>
      <c r="AQ23" s="136"/>
      <c r="AR23" s="133"/>
      <c r="AS23" s="136"/>
      <c r="AT23" s="133"/>
      <c r="AU23" s="133"/>
      <c r="AV23" s="135" t="str">
        <f t="shared" si="1"/>
        <v/>
      </c>
      <c r="AW23" s="136"/>
      <c r="AX23" s="136"/>
      <c r="AY23" s="136"/>
      <c r="AZ23" s="136"/>
      <c r="BA23" s="136"/>
      <c r="BB23" s="133"/>
      <c r="BC23" s="136"/>
      <c r="BD23" s="136"/>
      <c r="BE23" s="136"/>
      <c r="BF23" s="136"/>
      <c r="BG23" s="133"/>
    </row>
    <row r="24" spans="1:59" ht="102.75" customHeight="1">
      <c r="A24" s="1609"/>
      <c r="B24" s="1609"/>
      <c r="C24" s="1609"/>
      <c r="D24" s="1609"/>
      <c r="E24" s="1607"/>
      <c r="F24" s="1609"/>
      <c r="G24" s="112" t="s">
        <v>187</v>
      </c>
      <c r="H24" s="107">
        <v>43159</v>
      </c>
      <c r="I24" s="107">
        <v>43829</v>
      </c>
      <c r="J24" s="1609"/>
      <c r="K24" s="107">
        <v>43829</v>
      </c>
      <c r="L24" s="109" t="s">
        <v>188</v>
      </c>
      <c r="M24" s="110" t="s">
        <v>189</v>
      </c>
      <c r="N24" s="196"/>
      <c r="O24" s="18"/>
      <c r="P24" s="112" t="s">
        <v>190</v>
      </c>
      <c r="Q24" s="112"/>
      <c r="R24" s="112"/>
      <c r="S24" s="133"/>
      <c r="T24" s="133"/>
      <c r="U24" s="9"/>
      <c r="V24" s="143" t="s">
        <v>148</v>
      </c>
      <c r="W24" s="144">
        <f>+I24-H24</f>
        <v>670</v>
      </c>
      <c r="X24" s="144">
        <f ca="1">+I24-$X$4</f>
        <v>-1163</v>
      </c>
      <c r="Y24" s="145">
        <v>43465</v>
      </c>
      <c r="Z24" s="136" t="s">
        <v>191</v>
      </c>
      <c r="AA24" s="136"/>
      <c r="AB24" s="136"/>
      <c r="AC24" s="133"/>
      <c r="AD24" s="146"/>
      <c r="AE24" s="133">
        <v>0</v>
      </c>
      <c r="AF24" s="133">
        <v>0</v>
      </c>
      <c r="AG24" s="135" t="str">
        <f t="shared" si="0"/>
        <v>CB</v>
      </c>
      <c r="AH24" s="136"/>
      <c r="AI24" s="136"/>
      <c r="AJ24" s="136"/>
      <c r="AK24" s="136"/>
      <c r="AL24" s="136"/>
      <c r="AM24" s="133"/>
      <c r="AN24" s="136"/>
      <c r="AO24" s="136"/>
      <c r="AP24" s="136"/>
      <c r="AQ24" s="136"/>
      <c r="AR24" s="133"/>
      <c r="AS24" s="136"/>
      <c r="AT24" s="133"/>
      <c r="AU24" s="133"/>
      <c r="AV24" s="135" t="str">
        <f t="shared" si="1"/>
        <v/>
      </c>
      <c r="AW24" s="136"/>
      <c r="AX24" s="136"/>
      <c r="AY24" s="136"/>
      <c r="AZ24" s="136"/>
      <c r="BA24" s="136"/>
      <c r="BB24" s="133"/>
      <c r="BC24" s="136"/>
      <c r="BD24" s="136"/>
      <c r="BE24" s="136"/>
      <c r="BF24" s="136"/>
      <c r="BG24" s="133"/>
    </row>
    <row r="25" spans="1:59" ht="309.75" hidden="1" customHeight="1">
      <c r="A25" s="1609"/>
      <c r="B25" s="1609"/>
      <c r="C25" s="1609"/>
      <c r="D25" s="1609"/>
      <c r="E25" s="1607"/>
      <c r="F25" s="1609"/>
      <c r="G25" s="223" t="s">
        <v>194</v>
      </c>
      <c r="H25" s="255">
        <v>43070</v>
      </c>
      <c r="I25" s="255">
        <v>43191</v>
      </c>
      <c r="J25" s="1609"/>
      <c r="K25" s="255">
        <v>43191</v>
      </c>
      <c r="L25" s="214" t="s">
        <v>188</v>
      </c>
      <c r="M25" s="216" t="s">
        <v>189</v>
      </c>
      <c r="N25" s="218"/>
      <c r="O25" s="132"/>
      <c r="P25" s="127" t="s">
        <v>195</v>
      </c>
      <c r="Q25" s="127"/>
      <c r="R25" s="127"/>
      <c r="S25" s="129">
        <v>1</v>
      </c>
      <c r="T25" s="129">
        <v>1</v>
      </c>
      <c r="U25" s="9"/>
      <c r="V25" s="129"/>
      <c r="W25" s="130"/>
      <c r="X25" s="130"/>
      <c r="Y25" s="132"/>
      <c r="Z25" s="132"/>
      <c r="AA25" s="132"/>
      <c r="AB25" s="132"/>
      <c r="AC25" s="133"/>
      <c r="AD25" s="134" t="s">
        <v>152</v>
      </c>
      <c r="AE25" s="133">
        <v>1</v>
      </c>
      <c r="AF25" s="133">
        <v>1</v>
      </c>
      <c r="AG25" s="135" t="str">
        <f t="shared" si="0"/>
        <v>Cerrado</v>
      </c>
      <c r="AH25" s="136" t="s">
        <v>196</v>
      </c>
      <c r="AI25" s="136"/>
      <c r="AJ25" s="136"/>
      <c r="AK25" s="136"/>
      <c r="AL25" s="136"/>
      <c r="AM25" s="133"/>
      <c r="AN25" s="136"/>
      <c r="AO25" s="136"/>
      <c r="AP25" s="136"/>
      <c r="AQ25" s="136"/>
      <c r="AR25" s="133"/>
      <c r="AS25" s="136"/>
      <c r="AT25" s="133"/>
      <c r="AU25" s="133"/>
      <c r="AV25" s="135" t="str">
        <f t="shared" si="1"/>
        <v/>
      </c>
      <c r="AW25" s="136"/>
      <c r="AX25" s="136"/>
      <c r="AY25" s="136"/>
      <c r="AZ25" s="136"/>
      <c r="BA25" s="136"/>
      <c r="BB25" s="133"/>
      <c r="BC25" s="136"/>
      <c r="BD25" s="136"/>
      <c r="BE25" s="136"/>
      <c r="BF25" s="136"/>
      <c r="BG25" s="133"/>
    </row>
    <row r="26" spans="1:59" ht="144" hidden="1" customHeight="1">
      <c r="A26" s="1609"/>
      <c r="B26" s="1609"/>
      <c r="C26" s="1609"/>
      <c r="D26" s="1609"/>
      <c r="E26" s="1607"/>
      <c r="F26" s="1609"/>
      <c r="G26" s="127" t="s">
        <v>197</v>
      </c>
      <c r="H26" s="255">
        <v>43070</v>
      </c>
      <c r="I26" s="255">
        <v>43099</v>
      </c>
      <c r="J26" s="1609"/>
      <c r="K26" s="255">
        <v>43099</v>
      </c>
      <c r="L26" s="214" t="s">
        <v>155</v>
      </c>
      <c r="M26" s="216" t="s">
        <v>198</v>
      </c>
      <c r="N26" s="218"/>
      <c r="O26" s="132"/>
      <c r="P26" s="127" t="s">
        <v>199</v>
      </c>
      <c r="Q26" s="127"/>
      <c r="R26" s="127"/>
      <c r="S26" s="129">
        <v>1</v>
      </c>
      <c r="T26" s="129">
        <v>1</v>
      </c>
      <c r="U26" s="9"/>
      <c r="V26" s="129"/>
      <c r="W26" s="130"/>
      <c r="X26" s="130"/>
      <c r="Y26" s="132"/>
      <c r="Z26" s="132"/>
      <c r="AA26" s="132"/>
      <c r="AB26" s="132"/>
      <c r="AC26" s="133"/>
      <c r="AD26" s="134" t="s">
        <v>152</v>
      </c>
      <c r="AE26" s="133">
        <v>1</v>
      </c>
      <c r="AF26" s="133">
        <v>1</v>
      </c>
      <c r="AG26" s="135" t="str">
        <f t="shared" si="0"/>
        <v>Cerrado</v>
      </c>
      <c r="AH26" s="136" t="s">
        <v>200</v>
      </c>
      <c r="AI26" s="136"/>
      <c r="AJ26" s="136"/>
      <c r="AK26" s="136"/>
      <c r="AL26" s="136"/>
      <c r="AM26" s="133"/>
      <c r="AN26" s="136"/>
      <c r="AO26" s="136"/>
      <c r="AP26" s="136"/>
      <c r="AQ26" s="136"/>
      <c r="AR26" s="133"/>
      <c r="AS26" s="136"/>
      <c r="AT26" s="133"/>
      <c r="AU26" s="133"/>
      <c r="AV26" s="135" t="str">
        <f t="shared" si="1"/>
        <v/>
      </c>
      <c r="AW26" s="136"/>
      <c r="AX26" s="136"/>
      <c r="AY26" s="136"/>
      <c r="AZ26" s="136"/>
      <c r="BA26" s="136"/>
      <c r="BB26" s="133"/>
      <c r="BC26" s="136"/>
      <c r="BD26" s="136"/>
      <c r="BE26" s="136"/>
      <c r="BF26" s="136"/>
      <c r="BG26" s="133"/>
    </row>
    <row r="27" spans="1:59" ht="133.5" hidden="1" customHeight="1">
      <c r="A27" s="1609"/>
      <c r="B27" s="1609"/>
      <c r="C27" s="1609"/>
      <c r="D27" s="1609"/>
      <c r="E27" s="1607"/>
      <c r="F27" s="1609"/>
      <c r="G27" s="127" t="s">
        <v>201</v>
      </c>
      <c r="H27" s="255">
        <v>43070</v>
      </c>
      <c r="I27" s="255">
        <v>43252</v>
      </c>
      <c r="J27" s="1609"/>
      <c r="K27" s="255">
        <v>43252</v>
      </c>
      <c r="L27" s="214" t="s">
        <v>202</v>
      </c>
      <c r="M27" s="125" t="s">
        <v>203</v>
      </c>
      <c r="N27" s="218"/>
      <c r="O27" s="132"/>
      <c r="P27" s="127" t="s">
        <v>204</v>
      </c>
      <c r="Q27" s="127"/>
      <c r="R27" s="127"/>
      <c r="S27" s="129">
        <v>1</v>
      </c>
      <c r="T27" s="129">
        <v>1</v>
      </c>
      <c r="U27" s="9"/>
      <c r="V27" s="129"/>
      <c r="W27" s="130"/>
      <c r="X27" s="130"/>
      <c r="Y27" s="224">
        <v>43465</v>
      </c>
      <c r="Z27" s="132" t="s">
        <v>205</v>
      </c>
      <c r="AA27" s="132" t="s">
        <v>150</v>
      </c>
      <c r="AB27" s="132"/>
      <c r="AC27" s="133"/>
      <c r="AD27" s="134" t="s">
        <v>152</v>
      </c>
      <c r="AE27" s="133">
        <v>1</v>
      </c>
      <c r="AF27" s="133">
        <v>1</v>
      </c>
      <c r="AG27" s="135" t="str">
        <f t="shared" si="0"/>
        <v>Cerrado</v>
      </c>
      <c r="AH27" s="136" t="s">
        <v>200</v>
      </c>
      <c r="AI27" s="136"/>
      <c r="AJ27" s="136"/>
      <c r="AK27" s="136"/>
      <c r="AL27" s="136"/>
      <c r="AM27" s="133"/>
      <c r="AN27" s="136"/>
      <c r="AO27" s="136"/>
      <c r="AP27" s="136"/>
      <c r="AQ27" s="136"/>
      <c r="AR27" s="133"/>
      <c r="AS27" s="136"/>
      <c r="AT27" s="133"/>
      <c r="AU27" s="133"/>
      <c r="AV27" s="135" t="str">
        <f t="shared" si="1"/>
        <v/>
      </c>
      <c r="AW27" s="136"/>
      <c r="AX27" s="136"/>
      <c r="AY27" s="136"/>
      <c r="AZ27" s="136"/>
      <c r="BA27" s="136"/>
      <c r="BB27" s="133"/>
      <c r="BC27" s="136"/>
      <c r="BD27" s="136"/>
      <c r="BE27" s="136"/>
      <c r="BF27" s="136"/>
      <c r="BG27" s="133"/>
    </row>
    <row r="28" spans="1:59" ht="86.25" hidden="1" customHeight="1">
      <c r="A28" s="1609"/>
      <c r="B28" s="1609"/>
      <c r="C28" s="1609"/>
      <c r="D28" s="1609"/>
      <c r="E28" s="1607"/>
      <c r="F28" s="1609"/>
      <c r="G28" s="127" t="s">
        <v>206</v>
      </c>
      <c r="H28" s="255">
        <v>43070</v>
      </c>
      <c r="I28" s="255">
        <v>43115</v>
      </c>
      <c r="J28" s="1609"/>
      <c r="K28" s="255">
        <v>43115</v>
      </c>
      <c r="L28" s="214" t="s">
        <v>207</v>
      </c>
      <c r="M28" s="216" t="s">
        <v>208</v>
      </c>
      <c r="N28" s="218"/>
      <c r="O28" s="132"/>
      <c r="P28" s="127" t="s">
        <v>209</v>
      </c>
      <c r="Q28" s="127"/>
      <c r="R28" s="127"/>
      <c r="S28" s="129">
        <v>1</v>
      </c>
      <c r="T28" s="129">
        <v>1</v>
      </c>
      <c r="U28" s="9"/>
      <c r="V28" s="129"/>
      <c r="W28" s="130"/>
      <c r="X28" s="130"/>
      <c r="Y28" s="132"/>
      <c r="Z28" s="132"/>
      <c r="AA28" s="132"/>
      <c r="AB28" s="132"/>
      <c r="AC28" s="133"/>
      <c r="AD28" s="134" t="s">
        <v>152</v>
      </c>
      <c r="AE28" s="133">
        <v>1</v>
      </c>
      <c r="AF28" s="133">
        <v>1</v>
      </c>
      <c r="AG28" s="135" t="str">
        <f t="shared" si="0"/>
        <v>Cerrado</v>
      </c>
      <c r="AH28" s="136" t="s">
        <v>200</v>
      </c>
      <c r="AI28" s="136"/>
      <c r="AJ28" s="136"/>
      <c r="AK28" s="136"/>
      <c r="AL28" s="136"/>
      <c r="AM28" s="133"/>
      <c r="AN28" s="136"/>
      <c r="AO28" s="136"/>
      <c r="AP28" s="136"/>
      <c r="AQ28" s="136"/>
      <c r="AR28" s="133"/>
      <c r="AS28" s="136"/>
      <c r="AT28" s="133"/>
      <c r="AU28" s="133"/>
      <c r="AV28" s="135" t="str">
        <f t="shared" si="1"/>
        <v/>
      </c>
      <c r="AW28" s="136"/>
      <c r="AX28" s="136"/>
      <c r="AY28" s="136"/>
      <c r="AZ28" s="136"/>
      <c r="BA28" s="136"/>
      <c r="BB28" s="133"/>
      <c r="BC28" s="136"/>
      <c r="BD28" s="136"/>
      <c r="BE28" s="136"/>
      <c r="BF28" s="136"/>
      <c r="BG28" s="133"/>
    </row>
    <row r="29" spans="1:59" ht="184.5" customHeight="1">
      <c r="A29" s="1609"/>
      <c r="B29" s="1609"/>
      <c r="C29" s="1609"/>
      <c r="D29" s="1609"/>
      <c r="E29" s="1607"/>
      <c r="F29" s="1609"/>
      <c r="G29" s="112" t="s">
        <v>210</v>
      </c>
      <c r="H29" s="107">
        <v>43069</v>
      </c>
      <c r="I29" s="107">
        <v>43464</v>
      </c>
      <c r="J29" s="1609"/>
      <c r="K29" s="362">
        <v>43464</v>
      </c>
      <c r="L29" s="110" t="s">
        <v>211</v>
      </c>
      <c r="M29" s="110" t="s">
        <v>212</v>
      </c>
      <c r="N29" s="196"/>
      <c r="O29" s="18"/>
      <c r="P29" s="112" t="s">
        <v>213</v>
      </c>
      <c r="Q29" s="112"/>
      <c r="R29" s="112"/>
      <c r="S29" s="133"/>
      <c r="T29" s="133"/>
      <c r="U29" s="9"/>
      <c r="V29" s="143" t="s">
        <v>148</v>
      </c>
      <c r="W29" s="144">
        <f t="shared" ref="W29:W34" si="2">+I29-H29</f>
        <v>395</v>
      </c>
      <c r="X29" s="363">
        <f t="shared" ref="X29:X34" ca="1" si="3">+I29-$X$4</f>
        <v>-1528</v>
      </c>
      <c r="Y29" s="145">
        <v>43465</v>
      </c>
      <c r="Z29" s="146" t="s">
        <v>214</v>
      </c>
      <c r="AA29" s="136" t="s">
        <v>164</v>
      </c>
      <c r="AB29" s="136" t="s">
        <v>215</v>
      </c>
      <c r="AC29" s="133">
        <v>1</v>
      </c>
      <c r="AD29" s="146" t="s">
        <v>216</v>
      </c>
      <c r="AE29" s="133">
        <v>1</v>
      </c>
      <c r="AF29" s="133">
        <v>0.9</v>
      </c>
      <c r="AG29" s="135" t="str">
        <f t="shared" si="0"/>
        <v>CA</v>
      </c>
      <c r="AH29" s="136" t="s">
        <v>217</v>
      </c>
      <c r="AI29" s="136"/>
      <c r="AJ29" s="136"/>
      <c r="AK29" s="136"/>
      <c r="AL29" s="136"/>
      <c r="AM29" s="133"/>
      <c r="AN29" s="136"/>
      <c r="AO29" s="136"/>
      <c r="AP29" s="136"/>
      <c r="AQ29" s="136"/>
      <c r="AR29" s="133"/>
      <c r="AS29" s="136"/>
      <c r="AT29" s="133"/>
      <c r="AU29" s="133"/>
      <c r="AV29" s="135" t="str">
        <f t="shared" si="1"/>
        <v/>
      </c>
      <c r="AW29" s="136"/>
      <c r="AX29" s="136"/>
      <c r="AY29" s="136"/>
      <c r="AZ29" s="136"/>
      <c r="BA29" s="136"/>
      <c r="BB29" s="133"/>
      <c r="BC29" s="136"/>
      <c r="BD29" s="136"/>
      <c r="BE29" s="136"/>
      <c r="BF29" s="136"/>
      <c r="BG29" s="133"/>
    </row>
    <row r="30" spans="1:59" ht="245.25" customHeight="1">
      <c r="A30" s="1609"/>
      <c r="B30" s="1609"/>
      <c r="C30" s="1609"/>
      <c r="D30" s="1609"/>
      <c r="E30" s="1607"/>
      <c r="F30" s="1609"/>
      <c r="G30" s="112" t="s">
        <v>218</v>
      </c>
      <c r="H30" s="107">
        <v>43101</v>
      </c>
      <c r="I30" s="107">
        <v>43464</v>
      </c>
      <c r="J30" s="1609"/>
      <c r="K30" s="362">
        <v>43464</v>
      </c>
      <c r="L30" s="109" t="s">
        <v>188</v>
      </c>
      <c r="M30" s="110" t="s">
        <v>146</v>
      </c>
      <c r="N30" s="196"/>
      <c r="O30" s="18"/>
      <c r="P30" s="112" t="s">
        <v>219</v>
      </c>
      <c r="Q30" s="112"/>
      <c r="R30" s="112"/>
      <c r="S30" s="133"/>
      <c r="T30" s="133"/>
      <c r="U30" s="9"/>
      <c r="V30" s="143" t="s">
        <v>148</v>
      </c>
      <c r="W30" s="144">
        <f t="shared" si="2"/>
        <v>363</v>
      </c>
      <c r="X30" s="363">
        <f t="shared" ca="1" si="3"/>
        <v>-1528</v>
      </c>
      <c r="Y30" s="145">
        <v>43465</v>
      </c>
      <c r="Z30" s="146" t="s">
        <v>220</v>
      </c>
      <c r="AA30" s="136" t="s">
        <v>164</v>
      </c>
      <c r="AB30" s="136" t="s">
        <v>221</v>
      </c>
      <c r="AC30" s="133">
        <v>1</v>
      </c>
      <c r="AD30" s="146" t="s">
        <v>222</v>
      </c>
      <c r="AE30" s="133">
        <v>1</v>
      </c>
      <c r="AF30" s="133">
        <v>0.9</v>
      </c>
      <c r="AG30" s="135" t="str">
        <f t="shared" si="0"/>
        <v>CA</v>
      </c>
      <c r="AH30" s="136" t="s">
        <v>223</v>
      </c>
      <c r="AI30" s="136"/>
      <c r="AJ30" s="136"/>
      <c r="AK30" s="136"/>
      <c r="AL30" s="136"/>
      <c r="AM30" s="133"/>
      <c r="AN30" s="136"/>
      <c r="AO30" s="136"/>
      <c r="AP30" s="136"/>
      <c r="AQ30" s="136"/>
      <c r="AR30" s="133"/>
      <c r="AS30" s="136"/>
      <c r="AT30" s="133"/>
      <c r="AU30" s="133"/>
      <c r="AV30" s="135" t="str">
        <f t="shared" si="1"/>
        <v/>
      </c>
      <c r="AW30" s="136"/>
      <c r="AX30" s="136"/>
      <c r="AY30" s="136"/>
      <c r="AZ30" s="136"/>
      <c r="BA30" s="136"/>
      <c r="BB30" s="133"/>
      <c r="BC30" s="136"/>
      <c r="BD30" s="136"/>
      <c r="BE30" s="136"/>
      <c r="BF30" s="136"/>
      <c r="BG30" s="133"/>
    </row>
    <row r="31" spans="1:59" ht="272.25" customHeight="1">
      <c r="A31" s="1609"/>
      <c r="B31" s="1609"/>
      <c r="C31" s="1609"/>
      <c r="D31" s="1609"/>
      <c r="E31" s="1607"/>
      <c r="F31" s="1609"/>
      <c r="G31" s="106" t="s">
        <v>224</v>
      </c>
      <c r="H31" s="107">
        <v>43101</v>
      </c>
      <c r="I31" s="107">
        <v>43464</v>
      </c>
      <c r="J31" s="1609"/>
      <c r="K31" s="362">
        <v>43464</v>
      </c>
      <c r="L31" s="109" t="s">
        <v>155</v>
      </c>
      <c r="M31" s="110" t="s">
        <v>161</v>
      </c>
      <c r="N31" s="196"/>
      <c r="O31" s="18"/>
      <c r="P31" s="112" t="s">
        <v>225</v>
      </c>
      <c r="Q31" s="112"/>
      <c r="R31" s="112"/>
      <c r="S31" s="133"/>
      <c r="T31" s="133"/>
      <c r="U31" s="9"/>
      <c r="V31" s="143" t="s">
        <v>148</v>
      </c>
      <c r="W31" s="144">
        <f t="shared" si="2"/>
        <v>363</v>
      </c>
      <c r="X31" s="363">
        <f t="shared" ca="1" si="3"/>
        <v>-1528</v>
      </c>
      <c r="Y31" s="145">
        <v>43465</v>
      </c>
      <c r="Z31" s="146" t="s">
        <v>226</v>
      </c>
      <c r="AA31" s="136" t="s">
        <v>164</v>
      </c>
      <c r="AB31" s="136" t="s">
        <v>227</v>
      </c>
      <c r="AC31" s="133">
        <v>1</v>
      </c>
      <c r="AD31" s="146" t="s">
        <v>228</v>
      </c>
      <c r="AE31" s="133">
        <v>1</v>
      </c>
      <c r="AF31" s="133">
        <v>0.9</v>
      </c>
      <c r="AG31" s="135" t="str">
        <f t="shared" si="0"/>
        <v>CA</v>
      </c>
      <c r="AH31" s="136" t="s">
        <v>167</v>
      </c>
      <c r="AI31" s="136"/>
      <c r="AJ31" s="136"/>
      <c r="AK31" s="136"/>
      <c r="AL31" s="136"/>
      <c r="AM31" s="133"/>
      <c r="AN31" s="136"/>
      <c r="AO31" s="136"/>
      <c r="AP31" s="136"/>
      <c r="AQ31" s="136"/>
      <c r="AR31" s="133"/>
      <c r="AS31" s="136"/>
      <c r="AT31" s="133"/>
      <c r="AU31" s="133"/>
      <c r="AV31" s="135" t="str">
        <f t="shared" si="1"/>
        <v/>
      </c>
      <c r="AW31" s="136"/>
      <c r="AX31" s="136"/>
      <c r="AY31" s="136"/>
      <c r="AZ31" s="136"/>
      <c r="BA31" s="136"/>
      <c r="BB31" s="133"/>
      <c r="BC31" s="136"/>
      <c r="BD31" s="136"/>
      <c r="BE31" s="136"/>
      <c r="BF31" s="136"/>
      <c r="BG31" s="133"/>
    </row>
    <row r="32" spans="1:59" ht="220.5" customHeight="1">
      <c r="A32" s="1609"/>
      <c r="B32" s="1609"/>
      <c r="C32" s="1609"/>
      <c r="D32" s="1609"/>
      <c r="E32" s="1607"/>
      <c r="F32" s="1609"/>
      <c r="G32" s="106" t="s">
        <v>229</v>
      </c>
      <c r="H32" s="107">
        <v>43101</v>
      </c>
      <c r="I32" s="107">
        <v>43464</v>
      </c>
      <c r="J32" s="1609"/>
      <c r="K32" s="362">
        <v>43464</v>
      </c>
      <c r="L32" s="109" t="s">
        <v>230</v>
      </c>
      <c r="M32" s="110" t="s">
        <v>161</v>
      </c>
      <c r="N32" s="196"/>
      <c r="O32" s="18"/>
      <c r="P32" s="112" t="s">
        <v>231</v>
      </c>
      <c r="Q32" s="112"/>
      <c r="R32" s="112"/>
      <c r="S32" s="133"/>
      <c r="T32" s="133"/>
      <c r="U32" s="9"/>
      <c r="V32" s="143" t="s">
        <v>148</v>
      </c>
      <c r="W32" s="144">
        <f t="shared" si="2"/>
        <v>363</v>
      </c>
      <c r="X32" s="363">
        <f t="shared" ca="1" si="3"/>
        <v>-1528</v>
      </c>
      <c r="Y32" s="145">
        <v>43465</v>
      </c>
      <c r="Z32" s="146" t="s">
        <v>232</v>
      </c>
      <c r="AA32" s="136" t="s">
        <v>164</v>
      </c>
      <c r="AB32" s="136" t="s">
        <v>233</v>
      </c>
      <c r="AC32" s="133">
        <v>1</v>
      </c>
      <c r="AD32" s="146" t="s">
        <v>228</v>
      </c>
      <c r="AE32" s="133">
        <v>1</v>
      </c>
      <c r="AF32" s="133">
        <v>0.9</v>
      </c>
      <c r="AG32" s="135" t="str">
        <f t="shared" si="0"/>
        <v>CA</v>
      </c>
      <c r="AH32" s="136" t="s">
        <v>167</v>
      </c>
      <c r="AI32" s="136"/>
      <c r="AJ32" s="136"/>
      <c r="AK32" s="136"/>
      <c r="AL32" s="136"/>
      <c r="AM32" s="133"/>
      <c r="AN32" s="136"/>
      <c r="AO32" s="136"/>
      <c r="AP32" s="136"/>
      <c r="AQ32" s="136"/>
      <c r="AR32" s="133"/>
      <c r="AS32" s="136"/>
      <c r="AT32" s="133"/>
      <c r="AU32" s="133"/>
      <c r="AV32" s="135" t="str">
        <f t="shared" si="1"/>
        <v/>
      </c>
      <c r="AW32" s="136"/>
      <c r="AX32" s="136"/>
      <c r="AY32" s="136"/>
      <c r="AZ32" s="136"/>
      <c r="BA32" s="136"/>
      <c r="BB32" s="133"/>
      <c r="BC32" s="136"/>
      <c r="BD32" s="136"/>
      <c r="BE32" s="136"/>
      <c r="BF32" s="136"/>
      <c r="BG32" s="133"/>
    </row>
    <row r="33" spans="1:59" ht="111.75" customHeight="1">
      <c r="A33" s="1609"/>
      <c r="B33" s="1609"/>
      <c r="C33" s="1609"/>
      <c r="D33" s="1609"/>
      <c r="E33" s="1607"/>
      <c r="F33" s="1609"/>
      <c r="G33" s="112" t="s">
        <v>234</v>
      </c>
      <c r="H33" s="107">
        <v>43101</v>
      </c>
      <c r="I33" s="107">
        <v>43464</v>
      </c>
      <c r="J33" s="1609"/>
      <c r="K33" s="362">
        <v>43464</v>
      </c>
      <c r="L33" s="109" t="s">
        <v>235</v>
      </c>
      <c r="M33" s="110" t="s">
        <v>236</v>
      </c>
      <c r="N33" s="196"/>
      <c r="O33" s="18"/>
      <c r="P33" s="112" t="s">
        <v>237</v>
      </c>
      <c r="Q33" s="112"/>
      <c r="R33" s="112"/>
      <c r="S33" s="133"/>
      <c r="T33" s="133"/>
      <c r="U33" s="9"/>
      <c r="V33" s="143" t="s">
        <v>148</v>
      </c>
      <c r="W33" s="144">
        <f t="shared" si="2"/>
        <v>363</v>
      </c>
      <c r="X33" s="363">
        <f t="shared" ca="1" si="3"/>
        <v>-1528</v>
      </c>
      <c r="Y33" s="145">
        <v>43465</v>
      </c>
      <c r="Z33" s="146" t="s">
        <v>238</v>
      </c>
      <c r="AA33" s="136" t="s">
        <v>164</v>
      </c>
      <c r="AB33" s="136" t="s">
        <v>239</v>
      </c>
      <c r="AC33" s="133">
        <v>1</v>
      </c>
      <c r="AD33" s="146" t="s">
        <v>240</v>
      </c>
      <c r="AE33" s="133">
        <v>1</v>
      </c>
      <c r="AF33" s="133">
        <v>0.9</v>
      </c>
      <c r="AG33" s="135" t="str">
        <f t="shared" si="0"/>
        <v>CA</v>
      </c>
      <c r="AH33" s="136"/>
      <c r="AI33" s="136"/>
      <c r="AJ33" s="136"/>
      <c r="AK33" s="136"/>
      <c r="AL33" s="136"/>
      <c r="AM33" s="133"/>
      <c r="AN33" s="136"/>
      <c r="AO33" s="136"/>
      <c r="AP33" s="136"/>
      <c r="AQ33" s="136"/>
      <c r="AR33" s="133"/>
      <c r="AS33" s="136"/>
      <c r="AT33" s="133"/>
      <c r="AU33" s="133"/>
      <c r="AV33" s="135" t="str">
        <f t="shared" si="1"/>
        <v/>
      </c>
      <c r="AW33" s="136"/>
      <c r="AX33" s="136"/>
      <c r="AY33" s="136"/>
      <c r="AZ33" s="136"/>
      <c r="BA33" s="136"/>
      <c r="BB33" s="133"/>
      <c r="BC33" s="136"/>
      <c r="BD33" s="136"/>
      <c r="BE33" s="136"/>
      <c r="BF33" s="136"/>
      <c r="BG33" s="133"/>
    </row>
    <row r="34" spans="1:59" ht="409.5" customHeight="1">
      <c r="A34" s="1609"/>
      <c r="B34" s="1609"/>
      <c r="C34" s="1609"/>
      <c r="D34" s="1609"/>
      <c r="E34" s="1607"/>
      <c r="F34" s="1609"/>
      <c r="G34" s="112" t="s">
        <v>241</v>
      </c>
      <c r="H34" s="107">
        <v>43101</v>
      </c>
      <c r="I34" s="107">
        <v>43464</v>
      </c>
      <c r="J34" s="1609"/>
      <c r="K34" s="362">
        <v>43464</v>
      </c>
      <c r="L34" s="109" t="s">
        <v>174</v>
      </c>
      <c r="M34" s="110" t="s">
        <v>236</v>
      </c>
      <c r="N34" s="196"/>
      <c r="O34" s="18"/>
      <c r="P34" s="112" t="s">
        <v>242</v>
      </c>
      <c r="Q34" s="112"/>
      <c r="R34" s="112"/>
      <c r="S34" s="133"/>
      <c r="T34" s="133"/>
      <c r="U34" s="9"/>
      <c r="V34" s="143" t="s">
        <v>148</v>
      </c>
      <c r="W34" s="144">
        <f t="shared" si="2"/>
        <v>363</v>
      </c>
      <c r="X34" s="363">
        <f t="shared" ca="1" si="3"/>
        <v>-1528</v>
      </c>
      <c r="Y34" s="145">
        <v>43465</v>
      </c>
      <c r="Z34" s="146" t="s">
        <v>243</v>
      </c>
      <c r="AA34" s="136" t="s">
        <v>164</v>
      </c>
      <c r="AB34" s="136" t="s">
        <v>244</v>
      </c>
      <c r="AC34" s="133">
        <v>1</v>
      </c>
      <c r="AD34" s="146"/>
      <c r="AE34" s="133">
        <v>1</v>
      </c>
      <c r="AF34" s="133">
        <v>0.9</v>
      </c>
      <c r="AG34" s="135" t="str">
        <f t="shared" si="0"/>
        <v>CA</v>
      </c>
      <c r="AH34" s="136"/>
      <c r="AI34" s="136"/>
      <c r="AJ34" s="136"/>
      <c r="AK34" s="136"/>
      <c r="AL34" s="136"/>
      <c r="AM34" s="133"/>
      <c r="AN34" s="136"/>
      <c r="AO34" s="136"/>
      <c r="AP34" s="136"/>
      <c r="AQ34" s="136"/>
      <c r="AR34" s="133"/>
      <c r="AS34" s="136"/>
      <c r="AT34" s="133"/>
      <c r="AU34" s="133"/>
      <c r="AV34" s="135" t="str">
        <f t="shared" si="1"/>
        <v/>
      </c>
      <c r="AW34" s="136"/>
      <c r="AX34" s="136"/>
      <c r="AY34" s="136"/>
      <c r="AZ34" s="136"/>
      <c r="BA34" s="136"/>
      <c r="BB34" s="133"/>
      <c r="BC34" s="136"/>
      <c r="BD34" s="136"/>
      <c r="BE34" s="136"/>
      <c r="BF34" s="136"/>
      <c r="BG34" s="133"/>
    </row>
    <row r="35" spans="1:59" ht="120" hidden="1" customHeight="1">
      <c r="A35" s="1609"/>
      <c r="B35" s="1609"/>
      <c r="C35" s="1609"/>
      <c r="D35" s="1609"/>
      <c r="E35" s="1607"/>
      <c r="F35" s="1609"/>
      <c r="G35" s="127" t="s">
        <v>245</v>
      </c>
      <c r="H35" s="255">
        <v>43101</v>
      </c>
      <c r="I35" s="255">
        <v>43342</v>
      </c>
      <c r="J35" s="1609"/>
      <c r="K35" s="255">
        <v>43342</v>
      </c>
      <c r="L35" s="214" t="s">
        <v>246</v>
      </c>
      <c r="M35" s="216" t="s">
        <v>247</v>
      </c>
      <c r="N35" s="218"/>
      <c r="O35" s="132"/>
      <c r="P35" s="127" t="s">
        <v>248</v>
      </c>
      <c r="Q35" s="127"/>
      <c r="R35" s="127"/>
      <c r="S35" s="129">
        <v>1</v>
      </c>
      <c r="T35" s="129">
        <v>1</v>
      </c>
      <c r="U35" s="9"/>
      <c r="V35" s="129"/>
      <c r="W35" s="130"/>
      <c r="X35" s="130"/>
      <c r="Y35" s="132"/>
      <c r="Z35" s="132"/>
      <c r="AA35" s="132"/>
      <c r="AB35" s="132"/>
      <c r="AC35" s="129"/>
      <c r="AD35" s="134" t="s">
        <v>152</v>
      </c>
      <c r="AE35" s="133">
        <v>1</v>
      </c>
      <c r="AF35" s="133">
        <v>1</v>
      </c>
      <c r="AG35" s="135" t="str">
        <f t="shared" si="0"/>
        <v>Cerrado</v>
      </c>
      <c r="AH35" s="136" t="s">
        <v>82</v>
      </c>
      <c r="AI35" s="136"/>
      <c r="AJ35" s="136"/>
      <c r="AK35" s="136"/>
      <c r="AL35" s="136"/>
      <c r="AM35" s="133"/>
      <c r="AN35" s="136"/>
      <c r="AO35" s="136"/>
      <c r="AP35" s="136"/>
      <c r="AQ35" s="136"/>
      <c r="AR35" s="133"/>
      <c r="AS35" s="136"/>
      <c r="AT35" s="133"/>
      <c r="AU35" s="133"/>
      <c r="AV35" s="135" t="str">
        <f t="shared" si="1"/>
        <v/>
      </c>
      <c r="AW35" s="136"/>
      <c r="AX35" s="136"/>
      <c r="AY35" s="136"/>
      <c r="AZ35" s="136"/>
      <c r="BA35" s="136"/>
      <c r="BB35" s="133"/>
      <c r="BC35" s="136"/>
      <c r="BD35" s="136"/>
      <c r="BE35" s="136"/>
      <c r="BF35" s="136"/>
      <c r="BG35" s="133"/>
    </row>
    <row r="36" spans="1:59" ht="90.75" customHeight="1">
      <c r="A36" s="1576"/>
      <c r="B36" s="1576"/>
      <c r="C36" s="1576"/>
      <c r="D36" s="1576"/>
      <c r="E36" s="1611"/>
      <c r="F36" s="1576"/>
      <c r="G36" s="112" t="s">
        <v>249</v>
      </c>
      <c r="H36" s="107">
        <v>43130</v>
      </c>
      <c r="I36" s="107">
        <v>43829</v>
      </c>
      <c r="J36" s="1576"/>
      <c r="K36" s="107">
        <v>43829</v>
      </c>
      <c r="L36" s="109" t="s">
        <v>250</v>
      </c>
      <c r="M36" s="110" t="s">
        <v>251</v>
      </c>
      <c r="N36" s="196"/>
      <c r="O36" s="18"/>
      <c r="P36" s="112" t="s">
        <v>252</v>
      </c>
      <c r="Q36" s="112"/>
      <c r="R36" s="112"/>
      <c r="S36" s="133"/>
      <c r="T36" s="133"/>
      <c r="U36" s="9"/>
      <c r="V36" s="143" t="s">
        <v>1428</v>
      </c>
      <c r="W36" s="144">
        <f>+I36-H36</f>
        <v>699</v>
      </c>
      <c r="X36" s="144">
        <f ca="1">+I36-$X$4</f>
        <v>-1163</v>
      </c>
      <c r="Y36" s="136"/>
      <c r="Z36" s="136"/>
      <c r="AA36" s="136"/>
      <c r="AB36" s="136"/>
      <c r="AC36" s="133"/>
      <c r="AD36" s="146"/>
      <c r="AE36" s="133"/>
      <c r="AF36" s="133"/>
      <c r="AG36" s="135" t="str">
        <f t="shared" si="0"/>
        <v/>
      </c>
      <c r="AH36" s="136"/>
      <c r="AI36" s="136"/>
      <c r="AJ36" s="136"/>
      <c r="AK36" s="136"/>
      <c r="AL36" s="136"/>
      <c r="AM36" s="133"/>
      <c r="AN36" s="136"/>
      <c r="AO36" s="136"/>
      <c r="AP36" s="136"/>
      <c r="AQ36" s="136"/>
      <c r="AR36" s="133"/>
      <c r="AS36" s="136"/>
      <c r="AT36" s="133"/>
      <c r="AU36" s="133"/>
      <c r="AV36" s="135" t="str">
        <f t="shared" si="1"/>
        <v/>
      </c>
      <c r="AW36" s="136"/>
      <c r="AX36" s="136"/>
      <c r="AY36" s="136"/>
      <c r="AZ36" s="136"/>
      <c r="BA36" s="136"/>
      <c r="BB36" s="133"/>
      <c r="BC36" s="136"/>
      <c r="BD36" s="136"/>
      <c r="BE36" s="136"/>
      <c r="BF36" s="136"/>
      <c r="BG36" s="133"/>
    </row>
    <row r="37" spans="1:59" ht="136.5" hidden="1" customHeight="1">
      <c r="A37" s="174" t="s">
        <v>140</v>
      </c>
      <c r="B37" s="255">
        <v>43048</v>
      </c>
      <c r="C37" s="256">
        <v>2</v>
      </c>
      <c r="D37" s="178" t="s">
        <v>259</v>
      </c>
      <c r="E37" s="178"/>
      <c r="F37" s="180" t="s">
        <v>64</v>
      </c>
      <c r="G37" s="178" t="s">
        <v>260</v>
      </c>
      <c r="H37" s="255">
        <v>43070</v>
      </c>
      <c r="I37" s="255">
        <v>43076</v>
      </c>
      <c r="J37" s="255" t="s">
        <v>261</v>
      </c>
      <c r="K37" s="255">
        <v>43076</v>
      </c>
      <c r="L37" s="255" t="s">
        <v>262</v>
      </c>
      <c r="M37" s="255" t="s">
        <v>263</v>
      </c>
      <c r="N37" s="218"/>
      <c r="O37" s="132"/>
      <c r="P37" s="127" t="s">
        <v>264</v>
      </c>
      <c r="Q37" s="127"/>
      <c r="R37" s="127"/>
      <c r="S37" s="129">
        <v>1</v>
      </c>
      <c r="T37" s="129">
        <v>1</v>
      </c>
      <c r="U37" s="9"/>
      <c r="V37" s="129"/>
      <c r="W37" s="130"/>
      <c r="X37" s="130"/>
      <c r="Y37" s="132"/>
      <c r="Z37" s="132"/>
      <c r="AA37" s="132"/>
      <c r="AB37" s="132"/>
      <c r="AC37" s="133"/>
      <c r="AD37" s="134" t="s">
        <v>81</v>
      </c>
      <c r="AE37" s="133">
        <v>1</v>
      </c>
      <c r="AF37" s="133">
        <v>1</v>
      </c>
      <c r="AG37" s="135" t="str">
        <f t="shared" si="0"/>
        <v>Cerrado</v>
      </c>
      <c r="AH37" s="136" t="s">
        <v>82</v>
      </c>
      <c r="AI37" s="136"/>
      <c r="AJ37" s="136"/>
      <c r="AK37" s="136"/>
      <c r="AL37" s="136"/>
      <c r="AM37" s="133"/>
      <c r="AN37" s="136"/>
      <c r="AO37" s="136"/>
      <c r="AP37" s="136"/>
      <c r="AQ37" s="136"/>
      <c r="AR37" s="133"/>
      <c r="AS37" s="136"/>
      <c r="AT37" s="133"/>
      <c r="AU37" s="133"/>
      <c r="AV37" s="135" t="str">
        <f t="shared" si="1"/>
        <v/>
      </c>
      <c r="AW37" s="136"/>
      <c r="AX37" s="136"/>
      <c r="AY37" s="136"/>
      <c r="AZ37" s="136"/>
      <c r="BA37" s="136"/>
      <c r="BB37" s="133"/>
      <c r="BC37" s="136"/>
      <c r="BD37" s="136"/>
      <c r="BE37" s="136"/>
      <c r="BF37" s="136"/>
      <c r="BG37" s="133"/>
    </row>
    <row r="38" spans="1:59" ht="306" customHeight="1">
      <c r="A38" s="1593" t="s">
        <v>140</v>
      </c>
      <c r="B38" s="107">
        <v>43048</v>
      </c>
      <c r="C38" s="1591">
        <v>3</v>
      </c>
      <c r="D38" s="1587" t="s">
        <v>265</v>
      </c>
      <c r="E38" s="1587"/>
      <c r="F38" s="1594" t="s">
        <v>266</v>
      </c>
      <c r="G38" s="1612" t="s">
        <v>267</v>
      </c>
      <c r="H38" s="107">
        <v>43070</v>
      </c>
      <c r="I38" s="107">
        <v>43464</v>
      </c>
      <c r="J38" s="246" t="s">
        <v>268</v>
      </c>
      <c r="K38" s="362">
        <v>43464</v>
      </c>
      <c r="L38" s="1594" t="s">
        <v>269</v>
      </c>
      <c r="M38" s="1594" t="s">
        <v>270</v>
      </c>
      <c r="N38" s="196"/>
      <c r="O38" s="18"/>
      <c r="P38" s="112" t="s">
        <v>271</v>
      </c>
      <c r="Q38" s="112"/>
      <c r="R38" s="112"/>
      <c r="S38" s="133"/>
      <c r="T38" s="133"/>
      <c r="U38" s="9"/>
      <c r="V38" s="143" t="s">
        <v>1421</v>
      </c>
      <c r="W38" s="144">
        <f>+I38-H38</f>
        <v>394</v>
      </c>
      <c r="X38" s="363">
        <f ca="1">+I38-$X$4</f>
        <v>-1528</v>
      </c>
      <c r="Y38" s="145">
        <v>43465</v>
      </c>
      <c r="Z38" s="146" t="s">
        <v>1429</v>
      </c>
      <c r="AA38" s="136" t="s">
        <v>75</v>
      </c>
      <c r="AB38" s="146" t="s">
        <v>1430</v>
      </c>
      <c r="AC38" s="133">
        <v>0.5</v>
      </c>
      <c r="AD38" s="146"/>
      <c r="AE38" s="133">
        <v>0.5</v>
      </c>
      <c r="AF38" s="133">
        <v>0.5</v>
      </c>
      <c r="AG38" s="135" t="str">
        <f t="shared" si="0"/>
        <v>CM</v>
      </c>
      <c r="AH38" s="146" t="s">
        <v>275</v>
      </c>
      <c r="AI38" s="136"/>
      <c r="AJ38" s="136"/>
      <c r="AK38" s="136"/>
      <c r="AL38" s="136"/>
      <c r="AM38" s="133"/>
      <c r="AN38" s="136"/>
      <c r="AO38" s="136"/>
      <c r="AP38" s="136"/>
      <c r="AQ38" s="136"/>
      <c r="AR38" s="133"/>
      <c r="AS38" s="136"/>
      <c r="AT38" s="133"/>
      <c r="AU38" s="133"/>
      <c r="AV38" s="135" t="str">
        <f t="shared" si="1"/>
        <v/>
      </c>
      <c r="AW38" s="136"/>
      <c r="AX38" s="136"/>
      <c r="AY38" s="136"/>
      <c r="AZ38" s="136"/>
      <c r="BA38" s="136"/>
      <c r="BB38" s="133"/>
      <c r="BC38" s="136"/>
      <c r="BD38" s="136"/>
      <c r="BE38" s="136"/>
      <c r="BF38" s="136"/>
      <c r="BG38" s="133"/>
    </row>
    <row r="39" spans="1:59" ht="156.75" hidden="1" customHeight="1">
      <c r="A39" s="1613" t="s">
        <v>140</v>
      </c>
      <c r="B39" s="1614">
        <v>43048</v>
      </c>
      <c r="C39" s="1615">
        <v>4</v>
      </c>
      <c r="D39" s="1613" t="s">
        <v>276</v>
      </c>
      <c r="E39" s="178"/>
      <c r="F39" s="1616" t="s">
        <v>142</v>
      </c>
      <c r="G39" s="1613" t="s">
        <v>277</v>
      </c>
      <c r="H39" s="1596">
        <v>43070</v>
      </c>
      <c r="I39" s="1596">
        <v>43465</v>
      </c>
      <c r="J39" s="1793" t="s">
        <v>278</v>
      </c>
      <c r="K39" s="1596">
        <v>43465</v>
      </c>
      <c r="L39" s="1617" t="s">
        <v>279</v>
      </c>
      <c r="M39" s="1617" t="s">
        <v>280</v>
      </c>
      <c r="N39" s="1618"/>
      <c r="O39" s="1601"/>
      <c r="P39" s="1598" t="s">
        <v>281</v>
      </c>
      <c r="Q39" s="1598"/>
      <c r="R39" s="1598"/>
      <c r="S39" s="1599">
        <v>1</v>
      </c>
      <c r="T39" s="1599">
        <v>1</v>
      </c>
      <c r="U39" s="9"/>
      <c r="V39" s="129"/>
      <c r="W39" s="130"/>
      <c r="X39" s="130"/>
      <c r="Y39" s="132"/>
      <c r="Z39" s="132"/>
      <c r="AA39" s="132"/>
      <c r="AB39" s="132"/>
      <c r="AC39" s="133"/>
      <c r="AD39" s="134" t="s">
        <v>81</v>
      </c>
      <c r="AE39" s="133">
        <v>1</v>
      </c>
      <c r="AF39" s="133">
        <v>1</v>
      </c>
      <c r="AG39" s="135" t="str">
        <f t="shared" si="0"/>
        <v>Cerrado</v>
      </c>
      <c r="AH39" s="136" t="s">
        <v>82</v>
      </c>
      <c r="AI39" s="136"/>
      <c r="AJ39" s="136"/>
      <c r="AK39" s="136"/>
      <c r="AL39" s="136"/>
      <c r="AM39" s="133"/>
      <c r="AN39" s="136"/>
      <c r="AO39" s="136"/>
      <c r="AP39" s="136"/>
      <c r="AQ39" s="136"/>
      <c r="AR39" s="133"/>
      <c r="AS39" s="136"/>
      <c r="AT39" s="133"/>
      <c r="AU39" s="133"/>
      <c r="AV39" s="135" t="str">
        <f t="shared" si="1"/>
        <v/>
      </c>
      <c r="AW39" s="136"/>
      <c r="AX39" s="136"/>
      <c r="AY39" s="136"/>
      <c r="AZ39" s="136"/>
      <c r="BA39" s="136"/>
      <c r="BB39" s="133"/>
      <c r="BC39" s="136"/>
      <c r="BD39" s="136"/>
      <c r="BE39" s="136"/>
      <c r="BF39" s="136"/>
      <c r="BG39" s="133"/>
    </row>
    <row r="40" spans="1:59" ht="211.5" hidden="1" customHeight="1">
      <c r="A40" s="1162" t="s">
        <v>140</v>
      </c>
      <c r="B40" s="1163">
        <v>43048</v>
      </c>
      <c r="C40" s="1164">
        <v>5</v>
      </c>
      <c r="D40" s="1165" t="s">
        <v>282</v>
      </c>
      <c r="E40" s="209"/>
      <c r="F40" s="1160" t="s">
        <v>64</v>
      </c>
      <c r="G40" s="178" t="s">
        <v>283</v>
      </c>
      <c r="H40" s="255">
        <v>43070</v>
      </c>
      <c r="I40" s="370">
        <v>43281</v>
      </c>
      <c r="J40" s="178" t="s">
        <v>284</v>
      </c>
      <c r="K40" s="255">
        <v>43281</v>
      </c>
      <c r="L40" s="180" t="s">
        <v>285</v>
      </c>
      <c r="M40" s="180" t="s">
        <v>286</v>
      </c>
      <c r="N40" s="218"/>
      <c r="O40" s="132"/>
      <c r="P40" s="127" t="s">
        <v>287</v>
      </c>
      <c r="Q40" s="1598"/>
      <c r="R40" s="1598"/>
      <c r="S40" s="1599">
        <v>1</v>
      </c>
      <c r="T40" s="129">
        <v>1</v>
      </c>
      <c r="U40" s="9"/>
      <c r="V40" s="129"/>
      <c r="W40" s="130"/>
      <c r="X40" s="130"/>
      <c r="Y40" s="132"/>
      <c r="Z40" s="132"/>
      <c r="AA40" s="132"/>
      <c r="AB40" s="132"/>
      <c r="AC40" s="133"/>
      <c r="AD40" s="134" t="s">
        <v>152</v>
      </c>
      <c r="AE40" s="133">
        <v>1</v>
      </c>
      <c r="AF40" s="133">
        <v>1</v>
      </c>
      <c r="AG40" s="135" t="str">
        <f t="shared" si="0"/>
        <v>Cerrado</v>
      </c>
      <c r="AH40" s="136" t="s">
        <v>82</v>
      </c>
      <c r="AI40" s="136"/>
      <c r="AJ40" s="136"/>
      <c r="AK40" s="136"/>
      <c r="AL40" s="136"/>
      <c r="AM40" s="133"/>
      <c r="AN40" s="136"/>
      <c r="AO40" s="136"/>
      <c r="AP40" s="136"/>
      <c r="AQ40" s="136"/>
      <c r="AR40" s="133"/>
      <c r="AS40" s="136"/>
      <c r="AT40" s="133"/>
      <c r="AU40" s="133"/>
      <c r="AV40" s="135" t="str">
        <f t="shared" si="1"/>
        <v/>
      </c>
      <c r="AW40" s="136"/>
      <c r="AX40" s="136"/>
      <c r="AY40" s="136"/>
      <c r="AZ40" s="136"/>
      <c r="BA40" s="136"/>
      <c r="BB40" s="133"/>
      <c r="BC40" s="136"/>
      <c r="BD40" s="136"/>
      <c r="BE40" s="136"/>
      <c r="BF40" s="136"/>
      <c r="BG40" s="133"/>
    </row>
    <row r="41" spans="1:59" ht="87" customHeight="1">
      <c r="A41" s="1609"/>
      <c r="B41" s="1609"/>
      <c r="C41" s="1609"/>
      <c r="D41" s="1609"/>
      <c r="E41" s="1607"/>
      <c r="F41" s="1609"/>
      <c r="G41" s="1587" t="s">
        <v>288</v>
      </c>
      <c r="H41" s="107">
        <v>43070</v>
      </c>
      <c r="I41" s="107">
        <v>43830</v>
      </c>
      <c r="J41" s="1161" t="s">
        <v>289</v>
      </c>
      <c r="K41" s="107">
        <v>43830</v>
      </c>
      <c r="L41" s="1594" t="s">
        <v>279</v>
      </c>
      <c r="M41" s="1594" t="s">
        <v>290</v>
      </c>
      <c r="N41" s="196"/>
      <c r="O41" s="18"/>
      <c r="P41" s="112" t="s">
        <v>291</v>
      </c>
      <c r="Q41" s="112"/>
      <c r="R41" s="112"/>
      <c r="S41" s="268"/>
      <c r="T41" s="133"/>
      <c r="U41" s="9"/>
      <c r="V41" s="143" t="s">
        <v>1421</v>
      </c>
      <c r="W41" s="144">
        <f t="shared" ref="W41:W54" si="4">+I41-H41</f>
        <v>760</v>
      </c>
      <c r="X41" s="144">
        <f t="shared" ref="X41:X54" ca="1" si="5">+I41-$X$4</f>
        <v>-1162</v>
      </c>
      <c r="Y41" s="136"/>
      <c r="Z41" s="136"/>
      <c r="AA41" s="136"/>
      <c r="AB41" s="136"/>
      <c r="AC41" s="133"/>
      <c r="AD41" s="146"/>
      <c r="AE41" s="133"/>
      <c r="AF41" s="133"/>
      <c r="AG41" s="135" t="str">
        <f t="shared" si="0"/>
        <v/>
      </c>
      <c r="AH41" s="136"/>
      <c r="AI41" s="136"/>
      <c r="AJ41" s="136"/>
      <c r="AK41" s="136"/>
      <c r="AL41" s="136"/>
      <c r="AM41" s="133"/>
      <c r="AN41" s="136"/>
      <c r="AO41" s="136"/>
      <c r="AP41" s="136"/>
      <c r="AQ41" s="136"/>
      <c r="AR41" s="133"/>
      <c r="AS41" s="136"/>
      <c r="AT41" s="133"/>
      <c r="AU41" s="133"/>
      <c r="AV41" s="135" t="str">
        <f t="shared" si="1"/>
        <v/>
      </c>
      <c r="AW41" s="136"/>
      <c r="AX41" s="136"/>
      <c r="AY41" s="136"/>
      <c r="AZ41" s="136"/>
      <c r="BA41" s="136"/>
      <c r="BB41" s="133"/>
      <c r="BC41" s="136"/>
      <c r="BD41" s="136"/>
      <c r="BE41" s="136"/>
      <c r="BF41" s="136"/>
      <c r="BG41" s="133"/>
    </row>
    <row r="42" spans="1:59" ht="61.5" customHeight="1">
      <c r="A42" s="1609"/>
      <c r="B42" s="1609"/>
      <c r="C42" s="1609"/>
      <c r="D42" s="1609"/>
      <c r="E42" s="1607"/>
      <c r="F42" s="1609"/>
      <c r="G42" s="1587" t="s">
        <v>296</v>
      </c>
      <c r="H42" s="107">
        <v>43070</v>
      </c>
      <c r="I42" s="107">
        <v>43465</v>
      </c>
      <c r="J42" s="1576"/>
      <c r="K42" s="362">
        <v>43465</v>
      </c>
      <c r="L42" s="1594" t="s">
        <v>279</v>
      </c>
      <c r="M42" s="1594" t="s">
        <v>290</v>
      </c>
      <c r="N42" s="196"/>
      <c r="O42" s="18"/>
      <c r="P42" s="112" t="s">
        <v>297</v>
      </c>
      <c r="Q42" s="112"/>
      <c r="R42" s="112"/>
      <c r="S42" s="268"/>
      <c r="T42" s="133"/>
      <c r="U42" s="9"/>
      <c r="V42" s="143" t="s">
        <v>1421</v>
      </c>
      <c r="W42" s="144">
        <f t="shared" si="4"/>
        <v>395</v>
      </c>
      <c r="X42" s="363">
        <f t="shared" ca="1" si="5"/>
        <v>-1527</v>
      </c>
      <c r="Y42" s="145">
        <v>43465</v>
      </c>
      <c r="Z42" s="146" t="s">
        <v>298</v>
      </c>
      <c r="AA42" s="136"/>
      <c r="AB42" s="136" t="s">
        <v>1431</v>
      </c>
      <c r="AC42" s="133"/>
      <c r="AD42" s="146"/>
      <c r="AE42" s="133"/>
      <c r="AF42" s="133"/>
      <c r="AG42" s="135" t="str">
        <f t="shared" si="0"/>
        <v/>
      </c>
      <c r="AH42" s="136"/>
      <c r="AI42" s="136"/>
      <c r="AJ42" s="136"/>
      <c r="AK42" s="136"/>
      <c r="AL42" s="136"/>
      <c r="AM42" s="133"/>
      <c r="AN42" s="136"/>
      <c r="AO42" s="136"/>
      <c r="AP42" s="136"/>
      <c r="AQ42" s="136"/>
      <c r="AR42" s="133"/>
      <c r="AS42" s="136"/>
      <c r="AT42" s="133"/>
      <c r="AU42" s="133"/>
      <c r="AV42" s="135" t="str">
        <f t="shared" si="1"/>
        <v/>
      </c>
      <c r="AW42" s="136"/>
      <c r="AX42" s="136"/>
      <c r="AY42" s="136"/>
      <c r="AZ42" s="136"/>
      <c r="BA42" s="136"/>
      <c r="BB42" s="133"/>
      <c r="BC42" s="136"/>
      <c r="BD42" s="136"/>
      <c r="BE42" s="136"/>
      <c r="BF42" s="136"/>
      <c r="BG42" s="133"/>
    </row>
    <row r="43" spans="1:59" ht="160.5" customHeight="1">
      <c r="A43" s="1576"/>
      <c r="B43" s="1576"/>
      <c r="C43" s="1576"/>
      <c r="D43" s="1576"/>
      <c r="E43" s="1611"/>
      <c r="F43" s="1576"/>
      <c r="G43" s="1587" t="s">
        <v>299</v>
      </c>
      <c r="H43" s="107">
        <v>43070</v>
      </c>
      <c r="I43" s="107">
        <v>43465</v>
      </c>
      <c r="J43" s="1595" t="s">
        <v>300</v>
      </c>
      <c r="K43" s="362">
        <v>43465</v>
      </c>
      <c r="L43" s="1594" t="s">
        <v>301</v>
      </c>
      <c r="M43" s="1594" t="s">
        <v>302</v>
      </c>
      <c r="N43" s="196"/>
      <c r="O43" s="18"/>
      <c r="P43" s="112" t="s">
        <v>303</v>
      </c>
      <c r="Q43" s="112"/>
      <c r="R43" s="112"/>
      <c r="S43" s="268"/>
      <c r="T43" s="133"/>
      <c r="U43" s="9"/>
      <c r="V43" s="143" t="s">
        <v>1421</v>
      </c>
      <c r="W43" s="144">
        <f t="shared" si="4"/>
        <v>395</v>
      </c>
      <c r="X43" s="363">
        <f t="shared" ca="1" si="5"/>
        <v>-1527</v>
      </c>
      <c r="Y43" s="136"/>
      <c r="Z43" s="146" t="s">
        <v>304</v>
      </c>
      <c r="AA43" s="136"/>
      <c r="AB43" s="136" t="s">
        <v>1431</v>
      </c>
      <c r="AC43" s="133"/>
      <c r="AD43" s="146"/>
      <c r="AE43" s="133"/>
      <c r="AF43" s="133"/>
      <c r="AG43" s="135" t="str">
        <f t="shared" si="0"/>
        <v/>
      </c>
      <c r="AH43" s="136"/>
      <c r="AI43" s="136"/>
      <c r="AJ43" s="136"/>
      <c r="AK43" s="136"/>
      <c r="AL43" s="136"/>
      <c r="AM43" s="133"/>
      <c r="AN43" s="136"/>
      <c r="AO43" s="136"/>
      <c r="AP43" s="136"/>
      <c r="AQ43" s="136"/>
      <c r="AR43" s="133"/>
      <c r="AS43" s="136"/>
      <c r="AT43" s="133"/>
      <c r="AU43" s="133"/>
      <c r="AV43" s="135" t="str">
        <f t="shared" si="1"/>
        <v/>
      </c>
      <c r="AW43" s="136"/>
      <c r="AX43" s="136"/>
      <c r="AY43" s="136"/>
      <c r="AZ43" s="136"/>
      <c r="BA43" s="136"/>
      <c r="BB43" s="133"/>
      <c r="BC43" s="136"/>
      <c r="BD43" s="136"/>
      <c r="BE43" s="136"/>
      <c r="BF43" s="136"/>
      <c r="BG43" s="133"/>
    </row>
    <row r="44" spans="1:59" ht="195.75" customHeight="1">
      <c r="A44" s="1593" t="s">
        <v>140</v>
      </c>
      <c r="B44" s="107">
        <v>43048</v>
      </c>
      <c r="C44" s="1591">
        <v>6</v>
      </c>
      <c r="D44" s="1587" t="s">
        <v>305</v>
      </c>
      <c r="E44" s="1587"/>
      <c r="F44" s="1594" t="s">
        <v>64</v>
      </c>
      <c r="G44" s="1587" t="s">
        <v>306</v>
      </c>
      <c r="H44" s="107">
        <v>39417</v>
      </c>
      <c r="I44" s="107">
        <v>43464</v>
      </c>
      <c r="J44" s="1595" t="s">
        <v>307</v>
      </c>
      <c r="K44" s="362">
        <v>43464</v>
      </c>
      <c r="L44" s="1619" t="s">
        <v>308</v>
      </c>
      <c r="M44" s="1594" t="s">
        <v>309</v>
      </c>
      <c r="N44" s="196"/>
      <c r="O44" s="18"/>
      <c r="P44" s="112" t="s">
        <v>310</v>
      </c>
      <c r="Q44" s="112"/>
      <c r="R44" s="112"/>
      <c r="S44" s="133"/>
      <c r="T44" s="133"/>
      <c r="U44" s="9"/>
      <c r="V44" s="143" t="s">
        <v>1421</v>
      </c>
      <c r="W44" s="144">
        <f t="shared" si="4"/>
        <v>4047</v>
      </c>
      <c r="X44" s="363">
        <f t="shared" ca="1" si="5"/>
        <v>-1528</v>
      </c>
      <c r="Y44" s="145">
        <v>43465</v>
      </c>
      <c r="Z44" s="146" t="s">
        <v>1432</v>
      </c>
      <c r="AA44" s="136"/>
      <c r="AB44" s="136" t="s">
        <v>1431</v>
      </c>
      <c r="AC44" s="133"/>
      <c r="AD44" s="146" t="s">
        <v>314</v>
      </c>
      <c r="AE44" s="133">
        <v>0.6</v>
      </c>
      <c r="AF44" s="133">
        <v>0.6</v>
      </c>
      <c r="AG44" s="135" t="str">
        <f t="shared" si="0"/>
        <v>CM</v>
      </c>
      <c r="AH44" s="136" t="s">
        <v>315</v>
      </c>
      <c r="AI44" s="136"/>
      <c r="AJ44" s="136"/>
      <c r="AK44" s="136"/>
      <c r="AL44" s="136"/>
      <c r="AM44" s="133"/>
      <c r="AN44" s="136"/>
      <c r="AO44" s="136"/>
      <c r="AP44" s="136"/>
      <c r="AQ44" s="136"/>
      <c r="AR44" s="133"/>
      <c r="AS44" s="136"/>
      <c r="AT44" s="133"/>
      <c r="AU44" s="133"/>
      <c r="AV44" s="135" t="str">
        <f t="shared" si="1"/>
        <v/>
      </c>
      <c r="AW44" s="136"/>
      <c r="AX44" s="136"/>
      <c r="AY44" s="136"/>
      <c r="AZ44" s="136"/>
      <c r="BA44" s="136"/>
      <c r="BB44" s="133"/>
      <c r="BC44" s="136"/>
      <c r="BD44" s="136"/>
      <c r="BE44" s="136"/>
      <c r="BF44" s="136"/>
      <c r="BG44" s="133"/>
    </row>
    <row r="45" spans="1:59" ht="135" customHeight="1">
      <c r="A45" s="1593" t="s">
        <v>140</v>
      </c>
      <c r="B45" s="107">
        <v>43048</v>
      </c>
      <c r="C45" s="1591">
        <v>7</v>
      </c>
      <c r="D45" s="1587" t="s">
        <v>316</v>
      </c>
      <c r="E45" s="1587"/>
      <c r="F45" s="1594" t="s">
        <v>64</v>
      </c>
      <c r="G45" s="1587" t="s">
        <v>317</v>
      </c>
      <c r="H45" s="107">
        <v>42830</v>
      </c>
      <c r="I45" s="107">
        <v>43465</v>
      </c>
      <c r="J45" s="1595" t="s">
        <v>318</v>
      </c>
      <c r="K45" s="362">
        <v>43465</v>
      </c>
      <c r="L45" s="1594" t="s">
        <v>262</v>
      </c>
      <c r="M45" s="1594" t="s">
        <v>263</v>
      </c>
      <c r="N45" s="196"/>
      <c r="O45" s="18"/>
      <c r="P45" s="112" t="s">
        <v>319</v>
      </c>
      <c r="Q45" s="112"/>
      <c r="R45" s="112"/>
      <c r="S45" s="133"/>
      <c r="T45" s="133"/>
      <c r="U45" s="9"/>
      <c r="V45" s="143" t="s">
        <v>1421</v>
      </c>
      <c r="W45" s="144">
        <f t="shared" si="4"/>
        <v>635</v>
      </c>
      <c r="X45" s="363">
        <f t="shared" ca="1" si="5"/>
        <v>-1527</v>
      </c>
      <c r="Y45" s="136"/>
      <c r="Z45" s="136"/>
      <c r="AA45" s="136"/>
      <c r="AB45" s="136"/>
      <c r="AC45" s="133"/>
      <c r="AD45" s="146"/>
      <c r="AE45" s="133"/>
      <c r="AF45" s="133"/>
      <c r="AG45" s="135" t="str">
        <f t="shared" si="0"/>
        <v/>
      </c>
      <c r="AH45" s="136"/>
      <c r="AI45" s="136"/>
      <c r="AJ45" s="136"/>
      <c r="AK45" s="136"/>
      <c r="AL45" s="136"/>
      <c r="AM45" s="133"/>
      <c r="AN45" s="136"/>
      <c r="AO45" s="136"/>
      <c r="AP45" s="136"/>
      <c r="AQ45" s="136"/>
      <c r="AR45" s="133"/>
      <c r="AS45" s="136"/>
      <c r="AT45" s="133"/>
      <c r="AU45" s="133"/>
      <c r="AV45" s="135" t="str">
        <f t="shared" si="1"/>
        <v/>
      </c>
      <c r="AW45" s="136"/>
      <c r="AX45" s="136"/>
      <c r="AY45" s="136"/>
      <c r="AZ45" s="136"/>
      <c r="BA45" s="136"/>
      <c r="BB45" s="133"/>
      <c r="BC45" s="136"/>
      <c r="BD45" s="136"/>
      <c r="BE45" s="136"/>
      <c r="BF45" s="136"/>
      <c r="BG45" s="133"/>
    </row>
    <row r="46" spans="1:59" ht="130.5" customHeight="1">
      <c r="A46" s="1593" t="s">
        <v>140</v>
      </c>
      <c r="B46" s="107">
        <v>43048</v>
      </c>
      <c r="C46" s="1591">
        <v>8</v>
      </c>
      <c r="D46" s="1587" t="s">
        <v>324</v>
      </c>
      <c r="E46" s="1587"/>
      <c r="F46" s="1594" t="s">
        <v>325</v>
      </c>
      <c r="G46" s="1587" t="s">
        <v>326</v>
      </c>
      <c r="H46" s="107">
        <v>42829</v>
      </c>
      <c r="I46" s="107">
        <v>43646</v>
      </c>
      <c r="J46" s="1587" t="s">
        <v>327</v>
      </c>
      <c r="K46" s="369">
        <v>43646</v>
      </c>
      <c r="L46" s="1594" t="s">
        <v>328</v>
      </c>
      <c r="M46" s="1594" t="s">
        <v>329</v>
      </c>
      <c r="N46" s="196"/>
      <c r="O46" s="18"/>
      <c r="P46" s="112" t="s">
        <v>330</v>
      </c>
      <c r="Q46" s="112"/>
      <c r="R46" s="112"/>
      <c r="S46" s="133"/>
      <c r="T46" s="133"/>
      <c r="U46" s="9"/>
      <c r="V46" s="143" t="s">
        <v>108</v>
      </c>
      <c r="W46" s="144">
        <f t="shared" si="4"/>
        <v>817</v>
      </c>
      <c r="X46" s="144">
        <f t="shared" ca="1" si="5"/>
        <v>-1346</v>
      </c>
      <c r="Y46" s="136"/>
      <c r="Z46" s="136"/>
      <c r="AA46" s="136"/>
      <c r="AB46" s="136"/>
      <c r="AC46" s="133"/>
      <c r="AD46" s="146"/>
      <c r="AE46" s="133"/>
      <c r="AF46" s="133"/>
      <c r="AG46" s="135" t="str">
        <f t="shared" si="0"/>
        <v/>
      </c>
      <c r="AH46" s="136"/>
      <c r="AI46" s="136"/>
      <c r="AJ46" s="136"/>
      <c r="AK46" s="136"/>
      <c r="AL46" s="136"/>
      <c r="AM46" s="133"/>
      <c r="AN46" s="136"/>
      <c r="AO46" s="136"/>
      <c r="AP46" s="136"/>
      <c r="AQ46" s="136"/>
      <c r="AR46" s="133"/>
      <c r="AS46" s="136"/>
      <c r="AT46" s="133"/>
      <c r="AU46" s="133"/>
      <c r="AV46" s="135" t="str">
        <f t="shared" si="1"/>
        <v/>
      </c>
      <c r="AW46" s="136"/>
      <c r="AX46" s="136"/>
      <c r="AY46" s="136"/>
      <c r="AZ46" s="136"/>
      <c r="BA46" s="136"/>
      <c r="BB46" s="133"/>
      <c r="BC46" s="136"/>
      <c r="BD46" s="136"/>
      <c r="BE46" s="136"/>
      <c r="BF46" s="136"/>
      <c r="BG46" s="133"/>
    </row>
    <row r="47" spans="1:59" ht="133.5" customHeight="1">
      <c r="A47" s="1593" t="s">
        <v>140</v>
      </c>
      <c r="B47" s="107">
        <v>43048</v>
      </c>
      <c r="C47" s="1591">
        <v>9</v>
      </c>
      <c r="D47" s="1620" t="s">
        <v>332</v>
      </c>
      <c r="E47" s="1587"/>
      <c r="F47" s="1594" t="s">
        <v>325</v>
      </c>
      <c r="G47" s="1587" t="s">
        <v>333</v>
      </c>
      <c r="H47" s="107">
        <v>42829</v>
      </c>
      <c r="I47" s="107">
        <v>43646</v>
      </c>
      <c r="J47" s="1587" t="s">
        <v>334</v>
      </c>
      <c r="K47" s="369">
        <v>43646</v>
      </c>
      <c r="L47" s="1594" t="s">
        <v>328</v>
      </c>
      <c r="M47" s="1594" t="s">
        <v>329</v>
      </c>
      <c r="N47" s="196"/>
      <c r="O47" s="18"/>
      <c r="P47" s="112" t="s">
        <v>335</v>
      </c>
      <c r="Q47" s="112"/>
      <c r="R47" s="112"/>
      <c r="S47" s="133"/>
      <c r="T47" s="133"/>
      <c r="U47" s="9"/>
      <c r="V47" s="143" t="s">
        <v>108</v>
      </c>
      <c r="W47" s="144">
        <f t="shared" si="4"/>
        <v>817</v>
      </c>
      <c r="X47" s="144">
        <f t="shared" ca="1" si="5"/>
        <v>-1346</v>
      </c>
      <c r="Y47" s="136"/>
      <c r="Z47" s="136"/>
      <c r="AA47" s="136"/>
      <c r="AB47" s="136"/>
      <c r="AC47" s="133"/>
      <c r="AD47" s="146"/>
      <c r="AE47" s="133"/>
      <c r="AF47" s="133"/>
      <c r="AG47" s="135" t="str">
        <f t="shared" si="0"/>
        <v/>
      </c>
      <c r="AH47" s="136"/>
      <c r="AI47" s="136"/>
      <c r="AJ47" s="136"/>
      <c r="AK47" s="136"/>
      <c r="AL47" s="136"/>
      <c r="AM47" s="133"/>
      <c r="AN47" s="136"/>
      <c r="AO47" s="136"/>
      <c r="AP47" s="136"/>
      <c r="AQ47" s="136"/>
      <c r="AR47" s="133"/>
      <c r="AS47" s="136"/>
      <c r="AT47" s="133"/>
      <c r="AU47" s="133"/>
      <c r="AV47" s="135" t="str">
        <f t="shared" si="1"/>
        <v/>
      </c>
      <c r="AW47" s="136"/>
      <c r="AX47" s="136"/>
      <c r="AY47" s="136"/>
      <c r="AZ47" s="136"/>
      <c r="BA47" s="136"/>
      <c r="BB47" s="133"/>
      <c r="BC47" s="136"/>
      <c r="BD47" s="136"/>
      <c r="BE47" s="136"/>
      <c r="BF47" s="136"/>
      <c r="BG47" s="133"/>
    </row>
    <row r="48" spans="1:59" ht="90" customHeight="1">
      <c r="A48" s="1162" t="s">
        <v>140</v>
      </c>
      <c r="B48" s="1163">
        <v>43048</v>
      </c>
      <c r="C48" s="1164">
        <v>10</v>
      </c>
      <c r="D48" s="1161" t="s">
        <v>336</v>
      </c>
      <c r="E48" s="267"/>
      <c r="F48" s="1160" t="s">
        <v>64</v>
      </c>
      <c r="G48" s="1587" t="s">
        <v>337</v>
      </c>
      <c r="H48" s="107">
        <v>43080</v>
      </c>
      <c r="I48" s="107">
        <v>43465</v>
      </c>
      <c r="J48" s="1161" t="s">
        <v>338</v>
      </c>
      <c r="K48" s="362">
        <v>43465</v>
      </c>
      <c r="L48" s="1160" t="s">
        <v>179</v>
      </c>
      <c r="M48" s="1160" t="s">
        <v>339</v>
      </c>
      <c r="N48" s="196"/>
      <c r="O48" s="18"/>
      <c r="P48" s="112" t="s">
        <v>340</v>
      </c>
      <c r="Q48" s="112"/>
      <c r="R48" s="112"/>
      <c r="S48" s="133"/>
      <c r="T48" s="133"/>
      <c r="U48" s="9"/>
      <c r="V48" s="143" t="s">
        <v>80</v>
      </c>
      <c r="W48" s="144">
        <f t="shared" si="4"/>
        <v>385</v>
      </c>
      <c r="X48" s="363">
        <f t="shared" ca="1" si="5"/>
        <v>-1527</v>
      </c>
      <c r="Y48" s="145">
        <v>43465</v>
      </c>
      <c r="Z48" s="146" t="s">
        <v>341</v>
      </c>
      <c r="AA48" s="136" t="s">
        <v>342</v>
      </c>
      <c r="AB48" s="136" t="s">
        <v>343</v>
      </c>
      <c r="AC48" s="133"/>
      <c r="AD48" s="146" t="s">
        <v>344</v>
      </c>
      <c r="AE48" s="133">
        <v>0.6</v>
      </c>
      <c r="AF48" s="133">
        <v>0.6</v>
      </c>
      <c r="AG48" s="135" t="str">
        <f t="shared" si="0"/>
        <v>CM</v>
      </c>
      <c r="AH48" s="136" t="s">
        <v>345</v>
      </c>
      <c r="AI48" s="136"/>
      <c r="AJ48" s="136"/>
      <c r="AK48" s="136"/>
      <c r="AL48" s="136"/>
      <c r="AM48" s="133"/>
      <c r="AN48" s="136"/>
      <c r="AO48" s="136"/>
      <c r="AP48" s="136"/>
      <c r="AQ48" s="136"/>
      <c r="AR48" s="133"/>
      <c r="AS48" s="136"/>
      <c r="AT48" s="133"/>
      <c r="AU48" s="133"/>
      <c r="AV48" s="135" t="str">
        <f t="shared" si="1"/>
        <v/>
      </c>
      <c r="AW48" s="136"/>
      <c r="AX48" s="136"/>
      <c r="AY48" s="136"/>
      <c r="AZ48" s="136"/>
      <c r="BA48" s="136"/>
      <c r="BB48" s="133"/>
      <c r="BC48" s="136"/>
      <c r="BD48" s="136"/>
      <c r="BE48" s="136"/>
      <c r="BF48" s="136"/>
      <c r="BG48" s="133"/>
    </row>
    <row r="49" spans="1:59" ht="111" customHeight="1">
      <c r="A49" s="1609"/>
      <c r="B49" s="1609"/>
      <c r="C49" s="1609"/>
      <c r="D49" s="1609"/>
      <c r="E49" s="1583"/>
      <c r="F49" s="1609"/>
      <c r="G49" s="1595" t="s">
        <v>346</v>
      </c>
      <c r="H49" s="107">
        <v>43160</v>
      </c>
      <c r="I49" s="107">
        <v>43465</v>
      </c>
      <c r="J49" s="1609"/>
      <c r="K49" s="107">
        <v>43830</v>
      </c>
      <c r="L49" s="1609"/>
      <c r="M49" s="1609"/>
      <c r="N49" s="196"/>
      <c r="O49" s="18"/>
      <c r="P49" s="112" t="s">
        <v>347</v>
      </c>
      <c r="Q49" s="112"/>
      <c r="R49" s="112"/>
      <c r="S49" s="133"/>
      <c r="T49" s="133"/>
      <c r="U49" s="9"/>
      <c r="V49" s="143" t="s">
        <v>80</v>
      </c>
      <c r="W49" s="144">
        <f t="shared" si="4"/>
        <v>305</v>
      </c>
      <c r="X49" s="363">
        <f t="shared" ca="1" si="5"/>
        <v>-1527</v>
      </c>
      <c r="Y49" s="136"/>
      <c r="Z49" s="136" t="s">
        <v>348</v>
      </c>
      <c r="AA49" s="136" t="s">
        <v>349</v>
      </c>
      <c r="AB49" s="136" t="s">
        <v>350</v>
      </c>
      <c r="AC49" s="133"/>
      <c r="AD49" s="146" t="s">
        <v>351</v>
      </c>
      <c r="AE49" s="133">
        <v>0.4</v>
      </c>
      <c r="AF49" s="133">
        <v>0.4</v>
      </c>
      <c r="AG49" s="135" t="str">
        <f t="shared" si="0"/>
        <v>CM</v>
      </c>
      <c r="AH49" s="136" t="s">
        <v>352</v>
      </c>
      <c r="AI49" s="136"/>
      <c r="AJ49" s="136"/>
      <c r="AK49" s="136"/>
      <c r="AL49" s="136"/>
      <c r="AM49" s="133"/>
      <c r="AN49" s="136"/>
      <c r="AO49" s="136"/>
      <c r="AP49" s="136"/>
      <c r="AQ49" s="136"/>
      <c r="AR49" s="133"/>
      <c r="AS49" s="136"/>
      <c r="AT49" s="133"/>
      <c r="AU49" s="133"/>
      <c r="AV49" s="135" t="str">
        <f t="shared" si="1"/>
        <v/>
      </c>
      <c r="AW49" s="136"/>
      <c r="AX49" s="136"/>
      <c r="AY49" s="136"/>
      <c r="AZ49" s="136"/>
      <c r="BA49" s="136"/>
      <c r="BB49" s="133"/>
      <c r="BC49" s="136"/>
      <c r="BD49" s="136"/>
      <c r="BE49" s="136"/>
      <c r="BF49" s="136"/>
      <c r="BG49" s="133"/>
    </row>
    <row r="50" spans="1:59" ht="132.75" customHeight="1">
      <c r="A50" s="1576"/>
      <c r="B50" s="1576"/>
      <c r="C50" s="1576"/>
      <c r="D50" s="1576"/>
      <c r="E50" s="1587"/>
      <c r="F50" s="1576"/>
      <c r="G50" s="1621" t="s">
        <v>353</v>
      </c>
      <c r="H50" s="107">
        <v>43101</v>
      </c>
      <c r="I50" s="107">
        <v>43830</v>
      </c>
      <c r="J50" s="1576"/>
      <c r="K50" s="107">
        <v>43830</v>
      </c>
      <c r="L50" s="1576"/>
      <c r="M50" s="1576"/>
      <c r="N50" s="196"/>
      <c r="O50" s="18"/>
      <c r="P50" s="112" t="s">
        <v>354</v>
      </c>
      <c r="Q50" s="112"/>
      <c r="R50" s="112"/>
      <c r="S50" s="133"/>
      <c r="T50" s="133"/>
      <c r="U50" s="9"/>
      <c r="V50" s="143" t="s">
        <v>80</v>
      </c>
      <c r="W50" s="144">
        <f t="shared" si="4"/>
        <v>729</v>
      </c>
      <c r="X50" s="144">
        <f t="shared" ca="1" si="5"/>
        <v>-1162</v>
      </c>
      <c r="Y50" s="136"/>
      <c r="Z50" s="136" t="s">
        <v>355</v>
      </c>
      <c r="AA50" s="136" t="s">
        <v>356</v>
      </c>
      <c r="AB50" s="136" t="s">
        <v>357</v>
      </c>
      <c r="AC50" s="133"/>
      <c r="AD50" s="146" t="s">
        <v>358</v>
      </c>
      <c r="AE50" s="133">
        <v>0.4</v>
      </c>
      <c r="AF50" s="133">
        <v>0.4</v>
      </c>
      <c r="AG50" s="135" t="str">
        <f t="shared" si="0"/>
        <v>CM</v>
      </c>
      <c r="AH50" s="136" t="s">
        <v>359</v>
      </c>
      <c r="AI50" s="136"/>
      <c r="AJ50" s="136"/>
      <c r="AK50" s="136"/>
      <c r="AL50" s="136"/>
      <c r="AM50" s="133"/>
      <c r="AN50" s="136"/>
      <c r="AO50" s="136"/>
      <c r="AP50" s="136"/>
      <c r="AQ50" s="136"/>
      <c r="AR50" s="133"/>
      <c r="AS50" s="136"/>
      <c r="AT50" s="133"/>
      <c r="AU50" s="133"/>
      <c r="AV50" s="135" t="str">
        <f t="shared" si="1"/>
        <v/>
      </c>
      <c r="AW50" s="136"/>
      <c r="AX50" s="136"/>
      <c r="AY50" s="136"/>
      <c r="AZ50" s="136"/>
      <c r="BA50" s="136"/>
      <c r="BB50" s="133"/>
      <c r="BC50" s="136"/>
      <c r="BD50" s="136"/>
      <c r="BE50" s="136"/>
      <c r="BF50" s="136"/>
      <c r="BG50" s="133"/>
    </row>
    <row r="51" spans="1:59" ht="184.5" customHeight="1">
      <c r="A51" s="1593" t="s">
        <v>140</v>
      </c>
      <c r="B51" s="107">
        <v>43048</v>
      </c>
      <c r="C51" s="1591">
        <v>11</v>
      </c>
      <c r="D51" s="1587" t="s">
        <v>360</v>
      </c>
      <c r="E51" s="1587"/>
      <c r="F51" s="1594" t="s">
        <v>64</v>
      </c>
      <c r="G51" s="1595" t="s">
        <v>361</v>
      </c>
      <c r="H51" s="107">
        <v>43080</v>
      </c>
      <c r="I51" s="107">
        <v>43830</v>
      </c>
      <c r="J51" s="1587" t="s">
        <v>362</v>
      </c>
      <c r="K51" s="107">
        <v>43830</v>
      </c>
      <c r="L51" s="1594" t="s">
        <v>363</v>
      </c>
      <c r="M51" s="1594" t="s">
        <v>364</v>
      </c>
      <c r="N51" s="196"/>
      <c r="O51" s="18"/>
      <c r="P51" s="112" t="s">
        <v>365</v>
      </c>
      <c r="Q51" s="112"/>
      <c r="R51" s="112"/>
      <c r="S51" s="133"/>
      <c r="T51" s="133"/>
      <c r="U51" s="9"/>
      <c r="V51" s="143" t="s">
        <v>80</v>
      </c>
      <c r="W51" s="144">
        <f t="shared" si="4"/>
        <v>750</v>
      </c>
      <c r="X51" s="144">
        <f t="shared" ca="1" si="5"/>
        <v>-1162</v>
      </c>
      <c r="Y51" s="136"/>
      <c r="Z51" s="136" t="s">
        <v>366</v>
      </c>
      <c r="AA51" s="136" t="s">
        <v>367</v>
      </c>
      <c r="AB51" s="136" t="s">
        <v>368</v>
      </c>
      <c r="AC51" s="133"/>
      <c r="AD51" s="146" t="s">
        <v>369</v>
      </c>
      <c r="AE51" s="133">
        <v>0.5</v>
      </c>
      <c r="AF51" s="133">
        <v>0.5</v>
      </c>
      <c r="AG51" s="135" t="str">
        <f t="shared" si="0"/>
        <v>CM</v>
      </c>
      <c r="AH51" s="136" t="s">
        <v>370</v>
      </c>
      <c r="AI51" s="136"/>
      <c r="AJ51" s="136"/>
      <c r="AK51" s="136"/>
      <c r="AL51" s="136"/>
      <c r="AM51" s="133"/>
      <c r="AN51" s="136"/>
      <c r="AO51" s="136"/>
      <c r="AP51" s="136"/>
      <c r="AQ51" s="136"/>
      <c r="AR51" s="133"/>
      <c r="AS51" s="136"/>
      <c r="AT51" s="133"/>
      <c r="AU51" s="133"/>
      <c r="AV51" s="135" t="str">
        <f t="shared" si="1"/>
        <v/>
      </c>
      <c r="AW51" s="136"/>
      <c r="AX51" s="136"/>
      <c r="AY51" s="136"/>
      <c r="AZ51" s="136"/>
      <c r="BA51" s="136"/>
      <c r="BB51" s="133"/>
      <c r="BC51" s="136"/>
      <c r="BD51" s="136"/>
      <c r="BE51" s="136"/>
      <c r="BF51" s="136"/>
      <c r="BG51" s="133"/>
    </row>
    <row r="52" spans="1:59" ht="348.75" customHeight="1">
      <c r="A52" s="1162" t="s">
        <v>140</v>
      </c>
      <c r="B52" s="1163">
        <v>43048</v>
      </c>
      <c r="C52" s="1164">
        <v>12</v>
      </c>
      <c r="D52" s="1161" t="s">
        <v>371</v>
      </c>
      <c r="E52" s="267"/>
      <c r="F52" s="1161" t="s">
        <v>64</v>
      </c>
      <c r="G52" s="1583" t="s">
        <v>372</v>
      </c>
      <c r="H52" s="281">
        <v>43007</v>
      </c>
      <c r="I52" s="281">
        <v>43465</v>
      </c>
      <c r="J52" s="1161" t="s">
        <v>373</v>
      </c>
      <c r="K52" s="1794">
        <v>43465</v>
      </c>
      <c r="L52" s="1160" t="s">
        <v>179</v>
      </c>
      <c r="M52" s="1160" t="s">
        <v>374</v>
      </c>
      <c r="N52" s="282"/>
      <c r="O52" s="32"/>
      <c r="P52" s="267" t="s">
        <v>375</v>
      </c>
      <c r="Q52" s="267"/>
      <c r="R52" s="267"/>
      <c r="S52" s="1602"/>
      <c r="T52" s="1602"/>
      <c r="U52" s="9"/>
      <c r="V52" s="283" t="s">
        <v>80</v>
      </c>
      <c r="W52" s="1622">
        <f t="shared" si="4"/>
        <v>458</v>
      </c>
      <c r="X52" s="1795">
        <f t="shared" ca="1" si="5"/>
        <v>-1527</v>
      </c>
      <c r="Y52" s="1623">
        <v>43487</v>
      </c>
      <c r="Z52" s="1604" t="s">
        <v>376</v>
      </c>
      <c r="AA52" s="1604" t="s">
        <v>377</v>
      </c>
      <c r="AB52" s="136" t="s">
        <v>378</v>
      </c>
      <c r="AC52" s="1602"/>
      <c r="AD52" s="1796" t="s">
        <v>379</v>
      </c>
      <c r="AE52" s="1602">
        <v>0.3</v>
      </c>
      <c r="AF52" s="1602">
        <v>0.3</v>
      </c>
      <c r="AG52" s="158" t="str">
        <f t="shared" si="0"/>
        <v>CB</v>
      </c>
      <c r="AH52" s="1604"/>
      <c r="AI52" s="1604"/>
      <c r="AJ52" s="1604"/>
      <c r="AK52" s="1604"/>
      <c r="AL52" s="1604"/>
      <c r="AM52" s="1602"/>
      <c r="AN52" s="1604"/>
      <c r="AO52" s="1604"/>
      <c r="AP52" s="1604"/>
      <c r="AQ52" s="1604"/>
      <c r="AR52" s="1602"/>
      <c r="AS52" s="1604"/>
      <c r="AT52" s="1602"/>
      <c r="AU52" s="1602"/>
      <c r="AV52" s="158" t="str">
        <f t="shared" si="1"/>
        <v/>
      </c>
      <c r="AW52" s="1604"/>
      <c r="AX52" s="1604"/>
      <c r="AY52" s="1604"/>
      <c r="AZ52" s="1604"/>
      <c r="BA52" s="1604"/>
      <c r="BB52" s="1602"/>
      <c r="BC52" s="1604"/>
      <c r="BD52" s="1604"/>
      <c r="BE52" s="1604"/>
      <c r="BF52" s="1604"/>
      <c r="BG52" s="1602"/>
    </row>
    <row r="53" spans="1:59" ht="225.75" customHeight="1">
      <c r="A53" s="1576"/>
      <c r="B53" s="1576"/>
      <c r="C53" s="1576"/>
      <c r="D53" s="1576"/>
      <c r="E53" s="84"/>
      <c r="F53" s="1576"/>
      <c r="G53" s="84" t="s">
        <v>381</v>
      </c>
      <c r="H53" s="286">
        <v>43107</v>
      </c>
      <c r="I53" s="286">
        <v>43465</v>
      </c>
      <c r="J53" s="1576"/>
      <c r="K53" s="371">
        <v>43465</v>
      </c>
      <c r="L53" s="1576"/>
      <c r="M53" s="1576"/>
      <c r="N53" s="287"/>
      <c r="O53" s="288"/>
      <c r="P53" s="84" t="s">
        <v>382</v>
      </c>
      <c r="Q53" s="84"/>
      <c r="R53" s="84"/>
      <c r="S53" s="98"/>
      <c r="T53" s="98"/>
      <c r="U53" s="88"/>
      <c r="V53" s="90" t="s">
        <v>80</v>
      </c>
      <c r="W53" s="93">
        <f t="shared" si="4"/>
        <v>358</v>
      </c>
      <c r="X53" s="357">
        <f t="shared" ca="1" si="5"/>
        <v>-1527</v>
      </c>
      <c r="Y53" s="96">
        <v>43487</v>
      </c>
      <c r="Z53" s="97" t="s">
        <v>376</v>
      </c>
      <c r="AA53" s="1604" t="s">
        <v>377</v>
      </c>
      <c r="AB53" s="97"/>
      <c r="AC53" s="98"/>
      <c r="AD53" s="372" t="s">
        <v>1433</v>
      </c>
      <c r="AE53" s="98">
        <v>0.3</v>
      </c>
      <c r="AF53" s="98"/>
      <c r="AG53" s="103" t="str">
        <f t="shared" si="0"/>
        <v/>
      </c>
      <c r="AH53" s="97"/>
      <c r="AI53" s="97"/>
      <c r="AJ53" s="97"/>
      <c r="AK53" s="97"/>
      <c r="AL53" s="97"/>
      <c r="AM53" s="98"/>
      <c r="AN53" s="97"/>
      <c r="AO53" s="97"/>
      <c r="AP53" s="97"/>
      <c r="AQ53" s="97"/>
      <c r="AR53" s="98"/>
      <c r="AS53" s="97"/>
      <c r="AT53" s="98"/>
      <c r="AU53" s="98"/>
      <c r="AV53" s="103" t="str">
        <f t="shared" si="1"/>
        <v/>
      </c>
      <c r="AW53" s="97"/>
      <c r="AX53" s="97"/>
      <c r="AY53" s="97"/>
      <c r="AZ53" s="97"/>
      <c r="BA53" s="97"/>
      <c r="BB53" s="98"/>
      <c r="BC53" s="97"/>
      <c r="BD53" s="97"/>
      <c r="BE53" s="97"/>
      <c r="BF53" s="97"/>
      <c r="BG53" s="98"/>
    </row>
    <row r="54" spans="1:59" ht="168" customHeight="1">
      <c r="A54" s="1625" t="s">
        <v>385</v>
      </c>
      <c r="B54" s="289">
        <v>43215</v>
      </c>
      <c r="C54" s="1626">
        <v>1</v>
      </c>
      <c r="D54" s="1627" t="s">
        <v>386</v>
      </c>
      <c r="E54" s="1628" t="s">
        <v>64</v>
      </c>
      <c r="F54" s="1629" t="s">
        <v>64</v>
      </c>
      <c r="G54" s="1627" t="s">
        <v>387</v>
      </c>
      <c r="H54" s="289">
        <v>43221</v>
      </c>
      <c r="I54" s="289">
        <v>43465</v>
      </c>
      <c r="J54" s="1627" t="s">
        <v>388</v>
      </c>
      <c r="K54" s="373">
        <v>43465</v>
      </c>
      <c r="L54" s="1628" t="s">
        <v>389</v>
      </c>
      <c r="M54" s="1631" t="s">
        <v>390</v>
      </c>
      <c r="N54" s="293"/>
      <c r="O54" s="293"/>
      <c r="P54" s="295" t="s">
        <v>391</v>
      </c>
      <c r="Q54" s="295"/>
      <c r="R54" s="295"/>
      <c r="S54" s="297"/>
      <c r="T54" s="297"/>
      <c r="U54" s="298"/>
      <c r="V54" s="1632" t="s">
        <v>80</v>
      </c>
      <c r="W54" s="299">
        <f t="shared" si="4"/>
        <v>244</v>
      </c>
      <c r="X54" s="374">
        <f t="shared" ca="1" si="5"/>
        <v>-1527</v>
      </c>
      <c r="Y54" s="300">
        <v>43487</v>
      </c>
      <c r="Z54" s="301" t="s">
        <v>392</v>
      </c>
      <c r="AA54" s="301" t="s">
        <v>393</v>
      </c>
      <c r="AB54" s="301" t="s">
        <v>1434</v>
      </c>
      <c r="AC54" s="297"/>
      <c r="AD54" s="302" t="s">
        <v>1435</v>
      </c>
      <c r="AE54" s="297">
        <v>1</v>
      </c>
      <c r="AF54" s="297">
        <v>0.9</v>
      </c>
      <c r="AG54" s="1635" t="str">
        <f t="shared" si="0"/>
        <v>CA</v>
      </c>
      <c r="AH54" s="302" t="s">
        <v>1436</v>
      </c>
      <c r="AI54" s="301"/>
      <c r="AJ54" s="301"/>
      <c r="AK54" s="301"/>
      <c r="AL54" s="301"/>
      <c r="AM54" s="297"/>
      <c r="AN54" s="301"/>
      <c r="AO54" s="301"/>
      <c r="AP54" s="301"/>
      <c r="AQ54" s="301"/>
      <c r="AR54" s="297"/>
      <c r="AS54" s="301"/>
      <c r="AT54" s="297"/>
      <c r="AU54" s="297"/>
      <c r="AV54" s="1635" t="str">
        <f t="shared" si="1"/>
        <v/>
      </c>
      <c r="AW54" s="301"/>
      <c r="AX54" s="301"/>
      <c r="AY54" s="301"/>
      <c r="AZ54" s="301"/>
      <c r="BA54" s="301"/>
      <c r="BB54" s="297"/>
      <c r="BC54" s="301"/>
      <c r="BD54" s="301"/>
      <c r="BE54" s="301"/>
      <c r="BF54" s="301"/>
      <c r="BG54" s="297"/>
    </row>
    <row r="55" spans="1:59" ht="135.75" hidden="1" customHeight="1">
      <c r="A55" s="303" t="s">
        <v>385</v>
      </c>
      <c r="B55" s="304">
        <v>43215</v>
      </c>
      <c r="C55" s="305">
        <v>2</v>
      </c>
      <c r="D55" s="306" t="s">
        <v>397</v>
      </c>
      <c r="E55" s="307" t="s">
        <v>64</v>
      </c>
      <c r="F55" s="308" t="s">
        <v>64</v>
      </c>
      <c r="G55" s="309" t="s">
        <v>398</v>
      </c>
      <c r="H55" s="304">
        <v>43221</v>
      </c>
      <c r="I55" s="304">
        <v>43465</v>
      </c>
      <c r="J55" s="309" t="s">
        <v>399</v>
      </c>
      <c r="K55" s="304">
        <v>43465</v>
      </c>
      <c r="L55" s="310" t="s">
        <v>400</v>
      </c>
      <c r="M55" s="311" t="s">
        <v>401</v>
      </c>
      <c r="N55" s="312"/>
      <c r="O55" s="312"/>
      <c r="P55" s="309" t="s">
        <v>402</v>
      </c>
      <c r="Q55" s="309"/>
      <c r="R55" s="309"/>
      <c r="S55" s="313">
        <v>1</v>
      </c>
      <c r="T55" s="313">
        <v>1</v>
      </c>
      <c r="U55" s="298"/>
      <c r="V55" s="313"/>
      <c r="W55" s="314"/>
      <c r="X55" s="314"/>
      <c r="Y55" s="315"/>
      <c r="Z55" s="315"/>
      <c r="AA55" s="315"/>
      <c r="AB55" s="315"/>
      <c r="AC55" s="297"/>
      <c r="AD55" s="316" t="s">
        <v>81</v>
      </c>
      <c r="AE55" s="297">
        <v>1</v>
      </c>
      <c r="AF55" s="297">
        <v>1</v>
      </c>
      <c r="AG55" s="1635" t="str">
        <f t="shared" si="0"/>
        <v>Cerrado</v>
      </c>
      <c r="AH55" s="301" t="s">
        <v>82</v>
      </c>
      <c r="AI55" s="301"/>
      <c r="AJ55" s="301"/>
      <c r="AK55" s="301"/>
      <c r="AL55" s="301"/>
      <c r="AM55" s="297"/>
      <c r="AN55" s="301"/>
      <c r="AO55" s="301"/>
      <c r="AP55" s="301"/>
      <c r="AQ55" s="301"/>
      <c r="AR55" s="297"/>
      <c r="AS55" s="301"/>
      <c r="AT55" s="297"/>
      <c r="AU55" s="297"/>
      <c r="AV55" s="1635" t="str">
        <f t="shared" si="1"/>
        <v/>
      </c>
      <c r="AW55" s="301"/>
      <c r="AX55" s="301"/>
      <c r="AY55" s="301"/>
      <c r="AZ55" s="301"/>
      <c r="BA55" s="301"/>
      <c r="BB55" s="297"/>
      <c r="BC55" s="301"/>
      <c r="BD55" s="301"/>
      <c r="BE55" s="301"/>
      <c r="BF55" s="301"/>
      <c r="BG55" s="297"/>
    </row>
    <row r="56" spans="1:59" ht="135.75" customHeight="1">
      <c r="A56" s="1593" t="s">
        <v>403</v>
      </c>
      <c r="B56" s="270">
        <v>43454</v>
      </c>
      <c r="C56" s="1637">
        <v>1</v>
      </c>
      <c r="D56" s="1587" t="s">
        <v>404</v>
      </c>
      <c r="E56" s="1594" t="s">
        <v>64</v>
      </c>
      <c r="F56" s="1594" t="s">
        <v>64</v>
      </c>
      <c r="G56" s="1587" t="s">
        <v>405</v>
      </c>
      <c r="H56" s="270">
        <v>43480</v>
      </c>
      <c r="I56" s="270">
        <v>43812</v>
      </c>
      <c r="J56" s="1587" t="s">
        <v>406</v>
      </c>
      <c r="K56" s="270">
        <v>43812</v>
      </c>
      <c r="L56" s="1593" t="s">
        <v>407</v>
      </c>
      <c r="M56" s="1587" t="s">
        <v>408</v>
      </c>
      <c r="N56" s="319"/>
      <c r="O56" s="319"/>
      <c r="P56" s="321"/>
      <c r="Q56" s="321"/>
      <c r="R56" s="321"/>
      <c r="S56" s="120"/>
      <c r="T56" s="120"/>
      <c r="U56" s="9"/>
      <c r="V56" s="952" t="s">
        <v>108</v>
      </c>
      <c r="W56" s="114">
        <f t="shared" ref="W56:W68" si="6">+I56-H56</f>
        <v>332</v>
      </c>
      <c r="X56" s="114">
        <f t="shared" ref="X56:X68" ca="1" si="7">+I56-$X$4</f>
        <v>-1180</v>
      </c>
      <c r="Y56" s="115">
        <v>43479</v>
      </c>
      <c r="Z56" s="117" t="s">
        <v>1437</v>
      </c>
      <c r="AA56" s="118" t="s">
        <v>411</v>
      </c>
      <c r="AB56" s="117" t="s">
        <v>412</v>
      </c>
      <c r="AC56" s="120"/>
      <c r="AD56" s="117"/>
      <c r="AE56" s="120"/>
      <c r="AF56" s="120"/>
      <c r="AG56" s="1589" t="str">
        <f t="shared" si="0"/>
        <v/>
      </c>
      <c r="AH56" s="118"/>
      <c r="AI56" s="118"/>
      <c r="AJ56" s="118"/>
      <c r="AK56" s="118"/>
      <c r="AL56" s="118"/>
      <c r="AM56" s="120"/>
      <c r="AN56" s="118"/>
      <c r="AO56" s="118"/>
      <c r="AP56" s="118"/>
      <c r="AQ56" s="118"/>
      <c r="AR56" s="120"/>
      <c r="AS56" s="118"/>
      <c r="AT56" s="120"/>
      <c r="AU56" s="120"/>
      <c r="AV56" s="1589" t="str">
        <f t="shared" si="1"/>
        <v/>
      </c>
      <c r="AW56" s="118"/>
      <c r="AX56" s="118"/>
      <c r="AY56" s="118"/>
      <c r="AZ56" s="118"/>
      <c r="BA56" s="118"/>
      <c r="BB56" s="120"/>
      <c r="BC56" s="118"/>
      <c r="BD56" s="118"/>
      <c r="BE56" s="118"/>
      <c r="BF56" s="118"/>
      <c r="BG56" s="120"/>
    </row>
    <row r="57" spans="1:59" ht="264" customHeight="1">
      <c r="A57" s="1593" t="s">
        <v>403</v>
      </c>
      <c r="B57" s="274">
        <v>43454</v>
      </c>
      <c r="C57" s="1637">
        <v>2</v>
      </c>
      <c r="D57" s="1587" t="s">
        <v>415</v>
      </c>
      <c r="E57" s="1594" t="s">
        <v>64</v>
      </c>
      <c r="F57" s="1594" t="s">
        <v>64</v>
      </c>
      <c r="G57" s="1587" t="s">
        <v>416</v>
      </c>
      <c r="H57" s="274">
        <v>43480</v>
      </c>
      <c r="I57" s="274">
        <v>43812</v>
      </c>
      <c r="J57" s="1587" t="s">
        <v>417</v>
      </c>
      <c r="K57" s="274">
        <v>43812</v>
      </c>
      <c r="L57" s="1593" t="s">
        <v>418</v>
      </c>
      <c r="M57" s="1587" t="s">
        <v>419</v>
      </c>
      <c r="N57" s="285"/>
      <c r="O57" s="285"/>
      <c r="P57" s="265"/>
      <c r="Q57" s="265"/>
      <c r="R57" s="265"/>
      <c r="S57" s="133"/>
      <c r="T57" s="133"/>
      <c r="U57" s="9"/>
      <c r="V57" s="143" t="s">
        <v>108</v>
      </c>
      <c r="W57" s="144">
        <f t="shared" si="6"/>
        <v>332</v>
      </c>
      <c r="X57" s="144">
        <f t="shared" ca="1" si="7"/>
        <v>-1180</v>
      </c>
      <c r="Y57" s="145">
        <v>43479</v>
      </c>
      <c r="Z57" s="146" t="s">
        <v>420</v>
      </c>
      <c r="AA57" s="136" t="s">
        <v>411</v>
      </c>
      <c r="AB57" s="136" t="s">
        <v>127</v>
      </c>
      <c r="AC57" s="133"/>
      <c r="AD57" s="146"/>
      <c r="AE57" s="375"/>
      <c r="AF57" s="133"/>
      <c r="AG57" s="135" t="str">
        <f t="shared" si="0"/>
        <v/>
      </c>
      <c r="AH57" s="136"/>
      <c r="AI57" s="136"/>
      <c r="AJ57" s="136"/>
      <c r="AK57" s="136"/>
      <c r="AL57" s="136"/>
      <c r="AM57" s="133"/>
      <c r="AN57" s="136"/>
      <c r="AO57" s="136"/>
      <c r="AP57" s="136"/>
      <c r="AQ57" s="136"/>
      <c r="AR57" s="133"/>
      <c r="AS57" s="136"/>
      <c r="AT57" s="133"/>
      <c r="AU57" s="133"/>
      <c r="AV57" s="135" t="str">
        <f t="shared" si="1"/>
        <v/>
      </c>
      <c r="AW57" s="136"/>
      <c r="AX57" s="136"/>
      <c r="AY57" s="136"/>
      <c r="AZ57" s="136"/>
      <c r="BA57" s="136"/>
      <c r="BB57" s="133"/>
      <c r="BC57" s="136"/>
      <c r="BD57" s="136"/>
      <c r="BE57" s="136"/>
      <c r="BF57" s="136"/>
      <c r="BG57" s="133"/>
    </row>
    <row r="58" spans="1:59" ht="180" customHeight="1">
      <c r="A58" s="1593" t="s">
        <v>403</v>
      </c>
      <c r="B58" s="274">
        <v>43454</v>
      </c>
      <c r="C58" s="1637">
        <v>3</v>
      </c>
      <c r="D58" s="1587" t="s">
        <v>421</v>
      </c>
      <c r="E58" s="1594" t="s">
        <v>64</v>
      </c>
      <c r="F58" s="1594" t="s">
        <v>64</v>
      </c>
      <c r="G58" s="1587" t="s">
        <v>422</v>
      </c>
      <c r="H58" s="274">
        <v>43480</v>
      </c>
      <c r="I58" s="274">
        <v>43812</v>
      </c>
      <c r="J58" s="1587" t="s">
        <v>423</v>
      </c>
      <c r="K58" s="274">
        <v>43812</v>
      </c>
      <c r="L58" s="1593" t="s">
        <v>418</v>
      </c>
      <c r="M58" s="1587" t="s">
        <v>424</v>
      </c>
      <c r="N58" s="285"/>
      <c r="O58" s="285"/>
      <c r="P58" s="265"/>
      <c r="Q58" s="265"/>
      <c r="R58" s="265"/>
      <c r="S58" s="133"/>
      <c r="T58" s="133"/>
      <c r="U58" s="9"/>
      <c r="V58" s="143" t="s">
        <v>108</v>
      </c>
      <c r="W58" s="144">
        <f t="shared" si="6"/>
        <v>332</v>
      </c>
      <c r="X58" s="144">
        <f t="shared" ca="1" si="7"/>
        <v>-1180</v>
      </c>
      <c r="Y58" s="145">
        <v>43479</v>
      </c>
      <c r="Z58" s="146" t="s">
        <v>425</v>
      </c>
      <c r="AA58" s="136" t="s">
        <v>411</v>
      </c>
      <c r="AB58" s="136" t="s">
        <v>127</v>
      </c>
      <c r="AC58" s="133"/>
      <c r="AD58" s="146"/>
      <c r="AE58" s="133"/>
      <c r="AF58" s="133"/>
      <c r="AG58" s="135" t="str">
        <f t="shared" si="0"/>
        <v/>
      </c>
      <c r="AH58" s="136"/>
      <c r="AI58" s="136"/>
      <c r="AJ58" s="136"/>
      <c r="AK58" s="136"/>
      <c r="AL58" s="136"/>
      <c r="AM58" s="133"/>
      <c r="AN58" s="136"/>
      <c r="AO58" s="136"/>
      <c r="AP58" s="136"/>
      <c r="AQ58" s="136"/>
      <c r="AR58" s="133"/>
      <c r="AS58" s="136"/>
      <c r="AT58" s="133"/>
      <c r="AU58" s="133"/>
      <c r="AV58" s="135" t="str">
        <f t="shared" si="1"/>
        <v/>
      </c>
      <c r="AW58" s="136"/>
      <c r="AX58" s="136"/>
      <c r="AY58" s="136"/>
      <c r="AZ58" s="136"/>
      <c r="BA58" s="136"/>
      <c r="BB58" s="133"/>
      <c r="BC58" s="136"/>
      <c r="BD58" s="136"/>
      <c r="BE58" s="136"/>
      <c r="BF58" s="136"/>
      <c r="BG58" s="133"/>
    </row>
    <row r="59" spans="1:59" ht="120" customHeight="1">
      <c r="A59" s="1593" t="s">
        <v>403</v>
      </c>
      <c r="B59" s="274">
        <v>43454</v>
      </c>
      <c r="C59" s="1637">
        <v>4</v>
      </c>
      <c r="D59" s="1587" t="s">
        <v>426</v>
      </c>
      <c r="E59" s="1594" t="s">
        <v>64</v>
      </c>
      <c r="F59" s="1594" t="s">
        <v>64</v>
      </c>
      <c r="G59" s="1587" t="s">
        <v>427</v>
      </c>
      <c r="H59" s="274">
        <v>43480</v>
      </c>
      <c r="I59" s="274">
        <v>43812</v>
      </c>
      <c r="J59" s="1587" t="s">
        <v>428</v>
      </c>
      <c r="K59" s="274">
        <v>43812</v>
      </c>
      <c r="L59" s="1593" t="s">
        <v>262</v>
      </c>
      <c r="M59" s="1587" t="s">
        <v>429</v>
      </c>
      <c r="N59" s="285"/>
      <c r="O59" s="285"/>
      <c r="P59" s="265"/>
      <c r="Q59" s="265"/>
      <c r="R59" s="265"/>
      <c r="S59" s="133"/>
      <c r="T59" s="133"/>
      <c r="U59" s="9"/>
      <c r="V59" s="143" t="s">
        <v>91</v>
      </c>
      <c r="W59" s="144">
        <f t="shared" si="6"/>
        <v>332</v>
      </c>
      <c r="X59" s="144">
        <f t="shared" ca="1" si="7"/>
        <v>-1180</v>
      </c>
      <c r="Y59" s="136"/>
      <c r="Z59" s="136"/>
      <c r="AA59" s="136"/>
      <c r="AB59" s="136"/>
      <c r="AC59" s="133"/>
      <c r="AD59" s="146"/>
      <c r="AE59" s="133"/>
      <c r="AF59" s="133"/>
      <c r="AG59" s="135" t="str">
        <f t="shared" si="0"/>
        <v/>
      </c>
      <c r="AH59" s="136"/>
      <c r="AI59" s="136"/>
      <c r="AJ59" s="136"/>
      <c r="AK59" s="136"/>
      <c r="AL59" s="136"/>
      <c r="AM59" s="133"/>
      <c r="AN59" s="136"/>
      <c r="AO59" s="136"/>
      <c r="AP59" s="136"/>
      <c r="AQ59" s="136"/>
      <c r="AR59" s="133"/>
      <c r="AS59" s="136"/>
      <c r="AT59" s="133"/>
      <c r="AU59" s="133"/>
      <c r="AV59" s="135" t="str">
        <f t="shared" si="1"/>
        <v/>
      </c>
      <c r="AW59" s="136"/>
      <c r="AX59" s="136"/>
      <c r="AY59" s="136"/>
      <c r="AZ59" s="136"/>
      <c r="BA59" s="136"/>
      <c r="BB59" s="133"/>
      <c r="BC59" s="136"/>
      <c r="BD59" s="136"/>
      <c r="BE59" s="136"/>
      <c r="BF59" s="136"/>
      <c r="BG59" s="133"/>
    </row>
    <row r="60" spans="1:59" ht="156" customHeight="1">
      <c r="A60" s="1593" t="s">
        <v>403</v>
      </c>
      <c r="B60" s="274">
        <v>43454</v>
      </c>
      <c r="C60" s="1637">
        <v>5</v>
      </c>
      <c r="D60" s="1587" t="s">
        <v>430</v>
      </c>
      <c r="E60" s="1594" t="s">
        <v>431</v>
      </c>
      <c r="F60" s="1594" t="s">
        <v>431</v>
      </c>
      <c r="G60" s="1587" t="s">
        <v>432</v>
      </c>
      <c r="H60" s="274">
        <v>43480</v>
      </c>
      <c r="I60" s="274">
        <v>43812</v>
      </c>
      <c r="J60" s="1587" t="s">
        <v>433</v>
      </c>
      <c r="K60" s="274">
        <v>43812</v>
      </c>
      <c r="L60" s="1593" t="s">
        <v>434</v>
      </c>
      <c r="M60" s="1587" t="s">
        <v>435</v>
      </c>
      <c r="N60" s="285"/>
      <c r="O60" s="285"/>
      <c r="P60" s="265"/>
      <c r="Q60" s="265"/>
      <c r="R60" s="265"/>
      <c r="S60" s="133"/>
      <c r="T60" s="133"/>
      <c r="U60" s="9"/>
      <c r="V60" s="143" t="s">
        <v>436</v>
      </c>
      <c r="W60" s="144">
        <f t="shared" si="6"/>
        <v>332</v>
      </c>
      <c r="X60" s="144">
        <f t="shared" ca="1" si="7"/>
        <v>-1180</v>
      </c>
      <c r="Y60" s="136"/>
      <c r="Z60" s="136"/>
      <c r="AA60" s="136"/>
      <c r="AB60" s="136"/>
      <c r="AC60" s="133"/>
      <c r="AD60" s="146"/>
      <c r="AE60" s="376"/>
      <c r="AF60" s="133"/>
      <c r="AG60" s="135" t="str">
        <f t="shared" si="0"/>
        <v/>
      </c>
      <c r="AH60" s="136"/>
      <c r="AI60" s="136"/>
      <c r="AJ60" s="136"/>
      <c r="AK60" s="136"/>
      <c r="AL60" s="136"/>
      <c r="AM60" s="133"/>
      <c r="AN60" s="136"/>
      <c r="AO60" s="136"/>
      <c r="AP60" s="136"/>
      <c r="AQ60" s="136"/>
      <c r="AR60" s="133"/>
      <c r="AS60" s="136"/>
      <c r="AT60" s="133"/>
      <c r="AU60" s="133"/>
      <c r="AV60" s="135" t="str">
        <f t="shared" si="1"/>
        <v/>
      </c>
      <c r="AW60" s="136"/>
      <c r="AX60" s="136"/>
      <c r="AY60" s="136"/>
      <c r="AZ60" s="136"/>
      <c r="BA60" s="136"/>
      <c r="BB60" s="133"/>
      <c r="BC60" s="136"/>
      <c r="BD60" s="136"/>
      <c r="BE60" s="136"/>
      <c r="BF60" s="136"/>
      <c r="BG60" s="133"/>
    </row>
    <row r="61" spans="1:59" ht="156" customHeight="1">
      <c r="A61" s="1593" t="s">
        <v>403</v>
      </c>
      <c r="B61" s="274">
        <v>43454</v>
      </c>
      <c r="C61" s="1637">
        <v>6</v>
      </c>
      <c r="D61" s="1587" t="s">
        <v>437</v>
      </c>
      <c r="E61" s="1594" t="s">
        <v>431</v>
      </c>
      <c r="F61" s="1594" t="s">
        <v>431</v>
      </c>
      <c r="G61" s="1587" t="s">
        <v>438</v>
      </c>
      <c r="H61" s="274">
        <v>43480</v>
      </c>
      <c r="I61" s="274">
        <v>43812</v>
      </c>
      <c r="J61" s="1587" t="s">
        <v>433</v>
      </c>
      <c r="K61" s="274">
        <v>43812</v>
      </c>
      <c r="L61" s="1593" t="s">
        <v>434</v>
      </c>
      <c r="M61" s="1587" t="s">
        <v>435</v>
      </c>
      <c r="N61" s="285"/>
      <c r="O61" s="285"/>
      <c r="P61" s="265"/>
      <c r="Q61" s="265"/>
      <c r="R61" s="265"/>
      <c r="S61" s="133"/>
      <c r="T61" s="133"/>
      <c r="U61" s="9"/>
      <c r="V61" s="143" t="s">
        <v>436</v>
      </c>
      <c r="W61" s="144">
        <f t="shared" si="6"/>
        <v>332</v>
      </c>
      <c r="X61" s="144">
        <f t="shared" ca="1" si="7"/>
        <v>-1180</v>
      </c>
      <c r="Y61" s="136"/>
      <c r="Z61" s="136"/>
      <c r="AA61" s="136"/>
      <c r="AB61" s="136"/>
      <c r="AC61" s="133"/>
      <c r="AD61" s="146"/>
      <c r="AE61" s="133"/>
      <c r="AF61" s="133"/>
      <c r="AG61" s="135" t="str">
        <f t="shared" si="0"/>
        <v/>
      </c>
      <c r="AH61" s="136"/>
      <c r="AI61" s="136"/>
      <c r="AJ61" s="136"/>
      <c r="AK61" s="136"/>
      <c r="AL61" s="136"/>
      <c r="AM61" s="133"/>
      <c r="AN61" s="136"/>
      <c r="AO61" s="136"/>
      <c r="AP61" s="136"/>
      <c r="AQ61" s="136"/>
      <c r="AR61" s="133"/>
      <c r="AS61" s="136"/>
      <c r="AT61" s="133"/>
      <c r="AU61" s="133"/>
      <c r="AV61" s="135" t="str">
        <f t="shared" si="1"/>
        <v/>
      </c>
      <c r="AW61" s="136"/>
      <c r="AX61" s="136"/>
      <c r="AY61" s="136"/>
      <c r="AZ61" s="136"/>
      <c r="BA61" s="136"/>
      <c r="BB61" s="133"/>
      <c r="BC61" s="136"/>
      <c r="BD61" s="136"/>
      <c r="BE61" s="136"/>
      <c r="BF61" s="136"/>
      <c r="BG61" s="133"/>
    </row>
    <row r="62" spans="1:59" ht="156" customHeight="1">
      <c r="A62" s="1593" t="s">
        <v>403</v>
      </c>
      <c r="B62" s="274">
        <v>43454</v>
      </c>
      <c r="C62" s="1637">
        <v>7</v>
      </c>
      <c r="D62" s="1587" t="s">
        <v>439</v>
      </c>
      <c r="E62" s="1594" t="s">
        <v>431</v>
      </c>
      <c r="F62" s="1594" t="s">
        <v>431</v>
      </c>
      <c r="G62" s="1587" t="s">
        <v>1438</v>
      </c>
      <c r="H62" s="274">
        <v>43480</v>
      </c>
      <c r="I62" s="274">
        <v>43812</v>
      </c>
      <c r="J62" s="1587" t="s">
        <v>441</v>
      </c>
      <c r="K62" s="274">
        <v>43812</v>
      </c>
      <c r="L62" s="1593" t="s">
        <v>442</v>
      </c>
      <c r="M62" s="1587" t="s">
        <v>443</v>
      </c>
      <c r="N62" s="285"/>
      <c r="O62" s="285"/>
      <c r="P62" s="265"/>
      <c r="Q62" s="265"/>
      <c r="R62" s="265"/>
      <c r="S62" s="133"/>
      <c r="T62" s="133"/>
      <c r="U62" s="9"/>
      <c r="V62" s="143" t="s">
        <v>91</v>
      </c>
      <c r="W62" s="144">
        <f t="shared" si="6"/>
        <v>332</v>
      </c>
      <c r="X62" s="144">
        <f t="shared" ca="1" si="7"/>
        <v>-1180</v>
      </c>
      <c r="Y62" s="136"/>
      <c r="Z62" s="136"/>
      <c r="AA62" s="136"/>
      <c r="AB62" s="136"/>
      <c r="AC62" s="133"/>
      <c r="AD62" s="146"/>
      <c r="AE62" s="133"/>
      <c r="AF62" s="133"/>
      <c r="AG62" s="135" t="str">
        <f t="shared" si="0"/>
        <v/>
      </c>
      <c r="AH62" s="136"/>
      <c r="AI62" s="136"/>
      <c r="AJ62" s="136"/>
      <c r="AK62" s="136"/>
      <c r="AL62" s="136"/>
      <c r="AM62" s="133"/>
      <c r="AN62" s="136"/>
      <c r="AO62" s="136"/>
      <c r="AP62" s="136"/>
      <c r="AQ62" s="136"/>
      <c r="AR62" s="133"/>
      <c r="AS62" s="136"/>
      <c r="AT62" s="133"/>
      <c r="AU62" s="133"/>
      <c r="AV62" s="135" t="str">
        <f t="shared" si="1"/>
        <v/>
      </c>
      <c r="AW62" s="136"/>
      <c r="AX62" s="136"/>
      <c r="AY62" s="136"/>
      <c r="AZ62" s="136"/>
      <c r="BA62" s="136"/>
      <c r="BB62" s="133"/>
      <c r="BC62" s="136"/>
      <c r="BD62" s="136"/>
      <c r="BE62" s="136"/>
      <c r="BF62" s="136"/>
      <c r="BG62" s="133"/>
    </row>
    <row r="63" spans="1:59" ht="120" customHeight="1">
      <c r="A63" s="1593" t="s">
        <v>403</v>
      </c>
      <c r="B63" s="274">
        <v>43454</v>
      </c>
      <c r="C63" s="1637">
        <v>8</v>
      </c>
      <c r="D63" s="1587" t="s">
        <v>445</v>
      </c>
      <c r="E63" s="1594" t="s">
        <v>64</v>
      </c>
      <c r="F63" s="1594" t="s">
        <v>64</v>
      </c>
      <c r="G63" s="1587" t="s">
        <v>1439</v>
      </c>
      <c r="H63" s="274">
        <v>43480</v>
      </c>
      <c r="I63" s="274">
        <v>43812</v>
      </c>
      <c r="J63" s="1587" t="s">
        <v>447</v>
      </c>
      <c r="K63" s="274">
        <v>43812</v>
      </c>
      <c r="L63" s="1593" t="s">
        <v>448</v>
      </c>
      <c r="M63" s="1587" t="s">
        <v>449</v>
      </c>
      <c r="N63" s="285"/>
      <c r="O63" s="285"/>
      <c r="P63" s="265"/>
      <c r="Q63" s="265"/>
      <c r="R63" s="265"/>
      <c r="S63" s="133"/>
      <c r="T63" s="133"/>
      <c r="U63" s="9"/>
      <c r="V63" s="143" t="s">
        <v>91</v>
      </c>
      <c r="W63" s="144">
        <f t="shared" si="6"/>
        <v>332</v>
      </c>
      <c r="X63" s="144">
        <f t="shared" ca="1" si="7"/>
        <v>-1180</v>
      </c>
      <c r="Y63" s="136"/>
      <c r="Z63" s="136"/>
      <c r="AA63" s="136"/>
      <c r="AB63" s="136"/>
      <c r="AC63" s="133"/>
      <c r="AD63" s="146"/>
      <c r="AE63" s="133"/>
      <c r="AF63" s="133"/>
      <c r="AG63" s="135" t="str">
        <f t="shared" si="0"/>
        <v/>
      </c>
      <c r="AH63" s="136"/>
      <c r="AI63" s="136"/>
      <c r="AJ63" s="136"/>
      <c r="AK63" s="136"/>
      <c r="AL63" s="136"/>
      <c r="AM63" s="133"/>
      <c r="AN63" s="136"/>
      <c r="AO63" s="136"/>
      <c r="AP63" s="136"/>
      <c r="AQ63" s="136"/>
      <c r="AR63" s="133"/>
      <c r="AS63" s="136"/>
      <c r="AT63" s="133"/>
      <c r="AU63" s="133"/>
      <c r="AV63" s="135" t="str">
        <f t="shared" si="1"/>
        <v/>
      </c>
      <c r="AW63" s="136"/>
      <c r="AX63" s="136"/>
      <c r="AY63" s="136"/>
      <c r="AZ63" s="136"/>
      <c r="BA63" s="136"/>
      <c r="BB63" s="133"/>
      <c r="BC63" s="136"/>
      <c r="BD63" s="136"/>
      <c r="BE63" s="136"/>
      <c r="BF63" s="136"/>
      <c r="BG63" s="133"/>
    </row>
    <row r="64" spans="1:59" ht="96" customHeight="1">
      <c r="A64" s="1593" t="s">
        <v>403</v>
      </c>
      <c r="B64" s="274">
        <v>43454</v>
      </c>
      <c r="C64" s="1637">
        <v>9</v>
      </c>
      <c r="D64" s="1587" t="s">
        <v>452</v>
      </c>
      <c r="E64" s="1594" t="s">
        <v>64</v>
      </c>
      <c r="F64" s="1594" t="s">
        <v>64</v>
      </c>
      <c r="G64" s="1587" t="s">
        <v>453</v>
      </c>
      <c r="H64" s="274">
        <v>43480</v>
      </c>
      <c r="I64" s="274">
        <v>43812</v>
      </c>
      <c r="J64" s="1587" t="s">
        <v>454</v>
      </c>
      <c r="K64" s="274">
        <v>43812</v>
      </c>
      <c r="L64" s="1593" t="s">
        <v>455</v>
      </c>
      <c r="M64" s="1587" t="s">
        <v>456</v>
      </c>
      <c r="N64" s="285"/>
      <c r="O64" s="285"/>
      <c r="P64" s="265"/>
      <c r="Q64" s="265"/>
      <c r="R64" s="265"/>
      <c r="S64" s="133"/>
      <c r="T64" s="133"/>
      <c r="U64" s="9"/>
      <c r="V64" s="143" t="s">
        <v>455</v>
      </c>
      <c r="W64" s="144">
        <f t="shared" si="6"/>
        <v>332</v>
      </c>
      <c r="X64" s="144">
        <f t="shared" ca="1" si="7"/>
        <v>-1180</v>
      </c>
      <c r="Y64" s="136"/>
      <c r="Z64" s="136"/>
      <c r="AA64" s="136"/>
      <c r="AB64" s="136"/>
      <c r="AC64" s="133"/>
      <c r="AD64" s="146"/>
      <c r="AE64" s="133"/>
      <c r="AF64" s="133"/>
      <c r="AG64" s="135" t="str">
        <f t="shared" si="0"/>
        <v/>
      </c>
      <c r="AH64" s="136"/>
      <c r="AI64" s="136"/>
      <c r="AJ64" s="136"/>
      <c r="AK64" s="136"/>
      <c r="AL64" s="136"/>
      <c r="AM64" s="133"/>
      <c r="AN64" s="136"/>
      <c r="AO64" s="136"/>
      <c r="AP64" s="136"/>
      <c r="AQ64" s="136"/>
      <c r="AR64" s="133"/>
      <c r="AS64" s="136"/>
      <c r="AT64" s="133"/>
      <c r="AU64" s="133"/>
      <c r="AV64" s="135" t="str">
        <f t="shared" si="1"/>
        <v/>
      </c>
      <c r="AW64" s="136"/>
      <c r="AX64" s="136"/>
      <c r="AY64" s="136"/>
      <c r="AZ64" s="136"/>
      <c r="BA64" s="136"/>
      <c r="BB64" s="133"/>
      <c r="BC64" s="136"/>
      <c r="BD64" s="136"/>
      <c r="BE64" s="136"/>
      <c r="BF64" s="136"/>
      <c r="BG64" s="133"/>
    </row>
    <row r="65" spans="1:59" ht="113.25" customHeight="1">
      <c r="A65" s="1593" t="s">
        <v>403</v>
      </c>
      <c r="B65" s="274">
        <v>43454</v>
      </c>
      <c r="C65" s="1637">
        <v>10</v>
      </c>
      <c r="D65" s="1587" t="s">
        <v>457</v>
      </c>
      <c r="E65" s="1594" t="s">
        <v>64</v>
      </c>
      <c r="F65" s="1594" t="s">
        <v>64</v>
      </c>
      <c r="G65" s="1587" t="s">
        <v>458</v>
      </c>
      <c r="H65" s="274">
        <v>43480</v>
      </c>
      <c r="I65" s="274">
        <v>43812</v>
      </c>
      <c r="J65" s="1587" t="s">
        <v>459</v>
      </c>
      <c r="K65" s="274">
        <v>43812</v>
      </c>
      <c r="L65" s="1593" t="s">
        <v>455</v>
      </c>
      <c r="M65" s="1587" t="s">
        <v>456</v>
      </c>
      <c r="N65" s="285"/>
      <c r="O65" s="285"/>
      <c r="P65" s="265"/>
      <c r="Q65" s="265"/>
      <c r="R65" s="265"/>
      <c r="S65" s="133"/>
      <c r="T65" s="133"/>
      <c r="U65" s="9"/>
      <c r="V65" s="143" t="s">
        <v>455</v>
      </c>
      <c r="W65" s="144">
        <f t="shared" si="6"/>
        <v>332</v>
      </c>
      <c r="X65" s="144">
        <f t="shared" ca="1" si="7"/>
        <v>-1180</v>
      </c>
      <c r="Y65" s="136" t="s">
        <v>460</v>
      </c>
      <c r="Z65" s="146" t="s">
        <v>461</v>
      </c>
      <c r="AA65" s="136" t="s">
        <v>127</v>
      </c>
      <c r="AB65" s="146" t="s">
        <v>462</v>
      </c>
      <c r="AC65" s="147"/>
      <c r="AD65" s="146"/>
      <c r="AE65" s="133"/>
      <c r="AF65" s="133"/>
      <c r="AG65" s="135" t="str">
        <f t="shared" si="0"/>
        <v/>
      </c>
      <c r="AH65" s="136"/>
      <c r="AI65" s="136"/>
      <c r="AJ65" s="136"/>
      <c r="AK65" s="136"/>
      <c r="AL65" s="136"/>
      <c r="AM65" s="147"/>
      <c r="AN65" s="136"/>
      <c r="AO65" s="136"/>
      <c r="AP65" s="136"/>
      <c r="AQ65" s="136"/>
      <c r="AR65" s="147"/>
      <c r="AS65" s="136"/>
      <c r="AT65" s="147"/>
      <c r="AU65" s="147"/>
      <c r="AV65" s="135" t="str">
        <f t="shared" si="1"/>
        <v/>
      </c>
      <c r="AW65" s="136"/>
      <c r="AX65" s="136"/>
      <c r="AY65" s="136"/>
      <c r="AZ65" s="136"/>
      <c r="BA65" s="136"/>
      <c r="BB65" s="147"/>
      <c r="BC65" s="136"/>
      <c r="BD65" s="136"/>
      <c r="BE65" s="136"/>
      <c r="BF65" s="136"/>
      <c r="BG65" s="147"/>
    </row>
    <row r="66" spans="1:59" ht="72" customHeight="1">
      <c r="A66" s="1593" t="s">
        <v>403</v>
      </c>
      <c r="B66" s="274">
        <v>43454</v>
      </c>
      <c r="C66" s="1637">
        <v>11</v>
      </c>
      <c r="D66" s="1587" t="s">
        <v>463</v>
      </c>
      <c r="E66" s="1594" t="s">
        <v>64</v>
      </c>
      <c r="F66" s="1594" t="s">
        <v>64</v>
      </c>
      <c r="G66" s="1587" t="s">
        <v>464</v>
      </c>
      <c r="H66" s="274">
        <v>43480</v>
      </c>
      <c r="I66" s="274">
        <v>43812</v>
      </c>
      <c r="J66" s="1587" t="s">
        <v>459</v>
      </c>
      <c r="K66" s="274">
        <v>43812</v>
      </c>
      <c r="L66" s="1593" t="s">
        <v>455</v>
      </c>
      <c r="M66" s="1587" t="s">
        <v>456</v>
      </c>
      <c r="N66" s="285"/>
      <c r="O66" s="285"/>
      <c r="P66" s="265"/>
      <c r="Q66" s="265"/>
      <c r="R66" s="265"/>
      <c r="S66" s="133"/>
      <c r="T66" s="133"/>
      <c r="U66" s="9"/>
      <c r="V66" s="143" t="s">
        <v>455</v>
      </c>
      <c r="W66" s="144">
        <f t="shared" si="6"/>
        <v>332</v>
      </c>
      <c r="X66" s="144">
        <f t="shared" ca="1" si="7"/>
        <v>-1180</v>
      </c>
      <c r="Y66" s="136"/>
      <c r="Z66" s="136"/>
      <c r="AA66" s="136"/>
      <c r="AB66" s="136"/>
      <c r="AC66" s="133"/>
      <c r="AD66" s="146"/>
      <c r="AE66" s="133"/>
      <c r="AF66" s="133"/>
      <c r="AG66" s="135" t="str">
        <f t="shared" si="0"/>
        <v/>
      </c>
      <c r="AH66" s="136"/>
      <c r="AI66" s="136"/>
      <c r="AJ66" s="136"/>
      <c r="AK66" s="136"/>
      <c r="AL66" s="136"/>
      <c r="AM66" s="133"/>
      <c r="AN66" s="136"/>
      <c r="AO66" s="136"/>
      <c r="AP66" s="136"/>
      <c r="AQ66" s="136"/>
      <c r="AR66" s="133"/>
      <c r="AS66" s="136"/>
      <c r="AT66" s="133"/>
      <c r="AU66" s="133"/>
      <c r="AV66" s="135" t="str">
        <f t="shared" si="1"/>
        <v/>
      </c>
      <c r="AW66" s="136"/>
      <c r="AX66" s="136"/>
      <c r="AY66" s="136"/>
      <c r="AZ66" s="136"/>
      <c r="BA66" s="136"/>
      <c r="BB66" s="133"/>
      <c r="BC66" s="136"/>
      <c r="BD66" s="136"/>
      <c r="BE66" s="136"/>
      <c r="BF66" s="136"/>
      <c r="BG66" s="133"/>
    </row>
    <row r="67" spans="1:59" ht="18" customHeight="1">
      <c r="A67" s="273"/>
      <c r="B67" s="274"/>
      <c r="C67" s="275"/>
      <c r="D67" s="263"/>
      <c r="E67" s="263"/>
      <c r="F67" s="327"/>
      <c r="G67" s="327"/>
      <c r="H67" s="327"/>
      <c r="I67" s="327"/>
      <c r="J67" s="327"/>
      <c r="K67" s="327"/>
      <c r="L67" s="327"/>
      <c r="M67" s="285"/>
      <c r="N67" s="285"/>
      <c r="O67" s="285"/>
      <c r="P67" s="265"/>
      <c r="Q67" s="265"/>
      <c r="R67" s="265"/>
      <c r="S67" s="133"/>
      <c r="T67" s="133"/>
      <c r="U67" s="9"/>
      <c r="V67" s="143"/>
      <c r="W67" s="144">
        <f t="shared" si="6"/>
        <v>0</v>
      </c>
      <c r="X67" s="144">
        <f t="shared" ca="1" si="7"/>
        <v>-44992</v>
      </c>
      <c r="Y67" s="136"/>
      <c r="Z67" s="136"/>
      <c r="AA67" s="136"/>
      <c r="AB67" s="136"/>
      <c r="AC67" s="133"/>
      <c r="AD67" s="146"/>
      <c r="AE67" s="133"/>
      <c r="AF67" s="133"/>
      <c r="AG67" s="135" t="str">
        <f t="shared" si="0"/>
        <v/>
      </c>
      <c r="AH67" s="136"/>
      <c r="AI67" s="136"/>
      <c r="AJ67" s="136"/>
      <c r="AK67" s="136"/>
      <c r="AL67" s="136"/>
      <c r="AM67" s="133"/>
      <c r="AN67" s="136"/>
      <c r="AO67" s="136"/>
      <c r="AP67" s="136"/>
      <c r="AQ67" s="136"/>
      <c r="AR67" s="133"/>
      <c r="AS67" s="136"/>
      <c r="AT67" s="133"/>
      <c r="AU67" s="133"/>
      <c r="AV67" s="135" t="str">
        <f t="shared" si="1"/>
        <v/>
      </c>
      <c r="AW67" s="136"/>
      <c r="AX67" s="136"/>
      <c r="AY67" s="136"/>
      <c r="AZ67" s="136"/>
      <c r="BA67" s="136"/>
      <c r="BB67" s="133"/>
      <c r="BC67" s="136"/>
      <c r="BD67" s="136"/>
      <c r="BE67" s="136"/>
      <c r="BF67" s="136"/>
      <c r="BG67" s="133"/>
    </row>
    <row r="68" spans="1:59" ht="18" customHeight="1">
      <c r="A68" s="273"/>
      <c r="B68" s="274"/>
      <c r="C68" s="275">
        <f>+COUNT(C8:C66)</f>
        <v>34</v>
      </c>
      <c r="D68" s="263"/>
      <c r="E68" s="263"/>
      <c r="F68" s="327"/>
      <c r="G68" s="327"/>
      <c r="H68" s="327"/>
      <c r="I68" s="327"/>
      <c r="J68" s="327"/>
      <c r="K68" s="327"/>
      <c r="L68" s="327"/>
      <c r="M68" s="285"/>
      <c r="N68" s="285"/>
      <c r="O68" s="285"/>
      <c r="P68" s="265"/>
      <c r="Q68" s="265"/>
      <c r="R68" s="265"/>
      <c r="S68" s="133"/>
      <c r="T68" s="133"/>
      <c r="U68" s="9"/>
      <c r="V68" s="143"/>
      <c r="W68" s="144">
        <f t="shared" si="6"/>
        <v>0</v>
      </c>
      <c r="X68" s="144">
        <f t="shared" ca="1" si="7"/>
        <v>-44992</v>
      </c>
      <c r="Y68" s="136"/>
      <c r="Z68" s="136"/>
      <c r="AA68" s="136"/>
      <c r="AB68" s="136"/>
      <c r="AC68" s="328"/>
      <c r="AD68" s="146"/>
      <c r="AE68" s="133"/>
      <c r="AF68" s="133"/>
      <c r="AG68" s="135" t="str">
        <f t="shared" si="0"/>
        <v/>
      </c>
      <c r="AH68" s="136"/>
      <c r="AI68" s="136"/>
      <c r="AJ68" s="136"/>
      <c r="AK68" s="136"/>
      <c r="AL68" s="136"/>
      <c r="AM68" s="328"/>
      <c r="AN68" s="136"/>
      <c r="AO68" s="136"/>
      <c r="AP68" s="136"/>
      <c r="AQ68" s="136"/>
      <c r="AR68" s="328"/>
      <c r="AS68" s="136"/>
      <c r="AT68" s="328"/>
      <c r="AU68" s="328"/>
      <c r="AV68" s="135" t="str">
        <f t="shared" si="1"/>
        <v/>
      </c>
      <c r="AW68" s="136"/>
      <c r="AX68" s="136"/>
      <c r="AY68" s="136"/>
      <c r="AZ68" s="136"/>
      <c r="BA68" s="136"/>
      <c r="BB68" s="328"/>
      <c r="BC68" s="136"/>
      <c r="BD68" s="136"/>
      <c r="BE68" s="136"/>
      <c r="BF68" s="136"/>
      <c r="BG68" s="328"/>
    </row>
    <row r="69" spans="1:59" ht="18.75" customHeight="1">
      <c r="A69" s="1638"/>
      <c r="B69" s="1639"/>
      <c r="C69" s="1640"/>
      <c r="D69" s="1641"/>
      <c r="E69" s="1641"/>
      <c r="F69" s="1642"/>
      <c r="G69" s="1642"/>
      <c r="H69" s="1642"/>
      <c r="I69" s="1642"/>
      <c r="J69" s="1642"/>
      <c r="K69" s="1642"/>
      <c r="L69" s="1642"/>
      <c r="M69" s="1643"/>
      <c r="N69" s="1643"/>
      <c r="O69" s="1643"/>
      <c r="P69" s="1644"/>
      <c r="Q69" s="1644"/>
      <c r="R69" s="1644"/>
      <c r="S69" s="1645"/>
      <c r="T69" s="1645"/>
      <c r="U69" s="9"/>
      <c r="V69" s="9"/>
      <c r="W69" s="1646"/>
      <c r="X69" s="1646"/>
      <c r="Y69" s="1646"/>
      <c r="Z69" s="1646"/>
      <c r="AA69" s="1646"/>
      <c r="AB69" s="1646"/>
      <c r="AC69" s="1646"/>
      <c r="AD69" s="1647"/>
      <c r="AE69" s="1646"/>
      <c r="AF69" s="1646"/>
      <c r="AG69" s="1648"/>
      <c r="AH69" s="1646"/>
      <c r="AI69" s="1642"/>
      <c r="AJ69" s="1642"/>
      <c r="AK69" s="1642"/>
      <c r="AL69" s="1642"/>
      <c r="AM69" s="1642"/>
      <c r="AN69" s="1642"/>
      <c r="AO69" s="1642"/>
      <c r="AP69" s="1642"/>
      <c r="AQ69" s="1642"/>
      <c r="AR69" s="1642"/>
      <c r="AS69" s="1642"/>
      <c r="AT69" s="1642"/>
      <c r="AU69" s="1642"/>
      <c r="AV69" s="1642"/>
      <c r="AW69" s="1642"/>
      <c r="AX69" s="1642"/>
      <c r="AY69" s="1642"/>
      <c r="AZ69" s="1642"/>
      <c r="BA69" s="1642"/>
      <c r="BB69" s="1642"/>
      <c r="BC69" s="1642"/>
      <c r="BD69" s="1642"/>
      <c r="BE69" s="1642"/>
      <c r="BF69" s="1642"/>
      <c r="BG69" s="1642"/>
    </row>
    <row r="70" spans="1:59" ht="18.75" customHeight="1">
      <c r="A70" s="1638"/>
      <c r="B70" s="1639"/>
      <c r="C70" s="1640"/>
      <c r="D70" s="1641"/>
      <c r="E70" s="1641"/>
      <c r="F70" s="1642"/>
      <c r="G70" s="1642"/>
      <c r="H70" s="1642"/>
      <c r="I70" s="1642"/>
      <c r="J70" s="1642"/>
      <c r="K70" s="1642"/>
      <c r="L70" s="1642"/>
      <c r="M70" s="1643"/>
      <c r="N70" s="1643"/>
      <c r="O70" s="1643"/>
      <c r="P70" s="1644"/>
      <c r="Q70" s="1644"/>
      <c r="R70" s="1644"/>
      <c r="S70" s="1645"/>
      <c r="T70" s="1645"/>
      <c r="U70" s="9"/>
      <c r="V70" s="9"/>
      <c r="W70" s="1646"/>
      <c r="X70" s="1646"/>
      <c r="Y70" s="1646"/>
      <c r="Z70" s="1646"/>
      <c r="AA70" s="1646"/>
      <c r="AB70" s="1646"/>
      <c r="AC70" s="1646"/>
      <c r="AD70" s="1647"/>
      <c r="AE70" s="1646"/>
      <c r="AF70" s="1646"/>
      <c r="AG70" s="1648"/>
      <c r="AH70" s="1646"/>
      <c r="AI70" s="1642"/>
      <c r="AJ70" s="1642"/>
      <c r="AK70" s="1642"/>
      <c r="AL70" s="1642"/>
      <c r="AM70" s="1642"/>
      <c r="AN70" s="1642"/>
      <c r="AO70" s="1642"/>
      <c r="AP70" s="1642"/>
      <c r="AQ70" s="1642"/>
      <c r="AR70" s="1642"/>
      <c r="AS70" s="1642"/>
      <c r="AT70" s="1642"/>
      <c r="AU70" s="1642"/>
      <c r="AV70" s="1642"/>
      <c r="AW70" s="1642"/>
      <c r="AX70" s="1642"/>
      <c r="AY70" s="1642"/>
      <c r="AZ70" s="1642"/>
      <c r="BA70" s="1642"/>
      <c r="BB70" s="1642"/>
      <c r="BC70" s="1642"/>
      <c r="BD70" s="1642"/>
      <c r="BE70" s="1642"/>
      <c r="BF70" s="1642"/>
      <c r="BG70" s="1642"/>
    </row>
    <row r="71" spans="1:59" ht="18.75" customHeight="1">
      <c r="A71" s="1638"/>
      <c r="B71" s="1639"/>
      <c r="C71" s="1640"/>
      <c r="D71" s="1641"/>
      <c r="E71" s="1641"/>
      <c r="F71" s="1642"/>
      <c r="G71" s="1642"/>
      <c r="H71" s="1642"/>
      <c r="I71" s="1642"/>
      <c r="J71" s="1642"/>
      <c r="K71" s="1642"/>
      <c r="L71" s="1642"/>
      <c r="M71" s="1643"/>
      <c r="N71" s="1643"/>
      <c r="O71" s="1643"/>
      <c r="P71" s="1644"/>
      <c r="Q71" s="1644"/>
      <c r="R71" s="1644"/>
      <c r="S71" s="1645"/>
      <c r="T71" s="1645"/>
      <c r="U71" s="9"/>
      <c r="V71" s="9"/>
      <c r="W71" s="1646"/>
      <c r="X71" s="1646"/>
      <c r="Y71" s="1646"/>
      <c r="Z71" s="1646"/>
      <c r="AA71" s="1646"/>
      <c r="AB71" s="1646"/>
      <c r="AC71" s="1646"/>
      <c r="AD71" s="1647"/>
      <c r="AE71" s="1646"/>
      <c r="AF71" s="1646"/>
      <c r="AG71" s="1648"/>
      <c r="AH71" s="1646"/>
      <c r="AI71" s="1642"/>
      <c r="AJ71" s="1642"/>
      <c r="AK71" s="1642"/>
      <c r="AL71" s="1642"/>
      <c r="AM71" s="1642"/>
      <c r="AN71" s="1642"/>
      <c r="AO71" s="1642"/>
      <c r="AP71" s="1642"/>
      <c r="AQ71" s="1642"/>
      <c r="AR71" s="1642"/>
      <c r="AS71" s="1642"/>
      <c r="AT71" s="1642"/>
      <c r="AU71" s="1642"/>
      <c r="AV71" s="1642"/>
      <c r="AW71" s="1642"/>
      <c r="AX71" s="1642"/>
      <c r="AY71" s="1642"/>
      <c r="AZ71" s="1642"/>
      <c r="BA71" s="1642"/>
      <c r="BB71" s="1642"/>
      <c r="BC71" s="1642"/>
      <c r="BD71" s="1642"/>
      <c r="BE71" s="1642"/>
      <c r="BF71" s="1642"/>
      <c r="BG71" s="1642"/>
    </row>
    <row r="72" spans="1:59" ht="18.75" customHeight="1">
      <c r="A72" s="1638"/>
      <c r="B72" s="1639"/>
      <c r="C72" s="1640"/>
      <c r="D72" s="1641"/>
      <c r="E72" s="1641"/>
      <c r="F72" s="1642"/>
      <c r="G72" s="1642"/>
      <c r="H72" s="1642"/>
      <c r="I72" s="1642"/>
      <c r="J72" s="1642"/>
      <c r="K72" s="1642"/>
      <c r="L72" s="1642"/>
      <c r="M72" s="1643"/>
      <c r="N72" s="1643"/>
      <c r="O72" s="1643"/>
      <c r="P72" s="1644"/>
      <c r="Q72" s="1644"/>
      <c r="R72" s="1644"/>
      <c r="S72" s="1645"/>
      <c r="T72" s="1645"/>
      <c r="U72" s="9"/>
      <c r="V72" s="9"/>
      <c r="W72" s="1646"/>
      <c r="X72" s="1438" t="s">
        <v>1440</v>
      </c>
      <c r="Y72" s="1656"/>
      <c r="Z72" s="1656"/>
      <c r="AA72" s="329"/>
      <c r="AB72" s="329"/>
      <c r="AC72" s="1438" t="s">
        <v>1441</v>
      </c>
      <c r="AD72" s="1656"/>
      <c r="AE72" s="1656"/>
      <c r="AF72" s="1646"/>
      <c r="AG72" s="1648"/>
      <c r="AH72" s="1646"/>
      <c r="AI72" s="1642"/>
      <c r="AJ72" s="1642"/>
      <c r="AK72" s="1642"/>
      <c r="AL72" s="1642"/>
      <c r="AM72" s="1642"/>
      <c r="AN72" s="1642"/>
      <c r="AO72" s="1642"/>
      <c r="AP72" s="1642"/>
      <c r="AQ72" s="1642"/>
      <c r="AR72" s="1642"/>
      <c r="AS72" s="1642"/>
      <c r="AT72" s="1642"/>
      <c r="AU72" s="1642"/>
      <c r="AV72" s="1642"/>
      <c r="AW72" s="1642"/>
      <c r="AX72" s="1642"/>
      <c r="AY72" s="1642"/>
      <c r="AZ72" s="1642"/>
      <c r="BA72" s="1642"/>
      <c r="BB72" s="1642"/>
      <c r="BC72" s="1642"/>
      <c r="BD72" s="1642"/>
      <c r="BE72" s="1642"/>
      <c r="BF72" s="1642"/>
      <c r="BG72" s="1642"/>
    </row>
    <row r="73" spans="1:59" ht="18.75" customHeight="1">
      <c r="A73" s="1638"/>
      <c r="B73" s="1639"/>
      <c r="C73" s="1640"/>
      <c r="D73" s="1641"/>
      <c r="E73" s="1641"/>
      <c r="F73" s="1642"/>
      <c r="G73" s="1642"/>
      <c r="H73" s="1642"/>
      <c r="I73" s="1642"/>
      <c r="J73" s="1642"/>
      <c r="K73" s="1642"/>
      <c r="L73" s="1642"/>
      <c r="M73" s="1643"/>
      <c r="N73" s="1643"/>
      <c r="O73" s="1643"/>
      <c r="P73" s="1644"/>
      <c r="Q73" s="1644"/>
      <c r="R73" s="1644"/>
      <c r="S73" s="1645"/>
      <c r="T73" s="1645"/>
      <c r="U73" s="9"/>
      <c r="V73" s="9"/>
      <c r="W73" s="1646"/>
      <c r="X73" s="1169" t="s">
        <v>1442</v>
      </c>
      <c r="Y73" s="1649"/>
      <c r="Z73" s="1649"/>
      <c r="AA73" s="329"/>
      <c r="AB73" s="329"/>
      <c r="AC73" s="1169" t="s">
        <v>1443</v>
      </c>
      <c r="AD73" s="1649"/>
      <c r="AE73" s="1649"/>
      <c r="AF73" s="1646"/>
      <c r="AG73" s="1648"/>
      <c r="AH73" s="1646"/>
      <c r="AI73" s="1642"/>
      <c r="AJ73" s="1642"/>
      <c r="AK73" s="1642"/>
      <c r="AL73" s="1642"/>
      <c r="AM73" s="1642"/>
      <c r="AN73" s="1642"/>
      <c r="AO73" s="1642"/>
      <c r="AP73" s="1642"/>
      <c r="AQ73" s="1642"/>
      <c r="AR73" s="1642"/>
      <c r="AS73" s="1642"/>
      <c r="AT73" s="1642"/>
      <c r="AU73" s="1642"/>
      <c r="AV73" s="1642"/>
      <c r="AW73" s="1642"/>
      <c r="AX73" s="1642"/>
      <c r="AY73" s="1642"/>
      <c r="AZ73" s="1642"/>
      <c r="BA73" s="1642"/>
      <c r="BB73" s="1642"/>
      <c r="BC73" s="1642"/>
      <c r="BD73" s="1642"/>
      <c r="BE73" s="1642"/>
      <c r="BF73" s="1642"/>
      <c r="BG73" s="1642"/>
    </row>
    <row r="74" spans="1:59" ht="18.75" customHeight="1">
      <c r="A74" s="1638"/>
      <c r="B74" s="1639"/>
      <c r="C74" s="1640"/>
      <c r="D74" s="1641"/>
      <c r="E74" s="1641"/>
      <c r="F74" s="1642"/>
      <c r="G74" s="1642"/>
      <c r="H74" s="1642"/>
      <c r="I74" s="1642"/>
      <c r="J74" s="1642"/>
      <c r="K74" s="1642"/>
      <c r="L74" s="1642"/>
      <c r="M74" s="1643"/>
      <c r="N74" s="1643"/>
      <c r="O74" s="1643"/>
      <c r="P74" s="1644"/>
      <c r="Q74" s="1644"/>
      <c r="R74" s="1644"/>
      <c r="S74" s="1645"/>
      <c r="T74" s="1645"/>
      <c r="U74" s="9"/>
      <c r="V74" s="9"/>
      <c r="W74" s="1646"/>
      <c r="X74" s="1649"/>
      <c r="Y74" s="1649"/>
      <c r="Z74" s="1649"/>
      <c r="AA74" s="329"/>
      <c r="AB74" s="329"/>
      <c r="AC74" s="1649"/>
      <c r="AD74" s="1649"/>
      <c r="AE74" s="1649"/>
      <c r="AF74" s="1646"/>
      <c r="AG74" s="1648"/>
      <c r="AH74" s="1646"/>
      <c r="AI74" s="1642"/>
      <c r="AJ74" s="1642"/>
      <c r="AK74" s="1642"/>
      <c r="AL74" s="1642"/>
      <c r="AM74" s="1642"/>
      <c r="AN74" s="1642"/>
      <c r="AO74" s="1642"/>
      <c r="AP74" s="1642"/>
      <c r="AQ74" s="1642"/>
      <c r="AR74" s="1642"/>
      <c r="AS74" s="1642"/>
      <c r="AT74" s="1642"/>
      <c r="AU74" s="1642"/>
      <c r="AV74" s="1642"/>
      <c r="AW74" s="1642"/>
      <c r="AX74" s="1642"/>
      <c r="AY74" s="1642"/>
      <c r="AZ74" s="1642"/>
      <c r="BA74" s="1642"/>
      <c r="BB74" s="1642"/>
      <c r="BC74" s="1642"/>
      <c r="BD74" s="1642"/>
      <c r="BE74" s="1642"/>
      <c r="BF74" s="1642"/>
      <c r="BG74" s="1642"/>
    </row>
    <row r="75" spans="1:59" ht="18.75" customHeight="1">
      <c r="A75" s="1638"/>
      <c r="B75" s="1639"/>
      <c r="C75" s="1640"/>
      <c r="D75" s="1641"/>
      <c r="E75" s="1641"/>
      <c r="F75" s="1642"/>
      <c r="G75" s="1642"/>
      <c r="H75" s="1642"/>
      <c r="I75" s="1642"/>
      <c r="J75" s="1642"/>
      <c r="K75" s="1642"/>
      <c r="L75" s="1642"/>
      <c r="M75" s="1643"/>
      <c r="N75" s="1643"/>
      <c r="O75" s="1643"/>
      <c r="P75" s="1644"/>
      <c r="Q75" s="1644"/>
      <c r="R75" s="1644"/>
      <c r="S75" s="1645"/>
      <c r="T75" s="1645"/>
      <c r="U75" s="9"/>
      <c r="V75" s="9"/>
      <c r="W75" s="1646"/>
      <c r="X75" s="1168" t="s">
        <v>1444</v>
      </c>
      <c r="Y75" s="1649"/>
      <c r="Z75" s="1649"/>
      <c r="AA75" s="329"/>
      <c r="AB75" s="329"/>
      <c r="AC75" s="1169" t="s">
        <v>465</v>
      </c>
      <c r="AD75" s="1649"/>
      <c r="AE75" s="1649"/>
      <c r="AF75" s="1646"/>
      <c r="AG75" s="1648"/>
      <c r="AH75" s="1646"/>
      <c r="AI75" s="1642"/>
      <c r="AJ75" s="1642"/>
      <c r="AK75" s="1642"/>
      <c r="AL75" s="1642"/>
      <c r="AM75" s="1642"/>
      <c r="AN75" s="1642"/>
      <c r="AO75" s="1642"/>
      <c r="AP75" s="1642"/>
      <c r="AQ75" s="1642"/>
      <c r="AR75" s="1642"/>
      <c r="AS75" s="1642"/>
      <c r="AT75" s="1642"/>
      <c r="AU75" s="1642"/>
      <c r="AV75" s="1642"/>
      <c r="AW75" s="1642"/>
      <c r="AX75" s="1642"/>
      <c r="AY75" s="1642"/>
      <c r="AZ75" s="1642"/>
      <c r="BA75" s="1642"/>
      <c r="BB75" s="1642"/>
      <c r="BC75" s="1642"/>
      <c r="BD75" s="1642"/>
      <c r="BE75" s="1642"/>
      <c r="BF75" s="1642"/>
      <c r="BG75" s="1642"/>
    </row>
    <row r="76" spans="1:59" ht="18.75" customHeight="1">
      <c r="A76" s="1638"/>
      <c r="B76" s="1639"/>
      <c r="C76" s="1640"/>
      <c r="D76" s="1641"/>
      <c r="E76" s="1641"/>
      <c r="F76" s="1642"/>
      <c r="G76" s="1642"/>
      <c r="H76" s="1642"/>
      <c r="I76" s="1642"/>
      <c r="J76" s="1642"/>
      <c r="K76" s="1642"/>
      <c r="L76" s="1642"/>
      <c r="M76" s="1643"/>
      <c r="N76" s="1643"/>
      <c r="O76" s="1643"/>
      <c r="P76" s="1644"/>
      <c r="Q76" s="1644"/>
      <c r="R76" s="1644"/>
      <c r="S76" s="1645"/>
      <c r="T76" s="1645"/>
      <c r="U76" s="9"/>
      <c r="V76" s="9"/>
      <c r="W76" s="1646"/>
      <c r="X76" s="1649"/>
      <c r="Y76" s="1649"/>
      <c r="Z76" s="1649"/>
      <c r="AA76" s="329"/>
      <c r="AB76" s="329"/>
      <c r="AC76" s="1649"/>
      <c r="AD76" s="1649"/>
      <c r="AE76" s="1649"/>
      <c r="AF76" s="1646"/>
      <c r="AG76" s="1648"/>
      <c r="AH76" s="1646"/>
      <c r="AI76" s="1642"/>
      <c r="AJ76" s="1642"/>
      <c r="AK76" s="1642"/>
      <c r="AL76" s="1642"/>
      <c r="AM76" s="1642"/>
      <c r="AN76" s="1642"/>
      <c r="AO76" s="1642"/>
      <c r="AP76" s="1642"/>
      <c r="AQ76" s="1642"/>
      <c r="AR76" s="1642"/>
      <c r="AS76" s="1642"/>
      <c r="AT76" s="1642"/>
      <c r="AU76" s="1642"/>
      <c r="AV76" s="1642"/>
      <c r="AW76" s="1642"/>
      <c r="AX76" s="1642"/>
      <c r="AY76" s="1642"/>
      <c r="AZ76" s="1642"/>
      <c r="BA76" s="1642"/>
      <c r="BB76" s="1642"/>
      <c r="BC76" s="1642"/>
      <c r="BD76" s="1642"/>
      <c r="BE76" s="1642"/>
      <c r="BF76" s="1642"/>
      <c r="BG76" s="1642"/>
    </row>
    <row r="77" spans="1:59" ht="18.75" customHeight="1">
      <c r="A77" s="1638"/>
      <c r="B77" s="1639"/>
      <c r="C77" s="1640"/>
      <c r="D77" s="1641"/>
      <c r="E77" s="1641"/>
      <c r="F77" s="1642" t="s">
        <v>466</v>
      </c>
      <c r="G77" s="1642"/>
      <c r="H77" s="1642"/>
      <c r="I77" s="1642"/>
      <c r="J77" s="1642"/>
      <c r="K77" s="1642"/>
      <c r="L77" s="1642"/>
      <c r="M77" s="1643"/>
      <c r="N77" s="1643"/>
      <c r="O77" s="1643"/>
      <c r="P77" s="1644"/>
      <c r="Q77" s="1644"/>
      <c r="R77" s="1644"/>
      <c r="S77" s="1645"/>
      <c r="T77" s="1645"/>
      <c r="U77" s="9"/>
      <c r="V77" s="9"/>
      <c r="W77" s="1646"/>
      <c r="X77" s="1649"/>
      <c r="Y77" s="1649"/>
      <c r="Z77" s="1649"/>
      <c r="AA77" s="329"/>
      <c r="AB77" s="329"/>
      <c r="AC77" s="1649"/>
      <c r="AD77" s="1649"/>
      <c r="AE77" s="1649"/>
      <c r="AF77" s="1646"/>
      <c r="AG77" s="1648"/>
      <c r="AH77" s="1646"/>
      <c r="AI77" s="1642"/>
      <c r="AJ77" s="1642"/>
      <c r="AK77" s="1642"/>
      <c r="AL77" s="1642"/>
      <c r="AM77" s="1642"/>
      <c r="AN77" s="1642"/>
      <c r="AO77" s="1642"/>
      <c r="AP77" s="1642"/>
      <c r="AQ77" s="1642"/>
      <c r="AR77" s="1642"/>
      <c r="AS77" s="1642"/>
      <c r="AT77" s="1642"/>
      <c r="AU77" s="1642"/>
      <c r="AV77" s="1642"/>
      <c r="AW77" s="1642"/>
      <c r="AX77" s="1642"/>
      <c r="AY77" s="1642"/>
      <c r="AZ77" s="1642"/>
      <c r="BA77" s="1642"/>
      <c r="BB77" s="1642"/>
      <c r="BC77" s="1642"/>
      <c r="BD77" s="1642"/>
      <c r="BE77" s="1642"/>
      <c r="BF77" s="1642"/>
      <c r="BG77" s="1642"/>
    </row>
    <row r="78" spans="1:59" ht="30" customHeight="1">
      <c r="A78" s="1650" t="s">
        <v>1445</v>
      </c>
      <c r="B78" s="1651"/>
      <c r="C78" s="1643"/>
      <c r="D78" s="1566"/>
      <c r="E78" s="1566"/>
      <c r="F78" s="1652" t="s">
        <v>467</v>
      </c>
      <c r="G78" s="1559"/>
      <c r="H78" s="1559"/>
      <c r="I78" s="1559"/>
      <c r="J78" s="1559"/>
      <c r="K78" s="1559"/>
      <c r="L78" s="1552"/>
      <c r="M78" s="1653"/>
      <c r="N78" s="1654"/>
      <c r="O78" s="1654"/>
      <c r="P78" s="1642"/>
      <c r="Q78" s="1642"/>
      <c r="R78" s="1642"/>
      <c r="S78" s="1645"/>
      <c r="T78" s="1645"/>
      <c r="U78" s="9"/>
      <c r="V78" s="9"/>
      <c r="W78" s="1646"/>
      <c r="X78" s="377"/>
      <c r="Y78" s="377" t="s">
        <v>20</v>
      </c>
      <c r="Z78" s="377" t="s">
        <v>468</v>
      </c>
      <c r="AA78" s="329"/>
      <c r="AB78" s="329"/>
      <c r="AC78" s="1170" t="s">
        <v>468</v>
      </c>
      <c r="AD78" s="1655" t="s">
        <v>20</v>
      </c>
      <c r="AE78" s="1656"/>
      <c r="AF78" s="1646"/>
      <c r="AG78" s="1648"/>
      <c r="AH78" s="1646"/>
      <c r="AI78" s="1642"/>
      <c r="AJ78" s="1642"/>
      <c r="AK78" s="1642"/>
      <c r="AL78" s="1642"/>
      <c r="AM78" s="1642"/>
      <c r="AN78" s="1642"/>
      <c r="AO78" s="1642"/>
      <c r="AP78" s="1642"/>
      <c r="AQ78" s="1642"/>
      <c r="AR78" s="1642"/>
      <c r="AS78" s="1642"/>
      <c r="AT78" s="1642"/>
      <c r="AU78" s="1642"/>
      <c r="AV78" s="1642"/>
      <c r="AW78" s="1642"/>
      <c r="AX78" s="1642"/>
      <c r="AY78" s="1642"/>
      <c r="AZ78" s="1642"/>
      <c r="BA78" s="1642"/>
      <c r="BB78" s="1642"/>
      <c r="BC78" s="1642"/>
      <c r="BD78" s="1642"/>
      <c r="BE78" s="1642"/>
      <c r="BF78" s="1642"/>
      <c r="BG78" s="1642"/>
    </row>
    <row r="79" spans="1:59" ht="51.75" customHeight="1">
      <c r="A79" s="1650" t="s">
        <v>1446</v>
      </c>
      <c r="B79" s="1651"/>
      <c r="C79" s="1645"/>
      <c r="D79" s="1566"/>
      <c r="E79" s="1566"/>
      <c r="F79" s="1652" t="s">
        <v>471</v>
      </c>
      <c r="G79" s="1559"/>
      <c r="H79" s="1559"/>
      <c r="I79" s="1559"/>
      <c r="J79" s="1552"/>
      <c r="K79" s="378" t="s">
        <v>737</v>
      </c>
      <c r="L79" s="378" t="s">
        <v>738</v>
      </c>
      <c r="M79" s="379" t="s">
        <v>739</v>
      </c>
      <c r="N79" s="1654"/>
      <c r="O79" s="1654"/>
      <c r="P79" s="1642"/>
      <c r="Q79" s="1642"/>
      <c r="R79" s="1642"/>
      <c r="S79" s="1645"/>
      <c r="T79" s="1645"/>
      <c r="U79" s="9"/>
      <c r="V79" s="9"/>
      <c r="W79" s="1646"/>
      <c r="X79" s="380" t="s">
        <v>1447</v>
      </c>
      <c r="Y79" s="63">
        <v>1</v>
      </c>
      <c r="Z79" s="381" t="s">
        <v>473</v>
      </c>
      <c r="AA79" s="329"/>
      <c r="AB79" s="329"/>
      <c r="AC79" s="1656"/>
      <c r="AD79" s="1656"/>
      <c r="AE79" s="1656"/>
      <c r="AF79" s="1646"/>
      <c r="AG79" s="1648"/>
      <c r="AH79" s="1646"/>
      <c r="AI79" s="1642"/>
      <c r="AJ79" s="1642"/>
      <c r="AK79" s="1642"/>
      <c r="AL79" s="1642"/>
      <c r="AM79" s="1642"/>
      <c r="AN79" s="1642"/>
      <c r="AO79" s="1642"/>
      <c r="AP79" s="1642"/>
      <c r="AQ79" s="1642"/>
      <c r="AR79" s="1642"/>
      <c r="AS79" s="1642"/>
      <c r="AT79" s="1642"/>
      <c r="AU79" s="1642"/>
      <c r="AV79" s="1642"/>
      <c r="AW79" s="1642"/>
      <c r="AX79" s="1642"/>
      <c r="AY79" s="1642"/>
      <c r="AZ79" s="1642"/>
      <c r="BA79" s="1642"/>
      <c r="BB79" s="1642"/>
      <c r="BC79" s="1642"/>
      <c r="BD79" s="1642"/>
      <c r="BE79" s="1642"/>
      <c r="BF79" s="1642"/>
      <c r="BG79" s="1642"/>
    </row>
    <row r="80" spans="1:59" ht="14.25" customHeight="1">
      <c r="A80" s="1651"/>
      <c r="B80" s="1651"/>
      <c r="C80" s="1645"/>
      <c r="D80" s="1642"/>
      <c r="E80" s="1642"/>
      <c r="F80" s="1658" t="s">
        <v>472</v>
      </c>
      <c r="G80" s="1559"/>
      <c r="H80" s="1559"/>
      <c r="I80" s="1559"/>
      <c r="J80" s="1552"/>
      <c r="K80" s="382">
        <v>0</v>
      </c>
      <c r="L80" s="383">
        <f>+K80/K85</f>
        <v>0</v>
      </c>
      <c r="M80" s="327"/>
      <c r="N80" s="1642"/>
      <c r="O80" s="1646"/>
      <c r="P80" s="1643"/>
      <c r="Q80" s="1643"/>
      <c r="R80" s="1643"/>
      <c r="S80" s="1645"/>
      <c r="T80" s="1645"/>
      <c r="U80" s="9"/>
      <c r="V80" s="9"/>
      <c r="W80" s="1646"/>
      <c r="X80" s="380" t="s">
        <v>1448</v>
      </c>
      <c r="Y80" s="59" t="s">
        <v>1449</v>
      </c>
      <c r="Z80" s="384" t="s">
        <v>476</v>
      </c>
      <c r="AA80" s="329"/>
      <c r="AB80" s="329"/>
      <c r="AC80" s="1661" t="s">
        <v>473</v>
      </c>
      <c r="AD80" s="1167" t="s">
        <v>474</v>
      </c>
      <c r="AE80" s="1649"/>
      <c r="AF80" s="1646"/>
      <c r="AG80" s="1648"/>
      <c r="AH80" s="1646"/>
      <c r="AI80" s="1642"/>
      <c r="AJ80" s="1642"/>
      <c r="AK80" s="1642"/>
      <c r="AL80" s="1642"/>
      <c r="AM80" s="1642"/>
      <c r="AN80" s="1642"/>
      <c r="AO80" s="1642"/>
      <c r="AP80" s="1642"/>
      <c r="AQ80" s="1642"/>
      <c r="AR80" s="1642"/>
      <c r="AS80" s="1642"/>
      <c r="AT80" s="1642"/>
      <c r="AU80" s="1642"/>
      <c r="AV80" s="1642"/>
      <c r="AW80" s="1642"/>
      <c r="AX80" s="1642"/>
      <c r="AY80" s="1642"/>
      <c r="AZ80" s="1642"/>
      <c r="BA80" s="1642"/>
      <c r="BB80" s="1642"/>
      <c r="BC80" s="1642"/>
      <c r="BD80" s="1642"/>
      <c r="BE80" s="1642"/>
      <c r="BF80" s="1642"/>
      <c r="BG80" s="1642"/>
    </row>
    <row r="81" spans="1:59" ht="14.25" customHeight="1">
      <c r="A81" s="1650"/>
      <c r="B81" s="1651"/>
      <c r="C81" s="1643"/>
      <c r="D81" s="1566"/>
      <c r="E81" s="1566"/>
      <c r="F81" s="1662" t="s">
        <v>475</v>
      </c>
      <c r="G81" s="1559"/>
      <c r="H81" s="1559"/>
      <c r="I81" s="1559"/>
      <c r="J81" s="1552"/>
      <c r="K81" s="382">
        <v>6</v>
      </c>
      <c r="L81" s="383">
        <f>+K81/K85</f>
        <v>0.27272727272727271</v>
      </c>
      <c r="M81" s="385"/>
      <c r="N81" s="1642"/>
      <c r="O81" s="1646"/>
      <c r="P81" s="1643"/>
      <c r="Q81" s="1643"/>
      <c r="R81" s="1643"/>
      <c r="S81" s="1645"/>
      <c r="T81" s="1645"/>
      <c r="U81" s="9"/>
      <c r="V81" s="9"/>
      <c r="W81" s="1646"/>
      <c r="X81" s="380" t="s">
        <v>1450</v>
      </c>
      <c r="Y81" s="59" t="s">
        <v>1451</v>
      </c>
      <c r="Z81" s="386" t="s">
        <v>479</v>
      </c>
      <c r="AA81" s="329"/>
      <c r="AB81" s="329"/>
      <c r="AC81" s="336" t="s">
        <v>476</v>
      </c>
      <c r="AD81" s="1663" t="s">
        <v>477</v>
      </c>
      <c r="AE81" s="1649"/>
      <c r="AF81" s="1646"/>
      <c r="AG81" s="1648"/>
      <c r="AH81" s="1646"/>
      <c r="AI81" s="1642"/>
      <c r="AJ81" s="1642"/>
      <c r="AK81" s="1642"/>
      <c r="AL81" s="1642"/>
      <c r="AM81" s="1642"/>
      <c r="AN81" s="1642"/>
      <c r="AO81" s="1642"/>
      <c r="AP81" s="1642"/>
      <c r="AQ81" s="1642"/>
      <c r="AR81" s="1642"/>
      <c r="AS81" s="1642"/>
      <c r="AT81" s="1642"/>
      <c r="AU81" s="1642"/>
      <c r="AV81" s="1642"/>
      <c r="AW81" s="1642"/>
      <c r="AX81" s="1642"/>
      <c r="AY81" s="1642"/>
      <c r="AZ81" s="1642"/>
      <c r="BA81" s="1642"/>
      <c r="BB81" s="1642"/>
      <c r="BC81" s="1642"/>
      <c r="BD81" s="1642"/>
      <c r="BE81" s="1642"/>
      <c r="BF81" s="1642"/>
      <c r="BG81" s="1642"/>
    </row>
    <row r="82" spans="1:59" ht="14.25" customHeight="1">
      <c r="A82" s="1650"/>
      <c r="B82" s="1651"/>
      <c r="C82" s="1645"/>
      <c r="D82" s="1566"/>
      <c r="E82" s="1566"/>
      <c r="F82" s="1664" t="s">
        <v>478</v>
      </c>
      <c r="G82" s="1559"/>
      <c r="H82" s="1559"/>
      <c r="I82" s="1559"/>
      <c r="J82" s="1552"/>
      <c r="K82" s="382">
        <v>1</v>
      </c>
      <c r="L82" s="383">
        <f>+K82/K85</f>
        <v>4.5454545454545456E-2</v>
      </c>
      <c r="M82" s="385"/>
      <c r="N82" s="1642"/>
      <c r="O82" s="1646"/>
      <c r="P82" s="1643"/>
      <c r="Q82" s="1643"/>
      <c r="R82" s="1643"/>
      <c r="S82" s="1645"/>
      <c r="T82" s="1645"/>
      <c r="U82" s="9"/>
      <c r="V82" s="9"/>
      <c r="W82" s="1646"/>
      <c r="X82" s="380" t="s">
        <v>1452</v>
      </c>
      <c r="Y82" s="59" t="s">
        <v>1453</v>
      </c>
      <c r="Z82" s="387" t="s">
        <v>482</v>
      </c>
      <c r="AA82" s="329"/>
      <c r="AB82" s="329"/>
      <c r="AC82" s="337" t="s">
        <v>479</v>
      </c>
      <c r="AD82" s="1663" t="s">
        <v>480</v>
      </c>
      <c r="AE82" s="1649"/>
      <c r="AF82" s="1646"/>
      <c r="AG82" s="1648"/>
      <c r="AH82" s="1646"/>
      <c r="AI82" s="1642"/>
      <c r="AJ82" s="1642"/>
      <c r="AK82" s="1642"/>
      <c r="AL82" s="1642"/>
      <c r="AM82" s="1642"/>
      <c r="AN82" s="1642"/>
      <c r="AO82" s="1642"/>
      <c r="AP82" s="1642"/>
      <c r="AQ82" s="1642"/>
      <c r="AR82" s="1642"/>
      <c r="AS82" s="1642"/>
      <c r="AT82" s="1642"/>
      <c r="AU82" s="1642"/>
      <c r="AV82" s="1642"/>
      <c r="AW82" s="1642"/>
      <c r="AX82" s="1642"/>
      <c r="AY82" s="1642"/>
      <c r="AZ82" s="1642"/>
      <c r="BA82" s="1642"/>
      <c r="BB82" s="1642"/>
      <c r="BC82" s="1642"/>
      <c r="BD82" s="1642"/>
      <c r="BE82" s="1642"/>
      <c r="BF82" s="1642"/>
      <c r="BG82" s="1642"/>
    </row>
    <row r="83" spans="1:59" ht="14.25" customHeight="1">
      <c r="A83" s="1650"/>
      <c r="B83" s="1651"/>
      <c r="C83" s="1645"/>
      <c r="D83" s="1566"/>
      <c r="E83" s="1566"/>
      <c r="F83" s="388"/>
      <c r="G83" s="389" t="s">
        <v>481</v>
      </c>
      <c r="H83" s="389"/>
      <c r="I83" s="389"/>
      <c r="J83" s="390"/>
      <c r="K83" s="382">
        <v>1</v>
      </c>
      <c r="L83" s="383">
        <f>+K83/K85</f>
        <v>4.5454545454545456E-2</v>
      </c>
      <c r="M83" s="385"/>
      <c r="N83" s="1642"/>
      <c r="O83" s="1646"/>
      <c r="P83" s="1643"/>
      <c r="Q83" s="1643"/>
      <c r="R83" s="1643"/>
      <c r="S83" s="1645"/>
      <c r="T83" s="1645"/>
      <c r="U83" s="9"/>
      <c r="V83" s="9"/>
      <c r="W83" s="1646"/>
      <c r="X83" s="1169" t="s">
        <v>1454</v>
      </c>
      <c r="Y83" s="1649"/>
      <c r="Z83" s="1649"/>
      <c r="AA83" s="329"/>
      <c r="AB83" s="329"/>
      <c r="AC83" s="1666" t="s">
        <v>482</v>
      </c>
      <c r="AD83" s="1167" t="s">
        <v>483</v>
      </c>
      <c r="AE83" s="1649"/>
      <c r="AF83" s="1646"/>
      <c r="AG83" s="1648"/>
      <c r="AH83" s="1646"/>
      <c r="AI83" s="1642"/>
      <c r="AJ83" s="1642"/>
      <c r="AK83" s="1642"/>
      <c r="AL83" s="1642"/>
      <c r="AM83" s="1642"/>
      <c r="AN83" s="1642"/>
      <c r="AO83" s="1642"/>
      <c r="AP83" s="1642"/>
      <c r="AQ83" s="1642"/>
      <c r="AR83" s="1642"/>
      <c r="AS83" s="1642"/>
      <c r="AT83" s="1642"/>
      <c r="AU83" s="1642"/>
      <c r="AV83" s="1642"/>
      <c r="AW83" s="1642"/>
      <c r="AX83" s="1642"/>
      <c r="AY83" s="1642"/>
      <c r="AZ83" s="1642"/>
      <c r="BA83" s="1642"/>
      <c r="BB83" s="1642"/>
      <c r="BC83" s="1642"/>
      <c r="BD83" s="1642"/>
      <c r="BE83" s="1642"/>
      <c r="BF83" s="1642"/>
      <c r="BG83" s="1642"/>
    </row>
    <row r="84" spans="1:59" ht="14.25" customHeight="1">
      <c r="A84" s="1667"/>
      <c r="B84" s="1651"/>
      <c r="C84" s="1645"/>
      <c r="D84" s="1642"/>
      <c r="E84" s="1642"/>
      <c r="F84" s="1668" t="s">
        <v>484</v>
      </c>
      <c r="G84" s="1559"/>
      <c r="H84" s="1559"/>
      <c r="I84" s="1559"/>
      <c r="J84" s="1552"/>
      <c r="K84" s="382">
        <f>2+12</f>
        <v>14</v>
      </c>
      <c r="L84" s="383">
        <f>+K84/K85</f>
        <v>0.63636363636363635</v>
      </c>
      <c r="M84" s="327"/>
      <c r="N84" s="1642"/>
      <c r="O84" s="1646"/>
      <c r="P84" s="1643"/>
      <c r="Q84" s="1643"/>
      <c r="R84" s="1643"/>
      <c r="S84" s="1645"/>
      <c r="T84" s="1645"/>
      <c r="U84" s="9"/>
      <c r="V84" s="9"/>
      <c r="W84" s="1646"/>
      <c r="X84" s="1649"/>
      <c r="Y84" s="1649"/>
      <c r="Z84" s="1649"/>
      <c r="AA84" s="329"/>
      <c r="AB84" s="329"/>
      <c r="AC84" s="6"/>
      <c r="AD84" s="1167"/>
      <c r="AE84" s="1649"/>
      <c r="AF84" s="1646"/>
      <c r="AG84" s="1648"/>
      <c r="AH84" s="1646"/>
      <c r="AI84" s="1642"/>
      <c r="AJ84" s="1642"/>
      <c r="AK84" s="1642"/>
      <c r="AL84" s="1642"/>
      <c r="AM84" s="1642"/>
      <c r="AN84" s="1642"/>
      <c r="AO84" s="1642"/>
      <c r="AP84" s="1642"/>
      <c r="AQ84" s="1642"/>
      <c r="AR84" s="1642"/>
      <c r="AS84" s="1642"/>
      <c r="AT84" s="1642"/>
      <c r="AU84" s="1642"/>
      <c r="AV84" s="1642"/>
      <c r="AW84" s="1642"/>
      <c r="AX84" s="1642"/>
      <c r="AY84" s="1642"/>
      <c r="AZ84" s="1642"/>
      <c r="BA84" s="1642"/>
      <c r="BB84" s="1642"/>
      <c r="BC84" s="1642"/>
      <c r="BD84" s="1642"/>
      <c r="BE84" s="1642"/>
      <c r="BF84" s="1642"/>
      <c r="BG84" s="1642"/>
    </row>
    <row r="85" spans="1:59" ht="14.25" customHeight="1">
      <c r="A85" s="1650" t="s">
        <v>1455</v>
      </c>
      <c r="B85" s="1651"/>
      <c r="C85" s="1645"/>
      <c r="D85" s="1642"/>
      <c r="E85" s="1642"/>
      <c r="F85" s="1652" t="s">
        <v>485</v>
      </c>
      <c r="G85" s="1559"/>
      <c r="H85" s="1559"/>
      <c r="I85" s="1559"/>
      <c r="J85" s="1552"/>
      <c r="K85" s="382">
        <v>22</v>
      </c>
      <c r="L85" s="383">
        <f>SUM(L80:L84)</f>
        <v>1</v>
      </c>
      <c r="M85" s="385">
        <f>+N78</f>
        <v>0</v>
      </c>
      <c r="N85" s="1642"/>
      <c r="O85" s="1646"/>
      <c r="P85" s="1642"/>
      <c r="Q85" s="1642"/>
      <c r="R85" s="1642"/>
      <c r="S85" s="1645"/>
      <c r="T85" s="1645"/>
      <c r="U85" s="9"/>
      <c r="V85" s="9"/>
      <c r="W85" s="1646"/>
      <c r="X85" s="1649"/>
      <c r="Y85" s="1649"/>
      <c r="Z85" s="1649"/>
      <c r="AA85" s="329"/>
      <c r="AB85" s="329"/>
      <c r="AC85" s="6"/>
      <c r="AD85" s="1167"/>
      <c r="AE85" s="1649"/>
      <c r="AF85" s="1646"/>
      <c r="AG85" s="1648"/>
      <c r="AH85" s="1646"/>
      <c r="AI85" s="1642"/>
      <c r="AJ85" s="1642"/>
      <c r="AK85" s="1642"/>
      <c r="AL85" s="1642"/>
      <c r="AM85" s="1642"/>
      <c r="AN85" s="1642"/>
      <c r="AO85" s="1642"/>
      <c r="AP85" s="1642"/>
      <c r="AQ85" s="1642"/>
      <c r="AR85" s="1642"/>
      <c r="AS85" s="1642"/>
      <c r="AT85" s="1642"/>
      <c r="AU85" s="1642"/>
      <c r="AV85" s="1642"/>
      <c r="AW85" s="1642"/>
      <c r="AX85" s="1642"/>
      <c r="AY85" s="1642"/>
      <c r="AZ85" s="1642"/>
      <c r="BA85" s="1642"/>
      <c r="BB85" s="1642"/>
      <c r="BC85" s="1642"/>
      <c r="BD85" s="1642"/>
      <c r="BE85" s="1642"/>
      <c r="BF85" s="1642"/>
      <c r="BG85" s="1642"/>
    </row>
    <row r="86" spans="1:59" ht="64.5" customHeight="1">
      <c r="A86" s="1650" t="s">
        <v>1456</v>
      </c>
      <c r="B86" s="1642"/>
      <c r="C86" s="1669"/>
      <c r="D86" s="1642"/>
      <c r="E86" s="1642"/>
      <c r="F86" s="1642"/>
      <c r="G86" s="1642"/>
      <c r="H86" s="1642"/>
      <c r="I86" s="1642"/>
      <c r="J86" s="1642"/>
      <c r="K86" s="1642"/>
      <c r="L86" s="1642"/>
      <c r="M86" s="1642"/>
      <c r="N86" s="1642"/>
      <c r="O86" s="1646"/>
      <c r="P86" s="1642"/>
      <c r="Q86" s="1642"/>
      <c r="R86" s="1642"/>
      <c r="S86" s="1645"/>
      <c r="T86" s="1645"/>
      <c r="U86" s="9"/>
      <c r="V86" s="9"/>
      <c r="W86" s="1646"/>
      <c r="X86" s="1646"/>
      <c r="Y86" s="1646"/>
      <c r="Z86" s="1646"/>
      <c r="AA86" s="1646"/>
      <c r="AB86" s="1646"/>
      <c r="AC86" s="1646"/>
      <c r="AD86" s="1647"/>
      <c r="AE86" s="1646"/>
      <c r="AF86" s="1646"/>
      <c r="AG86" s="1648"/>
      <c r="AH86" s="1646"/>
      <c r="AI86" s="1642"/>
      <c r="AJ86" s="1642"/>
      <c r="AK86" s="1642"/>
      <c r="AL86" s="1642"/>
      <c r="AM86" s="1642"/>
      <c r="AN86" s="1642"/>
      <c r="AO86" s="1642"/>
      <c r="AP86" s="1642"/>
      <c r="AQ86" s="1642"/>
      <c r="AR86" s="1642"/>
      <c r="AS86" s="1642"/>
      <c r="AT86" s="1642"/>
      <c r="AU86" s="1642"/>
      <c r="AV86" s="1642"/>
      <c r="AW86" s="1642"/>
      <c r="AX86" s="1642"/>
      <c r="AY86" s="1642"/>
      <c r="AZ86" s="1642"/>
      <c r="BA86" s="1642"/>
      <c r="BB86" s="1642"/>
      <c r="BC86" s="1642"/>
      <c r="BD86" s="1642"/>
      <c r="BE86" s="1642"/>
      <c r="BF86" s="1642"/>
      <c r="BG86" s="1642"/>
    </row>
    <row r="87" spans="1:59" ht="18.75" customHeight="1">
      <c r="A87" s="1667"/>
      <c r="B87" s="1642"/>
      <c r="C87" s="1669"/>
      <c r="D87" s="1642"/>
      <c r="E87" s="1642"/>
      <c r="F87" s="1642"/>
      <c r="G87" s="1642"/>
      <c r="H87" s="1642"/>
      <c r="I87" s="1642"/>
      <c r="J87" s="1642"/>
      <c r="K87" s="1642"/>
      <c r="L87" s="1642"/>
      <c r="M87" s="1651"/>
      <c r="N87" s="1642"/>
      <c r="O87" s="1646"/>
      <c r="P87" s="1642"/>
      <c r="Q87" s="1642"/>
      <c r="R87" s="1642"/>
      <c r="S87" s="1645"/>
      <c r="T87" s="1645"/>
      <c r="U87" s="9"/>
      <c r="V87" s="9"/>
      <c r="W87" s="1646"/>
      <c r="X87" s="1646"/>
      <c r="Y87" s="1646"/>
      <c r="Z87" s="1646"/>
      <c r="AA87" s="1646"/>
      <c r="AB87" s="1646"/>
      <c r="AC87" s="1646"/>
      <c r="AD87" s="1647"/>
      <c r="AE87" s="1646"/>
      <c r="AF87" s="1646"/>
      <c r="AG87" s="1648"/>
      <c r="AH87" s="1646"/>
      <c r="AI87" s="1642"/>
      <c r="AJ87" s="1642"/>
      <c r="AK87" s="1642"/>
      <c r="AL87" s="1642"/>
      <c r="AM87" s="1642"/>
      <c r="AN87" s="1642"/>
      <c r="AO87" s="1642"/>
      <c r="AP87" s="1642"/>
      <c r="AQ87" s="1642"/>
      <c r="AR87" s="1642"/>
      <c r="AS87" s="1642"/>
      <c r="AT87" s="1642"/>
      <c r="AU87" s="1642"/>
      <c r="AV87" s="1642"/>
      <c r="AW87" s="1642"/>
      <c r="AX87" s="1642"/>
      <c r="AY87" s="1642"/>
      <c r="AZ87" s="1642"/>
      <c r="BA87" s="1642"/>
      <c r="BB87" s="1642"/>
      <c r="BC87" s="1642"/>
      <c r="BD87" s="1642"/>
      <c r="BE87" s="1642"/>
      <c r="BF87" s="1642"/>
      <c r="BG87" s="1642"/>
    </row>
    <row r="88" spans="1:59" ht="30" customHeight="1">
      <c r="A88" s="1797" t="s">
        <v>469</v>
      </c>
      <c r="B88" s="1642" t="s">
        <v>1457</v>
      </c>
      <c r="C88" s="1669"/>
      <c r="D88" s="1642"/>
      <c r="E88" s="1642"/>
      <c r="F88" s="1642"/>
      <c r="G88" s="1642"/>
      <c r="H88" s="1642"/>
      <c r="I88" s="1642"/>
      <c r="J88" s="1642"/>
      <c r="K88" s="1642"/>
      <c r="L88" s="1642"/>
      <c r="M88" s="1642"/>
      <c r="N88" s="1642"/>
      <c r="O88" s="1646"/>
      <c r="P88" s="1642"/>
      <c r="Q88" s="1642"/>
      <c r="R88" s="1642"/>
      <c r="S88" s="1645"/>
      <c r="T88" s="1645"/>
      <c r="U88" s="9"/>
      <c r="V88" s="9"/>
      <c r="W88" s="1646"/>
      <c r="X88" s="1646"/>
      <c r="Y88" s="1646"/>
      <c r="Z88" s="1646"/>
      <c r="AA88" s="1646"/>
      <c r="AB88" s="1646"/>
      <c r="AC88" s="1646"/>
      <c r="AD88" s="1647"/>
      <c r="AE88" s="1646"/>
      <c r="AF88" s="1646"/>
      <c r="AG88" s="1648"/>
      <c r="AH88" s="1646"/>
      <c r="AI88" s="1642"/>
      <c r="AJ88" s="1642"/>
      <c r="AK88" s="1642"/>
      <c r="AL88" s="1642"/>
      <c r="AM88" s="1642"/>
      <c r="AN88" s="1642"/>
      <c r="AO88" s="1642"/>
      <c r="AP88" s="1642"/>
      <c r="AQ88" s="1642"/>
      <c r="AR88" s="1642"/>
      <c r="AS88" s="1642"/>
      <c r="AT88" s="1642"/>
      <c r="AU88" s="1642"/>
      <c r="AV88" s="1642"/>
      <c r="AW88" s="1642"/>
      <c r="AX88" s="1642"/>
      <c r="AY88" s="1642"/>
      <c r="AZ88" s="1642"/>
      <c r="BA88" s="1642"/>
      <c r="BB88" s="1642"/>
      <c r="BC88" s="1642"/>
      <c r="BD88" s="1642"/>
      <c r="BE88" s="1642"/>
      <c r="BF88" s="1642"/>
      <c r="BG88" s="1642"/>
    </row>
    <row r="89" spans="1:59" ht="18.75" customHeight="1">
      <c r="A89" s="1667"/>
      <c r="B89" s="1642"/>
      <c r="C89" s="1669"/>
      <c r="D89" s="1642"/>
      <c r="E89" s="1642"/>
      <c r="F89" s="1642"/>
      <c r="G89" s="1642"/>
      <c r="H89" s="1642"/>
      <c r="I89" s="1642"/>
      <c r="J89" s="1642"/>
      <c r="K89" s="1642"/>
      <c r="L89" s="1642"/>
      <c r="M89" s="1642"/>
      <c r="N89" s="1642"/>
      <c r="O89" s="1646"/>
      <c r="P89" s="1642"/>
      <c r="Q89" s="1642"/>
      <c r="R89" s="1642"/>
      <c r="S89" s="1645"/>
      <c r="T89" s="1645"/>
      <c r="U89" s="9"/>
      <c r="V89" s="9"/>
      <c r="W89" s="1646"/>
      <c r="X89" s="1646"/>
      <c r="Y89" s="1646"/>
      <c r="Z89" s="1646"/>
      <c r="AA89" s="1646"/>
      <c r="AB89" s="1646"/>
      <c r="AC89" s="1646"/>
      <c r="AD89" s="1647"/>
      <c r="AE89" s="1646"/>
      <c r="AF89" s="1646"/>
      <c r="AG89" s="1648"/>
      <c r="AH89" s="1646"/>
      <c r="AI89" s="1642"/>
      <c r="AJ89" s="1642"/>
      <c r="AK89" s="1642"/>
      <c r="AL89" s="1642"/>
      <c r="AM89" s="1642"/>
      <c r="AN89" s="1642"/>
      <c r="AO89" s="1642"/>
      <c r="AP89" s="1642"/>
      <c r="AQ89" s="1642"/>
      <c r="AR89" s="1642"/>
      <c r="AS89" s="1642"/>
      <c r="AT89" s="1642"/>
      <c r="AU89" s="1642"/>
      <c r="AV89" s="1642"/>
      <c r="AW89" s="1642"/>
      <c r="AX89" s="1642"/>
      <c r="AY89" s="1642"/>
      <c r="AZ89" s="1642"/>
      <c r="BA89" s="1642"/>
      <c r="BB89" s="1642"/>
      <c r="BC89" s="1642"/>
      <c r="BD89" s="1642"/>
      <c r="BE89" s="1642"/>
      <c r="BF89" s="1642"/>
      <c r="BG89" s="1642"/>
    </row>
    <row r="90" spans="1:59" ht="18.75" customHeight="1">
      <c r="A90" s="1667"/>
      <c r="B90" s="1642"/>
      <c r="C90" s="1669"/>
      <c r="D90" s="1642"/>
      <c r="E90" s="1642"/>
      <c r="F90" s="1642"/>
      <c r="G90" s="1642"/>
      <c r="H90" s="1642"/>
      <c r="I90" s="1642"/>
      <c r="J90" s="1642"/>
      <c r="K90" s="1642"/>
      <c r="L90" s="1642"/>
      <c r="M90" s="1642"/>
      <c r="N90" s="1642"/>
      <c r="O90" s="1646"/>
      <c r="P90" s="1642"/>
      <c r="Q90" s="1642"/>
      <c r="R90" s="1642"/>
      <c r="S90" s="1645"/>
      <c r="T90" s="1645"/>
      <c r="U90" s="9"/>
      <c r="V90" s="9"/>
      <c r="W90" s="1646"/>
      <c r="X90" s="1646"/>
      <c r="Y90" s="1646"/>
      <c r="Z90" s="1646"/>
      <c r="AA90" s="1646"/>
      <c r="AB90" s="1646"/>
      <c r="AC90" s="1646"/>
      <c r="AD90" s="1647"/>
      <c r="AE90" s="1646"/>
      <c r="AF90" s="1646"/>
      <c r="AG90" s="1648"/>
      <c r="AH90" s="1646"/>
      <c r="AI90" s="1642"/>
      <c r="AJ90" s="1642"/>
      <c r="AK90" s="1642"/>
      <c r="AL90" s="1642"/>
      <c r="AM90" s="1642"/>
      <c r="AN90" s="1642"/>
      <c r="AO90" s="1642"/>
      <c r="AP90" s="1642"/>
      <c r="AQ90" s="1642"/>
      <c r="AR90" s="1642"/>
      <c r="AS90" s="1642"/>
      <c r="AT90" s="1642"/>
      <c r="AU90" s="1642"/>
      <c r="AV90" s="1642"/>
      <c r="AW90" s="1642"/>
      <c r="AX90" s="1642"/>
      <c r="AY90" s="1642"/>
      <c r="AZ90" s="1642"/>
      <c r="BA90" s="1642"/>
      <c r="BB90" s="1642"/>
      <c r="BC90" s="1642"/>
      <c r="BD90" s="1642"/>
      <c r="BE90" s="1642"/>
      <c r="BF90" s="1642"/>
      <c r="BG90" s="1642"/>
    </row>
    <row r="91" spans="1:59" ht="18.75" customHeight="1">
      <c r="A91" s="1667"/>
      <c r="B91" s="1642"/>
      <c r="C91" s="1669"/>
      <c r="D91" s="1642"/>
      <c r="E91" s="1642"/>
      <c r="F91" s="1642"/>
      <c r="G91" s="1642"/>
      <c r="H91" s="1642"/>
      <c r="I91" s="1642"/>
      <c r="J91" s="1642"/>
      <c r="K91" s="1642"/>
      <c r="L91" s="1642"/>
      <c r="M91" s="1642"/>
      <c r="N91" s="1642"/>
      <c r="O91" s="1646"/>
      <c r="P91" s="1642"/>
      <c r="Q91" s="1642"/>
      <c r="R91" s="1642"/>
      <c r="S91" s="1645"/>
      <c r="T91" s="1645"/>
      <c r="U91" s="9"/>
      <c r="V91" s="9"/>
      <c r="W91" s="1646"/>
      <c r="X91" s="1646"/>
      <c r="Y91" s="1646"/>
      <c r="Z91" s="1646"/>
      <c r="AA91" s="1646"/>
      <c r="AB91" s="1646"/>
      <c r="AC91" s="1646"/>
      <c r="AD91" s="1647"/>
      <c r="AE91" s="1646"/>
      <c r="AF91" s="1646"/>
      <c r="AG91" s="1648"/>
      <c r="AH91" s="1646"/>
      <c r="AI91" s="1642"/>
      <c r="AJ91" s="1642"/>
      <c r="AK91" s="1642"/>
      <c r="AL91" s="1642"/>
      <c r="AM91" s="1642"/>
      <c r="AN91" s="1642"/>
      <c r="AO91" s="1642"/>
      <c r="AP91" s="1642"/>
      <c r="AQ91" s="1642"/>
      <c r="AR91" s="1642"/>
      <c r="AS91" s="1642"/>
      <c r="AT91" s="1642"/>
      <c r="AU91" s="1642"/>
      <c r="AV91" s="1642"/>
      <c r="AW91" s="1642"/>
      <c r="AX91" s="1642"/>
      <c r="AY91" s="1642"/>
      <c r="AZ91" s="1642"/>
      <c r="BA91" s="1642"/>
      <c r="BB91" s="1642"/>
      <c r="BC91" s="1642"/>
      <c r="BD91" s="1642"/>
      <c r="BE91" s="1642"/>
      <c r="BF91" s="1642"/>
      <c r="BG91" s="1642"/>
    </row>
    <row r="92" spans="1:59" ht="18.75" customHeight="1">
      <c r="A92" s="1667"/>
      <c r="B92" s="1642"/>
      <c r="C92" s="1669"/>
      <c r="D92" s="1642"/>
      <c r="E92" s="1642"/>
      <c r="F92" s="1642"/>
      <c r="G92" s="1642"/>
      <c r="H92" s="1642"/>
      <c r="I92" s="1642"/>
      <c r="J92" s="1642"/>
      <c r="K92" s="1642"/>
      <c r="L92" s="1642"/>
      <c r="M92" s="1642"/>
      <c r="N92" s="1642"/>
      <c r="O92" s="1646"/>
      <c r="P92" s="1642"/>
      <c r="Q92" s="1642"/>
      <c r="R92" s="1642"/>
      <c r="S92" s="1645"/>
      <c r="T92" s="1645"/>
      <c r="U92" s="9"/>
      <c r="V92" s="9"/>
      <c r="W92" s="1646"/>
      <c r="X92" s="1646"/>
      <c r="Y92" s="1646"/>
      <c r="Z92" s="1646"/>
      <c r="AA92" s="1646"/>
      <c r="AB92" s="1646"/>
      <c r="AC92" s="1646"/>
      <c r="AD92" s="1647"/>
      <c r="AE92" s="1646"/>
      <c r="AF92" s="1646"/>
      <c r="AG92" s="1648"/>
      <c r="AH92" s="1646"/>
      <c r="AI92" s="1642"/>
      <c r="AJ92" s="1642"/>
      <c r="AK92" s="1642"/>
      <c r="AL92" s="1642"/>
      <c r="AM92" s="1642"/>
      <c r="AN92" s="1642"/>
      <c r="AO92" s="1642"/>
      <c r="AP92" s="1642"/>
      <c r="AQ92" s="1642"/>
      <c r="AR92" s="1642"/>
      <c r="AS92" s="1642"/>
      <c r="AT92" s="1642"/>
      <c r="AU92" s="1642"/>
      <c r="AV92" s="1642"/>
      <c r="AW92" s="1642"/>
      <c r="AX92" s="1642"/>
      <c r="AY92" s="1642"/>
      <c r="AZ92" s="1642"/>
      <c r="BA92" s="1642"/>
      <c r="BB92" s="1642"/>
      <c r="BC92" s="1642"/>
      <c r="BD92" s="1642"/>
      <c r="BE92" s="1642"/>
      <c r="BF92" s="1642"/>
      <c r="BG92" s="1642"/>
    </row>
    <row r="93" spans="1:59" ht="18.75" customHeight="1">
      <c r="A93" s="1667"/>
      <c r="B93" s="1642"/>
      <c r="C93" s="1669"/>
      <c r="D93" s="1642"/>
      <c r="E93" s="1642"/>
      <c r="F93" s="1642"/>
      <c r="G93" s="1642"/>
      <c r="H93" s="1642"/>
      <c r="I93" s="1642"/>
      <c r="J93" s="1642"/>
      <c r="K93" s="1642"/>
      <c r="L93" s="1642"/>
      <c r="M93" s="1642"/>
      <c r="N93" s="1642"/>
      <c r="O93" s="1646"/>
      <c r="P93" s="1642"/>
      <c r="Q93" s="1642"/>
      <c r="R93" s="1642"/>
      <c r="S93" s="1645"/>
      <c r="T93" s="1645"/>
      <c r="U93" s="9"/>
      <c r="V93" s="9"/>
      <c r="W93" s="1646"/>
      <c r="X93" s="1646"/>
      <c r="Y93" s="1646"/>
      <c r="Z93" s="1646"/>
      <c r="AA93" s="1646"/>
      <c r="AB93" s="1646"/>
      <c r="AC93" s="1646"/>
      <c r="AD93" s="1647"/>
      <c r="AE93" s="1646"/>
      <c r="AF93" s="1646"/>
      <c r="AG93" s="1648"/>
      <c r="AH93" s="1646"/>
      <c r="AI93" s="1642"/>
      <c r="AJ93" s="1642"/>
      <c r="AK93" s="1642"/>
      <c r="AL93" s="1642"/>
      <c r="AM93" s="1642"/>
      <c r="AN93" s="1642"/>
      <c r="AO93" s="1642"/>
      <c r="AP93" s="1642"/>
      <c r="AQ93" s="1642"/>
      <c r="AR93" s="1642"/>
      <c r="AS93" s="1642"/>
      <c r="AT93" s="1642"/>
      <c r="AU93" s="1642"/>
      <c r="AV93" s="1642"/>
      <c r="AW93" s="1642"/>
      <c r="AX93" s="1642"/>
      <c r="AY93" s="1642"/>
      <c r="AZ93" s="1642"/>
      <c r="BA93" s="1642"/>
      <c r="BB93" s="1642"/>
      <c r="BC93" s="1642"/>
      <c r="BD93" s="1642"/>
      <c r="BE93" s="1642"/>
      <c r="BF93" s="1642"/>
      <c r="BG93" s="1642"/>
    </row>
    <row r="94" spans="1:59" ht="18.75" customHeight="1">
      <c r="A94" s="1667"/>
      <c r="B94" s="1642"/>
      <c r="C94" s="1669"/>
      <c r="D94" s="1642"/>
      <c r="E94" s="1642"/>
      <c r="F94" s="1642"/>
      <c r="G94" s="1642"/>
      <c r="H94" s="1642"/>
      <c r="I94" s="1642"/>
      <c r="J94" s="1642"/>
      <c r="K94" s="1642"/>
      <c r="L94" s="1642"/>
      <c r="M94" s="1642"/>
      <c r="N94" s="1642"/>
      <c r="O94" s="1646"/>
      <c r="P94" s="1642"/>
      <c r="Q94" s="1642"/>
      <c r="R94" s="1642"/>
      <c r="S94" s="1645"/>
      <c r="T94" s="1645"/>
      <c r="U94" s="9"/>
      <c r="V94" s="9"/>
      <c r="W94" s="1646"/>
      <c r="X94" s="1646"/>
      <c r="Y94" s="1646"/>
      <c r="Z94" s="1646"/>
      <c r="AA94" s="1646"/>
      <c r="AB94" s="1646"/>
      <c r="AC94" s="1646"/>
      <c r="AD94" s="1647"/>
      <c r="AE94" s="1646"/>
      <c r="AF94" s="1646"/>
      <c r="AG94" s="1648"/>
      <c r="AH94" s="1646"/>
      <c r="AI94" s="1642"/>
      <c r="AJ94" s="1642"/>
      <c r="AK94" s="1642"/>
      <c r="AL94" s="1642"/>
      <c r="AM94" s="1642"/>
      <c r="AN94" s="1642"/>
      <c r="AO94" s="1642"/>
      <c r="AP94" s="1642"/>
      <c r="AQ94" s="1642"/>
      <c r="AR94" s="1642"/>
      <c r="AS94" s="1642"/>
      <c r="AT94" s="1642"/>
      <c r="AU94" s="1642"/>
      <c r="AV94" s="1642"/>
      <c r="AW94" s="1642"/>
      <c r="AX94" s="1642"/>
      <c r="AY94" s="1642"/>
      <c r="AZ94" s="1642"/>
      <c r="BA94" s="1642"/>
      <c r="BB94" s="1642"/>
      <c r="BC94" s="1642"/>
      <c r="BD94" s="1642"/>
      <c r="BE94" s="1642"/>
      <c r="BF94" s="1642"/>
      <c r="BG94" s="1642"/>
    </row>
    <row r="95" spans="1:59" ht="18.75" customHeight="1">
      <c r="A95" s="1667"/>
      <c r="B95" s="1642"/>
      <c r="C95" s="1669"/>
      <c r="D95" s="1642"/>
      <c r="E95" s="1642"/>
      <c r="F95" s="1642"/>
      <c r="G95" s="1642"/>
      <c r="H95" s="1642"/>
      <c r="I95" s="1642"/>
      <c r="J95" s="1642"/>
      <c r="K95" s="1642"/>
      <c r="L95" s="1642"/>
      <c r="M95" s="1642"/>
      <c r="N95" s="1642"/>
      <c r="O95" s="1646"/>
      <c r="P95" s="1642"/>
      <c r="Q95" s="1642"/>
      <c r="R95" s="1642"/>
      <c r="S95" s="1645"/>
      <c r="T95" s="1645"/>
      <c r="U95" s="9"/>
      <c r="V95" s="9"/>
      <c r="W95" s="1646"/>
      <c r="X95" s="1646"/>
      <c r="Y95" s="1646"/>
      <c r="Z95" s="1646"/>
      <c r="AA95" s="1646"/>
      <c r="AB95" s="1646"/>
      <c r="AC95" s="1646"/>
      <c r="AD95" s="1647"/>
      <c r="AE95" s="1646"/>
      <c r="AF95" s="1646"/>
      <c r="AG95" s="1648"/>
      <c r="AH95" s="1646"/>
      <c r="AI95" s="1642"/>
      <c r="AJ95" s="1642"/>
      <c r="AK95" s="1642"/>
      <c r="AL95" s="1642"/>
      <c r="AM95" s="1642"/>
      <c r="AN95" s="1642"/>
      <c r="AO95" s="1642"/>
      <c r="AP95" s="1642"/>
      <c r="AQ95" s="1642"/>
      <c r="AR95" s="1642"/>
      <c r="AS95" s="1642"/>
      <c r="AT95" s="1642"/>
      <c r="AU95" s="1642"/>
      <c r="AV95" s="1642"/>
      <c r="AW95" s="1642"/>
      <c r="AX95" s="1642"/>
      <c r="AY95" s="1642"/>
      <c r="AZ95" s="1642"/>
      <c r="BA95" s="1642"/>
      <c r="BB95" s="1642"/>
      <c r="BC95" s="1642"/>
      <c r="BD95" s="1642"/>
      <c r="BE95" s="1642"/>
      <c r="BF95" s="1642"/>
      <c r="BG95" s="1642"/>
    </row>
    <row r="96" spans="1:59" ht="18.75" customHeight="1">
      <c r="A96" s="1667"/>
      <c r="B96" s="1642"/>
      <c r="C96" s="1669"/>
      <c r="D96" s="1642"/>
      <c r="E96" s="1642"/>
      <c r="F96" s="1642"/>
      <c r="G96" s="1642"/>
      <c r="H96" s="1642"/>
      <c r="I96" s="1642"/>
      <c r="J96" s="1642"/>
      <c r="K96" s="1642"/>
      <c r="L96" s="1642"/>
      <c r="M96" s="1642"/>
      <c r="N96" s="1642"/>
      <c r="O96" s="1646"/>
      <c r="P96" s="1642"/>
      <c r="Q96" s="1642"/>
      <c r="R96" s="1642"/>
      <c r="S96" s="1645"/>
      <c r="T96" s="1645"/>
      <c r="U96" s="9"/>
      <c r="V96" s="9"/>
      <c r="W96" s="1646"/>
      <c r="X96" s="1646"/>
      <c r="Y96" s="1646"/>
      <c r="Z96" s="1646"/>
      <c r="AA96" s="1646"/>
      <c r="AB96" s="1646"/>
      <c r="AC96" s="1646"/>
      <c r="AD96" s="1647"/>
      <c r="AE96" s="1646"/>
      <c r="AF96" s="1646"/>
      <c r="AG96" s="1648"/>
      <c r="AH96" s="1646"/>
      <c r="AI96" s="1642"/>
      <c r="AJ96" s="1642"/>
      <c r="AK96" s="1642"/>
      <c r="AL96" s="1642"/>
      <c r="AM96" s="1642"/>
      <c r="AN96" s="1642"/>
      <c r="AO96" s="1642"/>
      <c r="AP96" s="1642"/>
      <c r="AQ96" s="1642"/>
      <c r="AR96" s="1642"/>
      <c r="AS96" s="1642"/>
      <c r="AT96" s="1642"/>
      <c r="AU96" s="1642"/>
      <c r="AV96" s="1642"/>
      <c r="AW96" s="1642"/>
      <c r="AX96" s="1642"/>
      <c r="AY96" s="1642"/>
      <c r="AZ96" s="1642"/>
      <c r="BA96" s="1642"/>
      <c r="BB96" s="1642"/>
      <c r="BC96" s="1642"/>
      <c r="BD96" s="1642"/>
      <c r="BE96" s="1642"/>
      <c r="BF96" s="1642"/>
      <c r="BG96" s="1642"/>
    </row>
    <row r="97" spans="1:59" ht="18.75" customHeight="1">
      <c r="A97" s="1667"/>
      <c r="B97" s="1642"/>
      <c r="C97" s="1669"/>
      <c r="D97" s="1642"/>
      <c r="E97" s="1642"/>
      <c r="F97" s="1642"/>
      <c r="G97" s="1642"/>
      <c r="H97" s="1642"/>
      <c r="I97" s="1642"/>
      <c r="J97" s="1642"/>
      <c r="K97" s="1642"/>
      <c r="L97" s="1642"/>
      <c r="M97" s="1642"/>
      <c r="N97" s="1642"/>
      <c r="O97" s="1646"/>
      <c r="P97" s="1642"/>
      <c r="Q97" s="1642"/>
      <c r="R97" s="1642"/>
      <c r="S97" s="1645"/>
      <c r="T97" s="1645"/>
      <c r="U97" s="9"/>
      <c r="V97" s="9"/>
      <c r="W97" s="1646"/>
      <c r="X97" s="1646"/>
      <c r="Y97" s="1646"/>
      <c r="Z97" s="1646"/>
      <c r="AA97" s="1646"/>
      <c r="AB97" s="1646"/>
      <c r="AC97" s="1646"/>
      <c r="AD97" s="1647"/>
      <c r="AE97" s="1646"/>
      <c r="AF97" s="1646"/>
      <c r="AG97" s="1648"/>
      <c r="AH97" s="1646"/>
      <c r="AI97" s="1642"/>
      <c r="AJ97" s="1642"/>
      <c r="AK97" s="1642"/>
      <c r="AL97" s="1642"/>
      <c r="AM97" s="1642"/>
      <c r="AN97" s="1642"/>
      <c r="AO97" s="1642"/>
      <c r="AP97" s="1642"/>
      <c r="AQ97" s="1642"/>
      <c r="AR97" s="1642"/>
      <c r="AS97" s="1642"/>
      <c r="AT97" s="1642"/>
      <c r="AU97" s="1642"/>
      <c r="AV97" s="1642"/>
      <c r="AW97" s="1642"/>
      <c r="AX97" s="1642"/>
      <c r="AY97" s="1642"/>
      <c r="AZ97" s="1642"/>
      <c r="BA97" s="1642"/>
      <c r="BB97" s="1642"/>
      <c r="BC97" s="1642"/>
      <c r="BD97" s="1642"/>
      <c r="BE97" s="1642"/>
      <c r="BF97" s="1642"/>
      <c r="BG97" s="1642"/>
    </row>
    <row r="98" spans="1:59" ht="18.75" customHeight="1">
      <c r="A98" s="1667"/>
      <c r="B98" s="1642"/>
      <c r="C98" s="1669"/>
      <c r="D98" s="1642"/>
      <c r="E98" s="1642"/>
      <c r="F98" s="1642"/>
      <c r="G98" s="1642"/>
      <c r="H98" s="1642"/>
      <c r="I98" s="1642"/>
      <c r="J98" s="1642"/>
      <c r="K98" s="1642"/>
      <c r="L98" s="1642"/>
      <c r="M98" s="1642"/>
      <c r="N98" s="1642"/>
      <c r="O98" s="1646"/>
      <c r="P98" s="1642"/>
      <c r="Q98" s="1642"/>
      <c r="R98" s="1642"/>
      <c r="S98" s="1645"/>
      <c r="T98" s="1645"/>
      <c r="U98" s="9"/>
      <c r="V98" s="9"/>
      <c r="W98" s="1646"/>
      <c r="X98" s="1646"/>
      <c r="Y98" s="1646"/>
      <c r="Z98" s="1646"/>
      <c r="AA98" s="1646"/>
      <c r="AB98" s="1646"/>
      <c r="AC98" s="1646"/>
      <c r="AD98" s="1647"/>
      <c r="AE98" s="1646"/>
      <c r="AF98" s="1646"/>
      <c r="AG98" s="1648"/>
      <c r="AH98" s="1646"/>
      <c r="AI98" s="1642"/>
      <c r="AJ98" s="1642"/>
      <c r="AK98" s="1642"/>
      <c r="AL98" s="1642"/>
      <c r="AM98" s="1642"/>
      <c r="AN98" s="1642"/>
      <c r="AO98" s="1642"/>
      <c r="AP98" s="1642"/>
      <c r="AQ98" s="1642"/>
      <c r="AR98" s="1642"/>
      <c r="AS98" s="1642"/>
      <c r="AT98" s="1642"/>
      <c r="AU98" s="1642"/>
      <c r="AV98" s="1642"/>
      <c r="AW98" s="1642"/>
      <c r="AX98" s="1642"/>
      <c r="AY98" s="1642"/>
      <c r="AZ98" s="1642"/>
      <c r="BA98" s="1642"/>
      <c r="BB98" s="1642"/>
      <c r="BC98" s="1642"/>
      <c r="BD98" s="1642"/>
      <c r="BE98" s="1642"/>
      <c r="BF98" s="1642"/>
      <c r="BG98" s="1642"/>
    </row>
    <row r="99" spans="1:59" ht="18.75" customHeight="1">
      <c r="A99" s="1667"/>
      <c r="B99" s="1642"/>
      <c r="C99" s="1669"/>
      <c r="D99" s="1642"/>
      <c r="E99" s="1642"/>
      <c r="F99" s="1642"/>
      <c r="G99" s="1642"/>
      <c r="H99" s="1642"/>
      <c r="I99" s="1642"/>
      <c r="J99" s="1642"/>
      <c r="K99" s="1642"/>
      <c r="L99" s="1642"/>
      <c r="M99" s="1642"/>
      <c r="N99" s="1642"/>
      <c r="O99" s="1646"/>
      <c r="P99" s="1642"/>
      <c r="Q99" s="1642"/>
      <c r="R99" s="1642"/>
      <c r="S99" s="1645"/>
      <c r="T99" s="1645"/>
      <c r="U99" s="9"/>
      <c r="V99" s="9"/>
      <c r="W99" s="1646"/>
      <c r="X99" s="1646"/>
      <c r="Y99" s="1646"/>
      <c r="Z99" s="1646"/>
      <c r="AA99" s="1646"/>
      <c r="AB99" s="1646"/>
      <c r="AC99" s="1646"/>
      <c r="AD99" s="1647"/>
      <c r="AE99" s="1646"/>
      <c r="AF99" s="1646"/>
      <c r="AG99" s="1648"/>
      <c r="AH99" s="1646"/>
      <c r="AI99" s="1642"/>
      <c r="AJ99" s="1642"/>
      <c r="AK99" s="1642"/>
      <c r="AL99" s="1642"/>
      <c r="AM99" s="1642"/>
      <c r="AN99" s="1642"/>
      <c r="AO99" s="1642"/>
      <c r="AP99" s="1642"/>
      <c r="AQ99" s="1642"/>
      <c r="AR99" s="1642"/>
      <c r="AS99" s="1642"/>
      <c r="AT99" s="1642"/>
      <c r="AU99" s="1642"/>
      <c r="AV99" s="1642"/>
      <c r="AW99" s="1642"/>
      <c r="AX99" s="1642"/>
      <c r="AY99" s="1642"/>
      <c r="AZ99" s="1642"/>
      <c r="BA99" s="1642"/>
      <c r="BB99" s="1642"/>
      <c r="BC99" s="1642"/>
      <c r="BD99" s="1642"/>
      <c r="BE99" s="1642"/>
      <c r="BF99" s="1642"/>
      <c r="BG99" s="1642"/>
    </row>
    <row r="100" spans="1:59" ht="18.75" customHeight="1">
      <c r="A100" s="1667"/>
      <c r="B100" s="1642"/>
      <c r="C100" s="1669"/>
      <c r="D100" s="1642"/>
      <c r="E100" s="1642"/>
      <c r="F100" s="1642"/>
      <c r="G100" s="1642"/>
      <c r="H100" s="1642"/>
      <c r="I100" s="1642"/>
      <c r="J100" s="1642"/>
      <c r="K100" s="1642"/>
      <c r="L100" s="1642"/>
      <c r="M100" s="1642"/>
      <c r="N100" s="1642"/>
      <c r="O100" s="1646"/>
      <c r="P100" s="1642"/>
      <c r="Q100" s="1642"/>
      <c r="R100" s="1642"/>
      <c r="S100" s="1645"/>
      <c r="T100" s="1645"/>
      <c r="U100" s="9"/>
      <c r="V100" s="9"/>
      <c r="W100" s="1646"/>
      <c r="X100" s="1646"/>
      <c r="Y100" s="1646"/>
      <c r="Z100" s="1646"/>
      <c r="AA100" s="1646"/>
      <c r="AB100" s="1646"/>
      <c r="AC100" s="1646"/>
      <c r="AD100" s="1647"/>
      <c r="AE100" s="1646"/>
      <c r="AF100" s="1646"/>
      <c r="AG100" s="1648"/>
      <c r="AH100" s="1646"/>
      <c r="AI100" s="1642"/>
      <c r="AJ100" s="1642"/>
      <c r="AK100" s="1642"/>
      <c r="AL100" s="1642"/>
      <c r="AM100" s="1642"/>
      <c r="AN100" s="1642"/>
      <c r="AO100" s="1642"/>
      <c r="AP100" s="1642"/>
      <c r="AQ100" s="1642"/>
      <c r="AR100" s="1642"/>
      <c r="AS100" s="1642"/>
      <c r="AT100" s="1642"/>
      <c r="AU100" s="1642"/>
      <c r="AV100" s="1642"/>
      <c r="AW100" s="1642"/>
      <c r="AX100" s="1642"/>
      <c r="AY100" s="1642"/>
      <c r="AZ100" s="1642"/>
      <c r="BA100" s="1642"/>
      <c r="BB100" s="1642"/>
      <c r="BC100" s="1642"/>
      <c r="BD100" s="1642"/>
      <c r="BE100" s="1642"/>
      <c r="BF100" s="1642"/>
      <c r="BG100" s="1642"/>
    </row>
    <row r="101" spans="1:59" ht="18.75" customHeight="1">
      <c r="A101" s="1667"/>
      <c r="B101" s="1642"/>
      <c r="C101" s="1669"/>
      <c r="D101" s="1642"/>
      <c r="E101" s="1642"/>
      <c r="F101" s="1642"/>
      <c r="G101" s="1642"/>
      <c r="H101" s="1642"/>
      <c r="I101" s="1642"/>
      <c r="J101" s="1642"/>
      <c r="K101" s="1642"/>
      <c r="L101" s="1642"/>
      <c r="M101" s="1642"/>
      <c r="N101" s="1642"/>
      <c r="O101" s="1646"/>
      <c r="P101" s="1642"/>
      <c r="Q101" s="1642"/>
      <c r="R101" s="1642"/>
      <c r="S101" s="1645"/>
      <c r="T101" s="1645"/>
      <c r="U101" s="9"/>
      <c r="V101" s="9"/>
      <c r="W101" s="1646"/>
      <c r="X101" s="1646"/>
      <c r="Y101" s="1646"/>
      <c r="Z101" s="1646"/>
      <c r="AA101" s="1646"/>
      <c r="AB101" s="1646"/>
      <c r="AC101" s="1646"/>
      <c r="AD101" s="1647"/>
      <c r="AE101" s="1646"/>
      <c r="AF101" s="1646"/>
      <c r="AG101" s="1648"/>
      <c r="AH101" s="1646"/>
      <c r="AI101" s="1642"/>
      <c r="AJ101" s="1642"/>
      <c r="AK101" s="1642"/>
      <c r="AL101" s="1642"/>
      <c r="AM101" s="1642"/>
      <c r="AN101" s="1642"/>
      <c r="AO101" s="1642"/>
      <c r="AP101" s="1642"/>
      <c r="AQ101" s="1642"/>
      <c r="AR101" s="1642"/>
      <c r="AS101" s="1642"/>
      <c r="AT101" s="1642"/>
      <c r="AU101" s="1642"/>
      <c r="AV101" s="1642"/>
      <c r="AW101" s="1642"/>
      <c r="AX101" s="1642"/>
      <c r="AY101" s="1642"/>
      <c r="AZ101" s="1642"/>
      <c r="BA101" s="1642"/>
      <c r="BB101" s="1642"/>
      <c r="BC101" s="1642"/>
      <c r="BD101" s="1642"/>
      <c r="BE101" s="1642"/>
      <c r="BF101" s="1642"/>
      <c r="BG101" s="1642"/>
    </row>
    <row r="102" spans="1:59" ht="18.75" customHeight="1">
      <c r="A102" s="1667"/>
      <c r="B102" s="1642"/>
      <c r="C102" s="1669"/>
      <c r="D102" s="1642"/>
      <c r="E102" s="1642"/>
      <c r="F102" s="1642"/>
      <c r="G102" s="1642"/>
      <c r="H102" s="1642"/>
      <c r="I102" s="1642"/>
      <c r="J102" s="1642"/>
      <c r="K102" s="1642"/>
      <c r="L102" s="1642"/>
      <c r="M102" s="1642"/>
      <c r="N102" s="1642"/>
      <c r="O102" s="1646"/>
      <c r="P102" s="1642"/>
      <c r="Q102" s="1642"/>
      <c r="R102" s="1642"/>
      <c r="S102" s="1645"/>
      <c r="T102" s="1645"/>
      <c r="U102" s="9"/>
      <c r="V102" s="9"/>
      <c r="W102" s="1646"/>
      <c r="X102" s="1646"/>
      <c r="Y102" s="1646"/>
      <c r="Z102" s="1646"/>
      <c r="AA102" s="1646"/>
      <c r="AB102" s="1646"/>
      <c r="AC102" s="1646"/>
      <c r="AD102" s="1647"/>
      <c r="AE102" s="1646"/>
      <c r="AF102" s="1646"/>
      <c r="AG102" s="1648"/>
      <c r="AH102" s="1646"/>
      <c r="AI102" s="1642"/>
      <c r="AJ102" s="1642"/>
      <c r="AK102" s="1642"/>
      <c r="AL102" s="1642"/>
      <c r="AM102" s="1642"/>
      <c r="AN102" s="1642"/>
      <c r="AO102" s="1642"/>
      <c r="AP102" s="1642"/>
      <c r="AQ102" s="1642"/>
      <c r="AR102" s="1642"/>
      <c r="AS102" s="1642"/>
      <c r="AT102" s="1642"/>
      <c r="AU102" s="1642"/>
      <c r="AV102" s="1642"/>
      <c r="AW102" s="1642"/>
      <c r="AX102" s="1642"/>
      <c r="AY102" s="1642"/>
      <c r="AZ102" s="1642"/>
      <c r="BA102" s="1642"/>
      <c r="BB102" s="1642"/>
      <c r="BC102" s="1642"/>
      <c r="BD102" s="1642"/>
      <c r="BE102" s="1642"/>
      <c r="BF102" s="1642"/>
      <c r="BG102" s="1642"/>
    </row>
    <row r="103" spans="1:59" ht="18.75" customHeight="1">
      <c r="A103" s="1667"/>
      <c r="B103" s="1642"/>
      <c r="C103" s="1669"/>
      <c r="D103" s="1642"/>
      <c r="E103" s="1642"/>
      <c r="F103" s="1642"/>
      <c r="G103" s="1642"/>
      <c r="H103" s="1642"/>
      <c r="I103" s="1642"/>
      <c r="J103" s="1642"/>
      <c r="K103" s="1642"/>
      <c r="L103" s="1642"/>
      <c r="M103" s="1642"/>
      <c r="N103" s="1642"/>
      <c r="O103" s="1646"/>
      <c r="P103" s="1642"/>
      <c r="Q103" s="1642"/>
      <c r="R103" s="1642"/>
      <c r="S103" s="1645"/>
      <c r="T103" s="1645"/>
      <c r="U103" s="9"/>
      <c r="V103" s="9"/>
      <c r="W103" s="1646"/>
      <c r="X103" s="1646"/>
      <c r="Y103" s="1646"/>
      <c r="Z103" s="1646"/>
      <c r="AA103" s="1646"/>
      <c r="AB103" s="1646"/>
      <c r="AC103" s="1646"/>
      <c r="AD103" s="1647"/>
      <c r="AE103" s="1646"/>
      <c r="AF103" s="1646"/>
      <c r="AG103" s="1648"/>
      <c r="AH103" s="1646"/>
      <c r="AI103" s="1642"/>
      <c r="AJ103" s="1642"/>
      <c r="AK103" s="1642"/>
      <c r="AL103" s="1642"/>
      <c r="AM103" s="1642"/>
      <c r="AN103" s="1642"/>
      <c r="AO103" s="1642"/>
      <c r="AP103" s="1642"/>
      <c r="AQ103" s="1642"/>
      <c r="AR103" s="1642"/>
      <c r="AS103" s="1642"/>
      <c r="AT103" s="1642"/>
      <c r="AU103" s="1642"/>
      <c r="AV103" s="1642"/>
      <c r="AW103" s="1642"/>
      <c r="AX103" s="1642"/>
      <c r="AY103" s="1642"/>
      <c r="AZ103" s="1642"/>
      <c r="BA103" s="1642"/>
      <c r="BB103" s="1642"/>
      <c r="BC103" s="1642"/>
      <c r="BD103" s="1642"/>
      <c r="BE103" s="1642"/>
      <c r="BF103" s="1642"/>
      <c r="BG103" s="1642"/>
    </row>
    <row r="104" spans="1:59" ht="18.75" customHeight="1">
      <c r="A104" s="1667"/>
      <c r="B104" s="1642"/>
      <c r="C104" s="1669"/>
      <c r="D104" s="1642"/>
      <c r="E104" s="1642"/>
      <c r="F104" s="1642"/>
      <c r="G104" s="1642"/>
      <c r="H104" s="1642"/>
      <c r="I104" s="1642"/>
      <c r="J104" s="1642"/>
      <c r="K104" s="1642"/>
      <c r="L104" s="1642"/>
      <c r="M104" s="1642"/>
      <c r="N104" s="1642"/>
      <c r="O104" s="1646"/>
      <c r="P104" s="1642"/>
      <c r="Q104" s="1642"/>
      <c r="R104" s="1642"/>
      <c r="S104" s="1645"/>
      <c r="T104" s="1645"/>
      <c r="U104" s="9"/>
      <c r="V104" s="9"/>
      <c r="W104" s="1646"/>
      <c r="X104" s="1646"/>
      <c r="Y104" s="1646"/>
      <c r="Z104" s="1646"/>
      <c r="AA104" s="1646"/>
      <c r="AB104" s="1646"/>
      <c r="AC104" s="1646"/>
      <c r="AD104" s="1647"/>
      <c r="AE104" s="1646"/>
      <c r="AF104" s="1646"/>
      <c r="AG104" s="1648"/>
      <c r="AH104" s="1646"/>
      <c r="AI104" s="1642"/>
      <c r="AJ104" s="1642"/>
      <c r="AK104" s="1642"/>
      <c r="AL104" s="1642"/>
      <c r="AM104" s="1642"/>
      <c r="AN104" s="1642"/>
      <c r="AO104" s="1642"/>
      <c r="AP104" s="1642"/>
      <c r="AQ104" s="1642"/>
      <c r="AR104" s="1642"/>
      <c r="AS104" s="1642"/>
      <c r="AT104" s="1642"/>
      <c r="AU104" s="1642"/>
      <c r="AV104" s="1642"/>
      <c r="AW104" s="1642"/>
      <c r="AX104" s="1642"/>
      <c r="AY104" s="1642"/>
      <c r="AZ104" s="1642"/>
      <c r="BA104" s="1642"/>
      <c r="BB104" s="1642"/>
      <c r="BC104" s="1642"/>
      <c r="BD104" s="1642"/>
      <c r="BE104" s="1642"/>
      <c r="BF104" s="1642"/>
      <c r="BG104" s="1642"/>
    </row>
    <row r="105" spans="1:59" ht="18.75" customHeight="1">
      <c r="A105" s="1667"/>
      <c r="B105" s="1642"/>
      <c r="C105" s="1669"/>
      <c r="D105" s="1642"/>
      <c r="E105" s="1642"/>
      <c r="F105" s="1642"/>
      <c r="G105" s="1642"/>
      <c r="H105" s="1642"/>
      <c r="I105" s="1642"/>
      <c r="J105" s="1642"/>
      <c r="K105" s="1642"/>
      <c r="L105" s="1642"/>
      <c r="M105" s="1642"/>
      <c r="N105" s="1642"/>
      <c r="O105" s="1646"/>
      <c r="P105" s="1642"/>
      <c r="Q105" s="1642"/>
      <c r="R105" s="1642"/>
      <c r="S105" s="1645"/>
      <c r="T105" s="1645"/>
      <c r="U105" s="9"/>
      <c r="V105" s="9"/>
      <c r="W105" s="1646"/>
      <c r="X105" s="1646"/>
      <c r="Y105" s="1646"/>
      <c r="Z105" s="1646"/>
      <c r="AA105" s="1646"/>
      <c r="AB105" s="1646"/>
      <c r="AC105" s="1646"/>
      <c r="AD105" s="1647"/>
      <c r="AE105" s="1646"/>
      <c r="AF105" s="1646"/>
      <c r="AG105" s="1648"/>
      <c r="AH105" s="1646"/>
      <c r="AI105" s="1642"/>
      <c r="AJ105" s="1642"/>
      <c r="AK105" s="1642"/>
      <c r="AL105" s="1642"/>
      <c r="AM105" s="1642"/>
      <c r="AN105" s="1642"/>
      <c r="AO105" s="1642"/>
      <c r="AP105" s="1642"/>
      <c r="AQ105" s="1642"/>
      <c r="AR105" s="1642"/>
      <c r="AS105" s="1642"/>
      <c r="AT105" s="1642"/>
      <c r="AU105" s="1642"/>
      <c r="AV105" s="1642"/>
      <c r="AW105" s="1642"/>
      <c r="AX105" s="1642"/>
      <c r="AY105" s="1642"/>
      <c r="AZ105" s="1642"/>
      <c r="BA105" s="1642"/>
      <c r="BB105" s="1642"/>
      <c r="BC105" s="1642"/>
      <c r="BD105" s="1642"/>
      <c r="BE105" s="1642"/>
      <c r="BF105" s="1642"/>
      <c r="BG105" s="1642"/>
    </row>
    <row r="106" spans="1:59" ht="18.75" customHeight="1">
      <c r="A106" s="1667"/>
      <c r="B106" s="1642"/>
      <c r="C106" s="1669"/>
      <c r="D106" s="1642"/>
      <c r="E106" s="1642"/>
      <c r="F106" s="1642"/>
      <c r="G106" s="1642"/>
      <c r="H106" s="1642"/>
      <c r="I106" s="1642"/>
      <c r="J106" s="1642"/>
      <c r="K106" s="1642"/>
      <c r="L106" s="1642"/>
      <c r="M106" s="1642"/>
      <c r="N106" s="1642"/>
      <c r="O106" s="1646"/>
      <c r="P106" s="1642"/>
      <c r="Q106" s="1642"/>
      <c r="R106" s="1642"/>
      <c r="S106" s="1645"/>
      <c r="T106" s="1645"/>
      <c r="U106" s="9"/>
      <c r="V106" s="9"/>
      <c r="W106" s="1646"/>
      <c r="X106" s="1646"/>
      <c r="Y106" s="1646"/>
      <c r="Z106" s="1646"/>
      <c r="AA106" s="1646"/>
      <c r="AB106" s="1646"/>
      <c r="AC106" s="1646"/>
      <c r="AD106" s="1647"/>
      <c r="AE106" s="1646"/>
      <c r="AF106" s="1646"/>
      <c r="AG106" s="1648"/>
      <c r="AH106" s="1646"/>
      <c r="AI106" s="1642"/>
      <c r="AJ106" s="1642"/>
      <c r="AK106" s="1642"/>
      <c r="AL106" s="1642"/>
      <c r="AM106" s="1642"/>
      <c r="AN106" s="1642"/>
      <c r="AO106" s="1642"/>
      <c r="AP106" s="1642"/>
      <c r="AQ106" s="1642"/>
      <c r="AR106" s="1642"/>
      <c r="AS106" s="1642"/>
      <c r="AT106" s="1642"/>
      <c r="AU106" s="1642"/>
      <c r="AV106" s="1642"/>
      <c r="AW106" s="1642"/>
      <c r="AX106" s="1642"/>
      <c r="AY106" s="1642"/>
      <c r="AZ106" s="1642"/>
      <c r="BA106" s="1642"/>
      <c r="BB106" s="1642"/>
      <c r="BC106" s="1642"/>
      <c r="BD106" s="1642"/>
      <c r="BE106" s="1642"/>
      <c r="BF106" s="1642"/>
      <c r="BG106" s="1642"/>
    </row>
    <row r="107" spans="1:59" ht="18.75" customHeight="1">
      <c r="A107" s="1667"/>
      <c r="B107" s="1642"/>
      <c r="C107" s="1669"/>
      <c r="D107" s="1642"/>
      <c r="E107" s="1642"/>
      <c r="F107" s="1642"/>
      <c r="G107" s="1642"/>
      <c r="H107" s="1642"/>
      <c r="I107" s="1642"/>
      <c r="J107" s="1642"/>
      <c r="K107" s="1642"/>
      <c r="L107" s="1642"/>
      <c r="M107" s="1642"/>
      <c r="N107" s="1642"/>
      <c r="O107" s="1646"/>
      <c r="P107" s="1642"/>
      <c r="Q107" s="1642"/>
      <c r="R107" s="1642"/>
      <c r="S107" s="1645"/>
      <c r="T107" s="1645"/>
      <c r="U107" s="9"/>
      <c r="V107" s="9"/>
      <c r="W107" s="1646"/>
      <c r="X107" s="1646"/>
      <c r="Y107" s="1646"/>
      <c r="Z107" s="1646"/>
      <c r="AA107" s="1646"/>
      <c r="AB107" s="1646"/>
      <c r="AC107" s="1646"/>
      <c r="AD107" s="1647"/>
      <c r="AE107" s="1646"/>
      <c r="AF107" s="1646"/>
      <c r="AG107" s="1648"/>
      <c r="AH107" s="1646"/>
      <c r="AI107" s="1642"/>
      <c r="AJ107" s="1642"/>
      <c r="AK107" s="1642"/>
      <c r="AL107" s="1642"/>
      <c r="AM107" s="1642"/>
      <c r="AN107" s="1642"/>
      <c r="AO107" s="1642"/>
      <c r="AP107" s="1642"/>
      <c r="AQ107" s="1642"/>
      <c r="AR107" s="1642"/>
      <c r="AS107" s="1642"/>
      <c r="AT107" s="1642"/>
      <c r="AU107" s="1642"/>
      <c r="AV107" s="1642"/>
      <c r="AW107" s="1642"/>
      <c r="AX107" s="1642"/>
      <c r="AY107" s="1642"/>
      <c r="AZ107" s="1642"/>
      <c r="BA107" s="1642"/>
      <c r="BB107" s="1642"/>
      <c r="BC107" s="1642"/>
      <c r="BD107" s="1642"/>
      <c r="BE107" s="1642"/>
      <c r="BF107" s="1642"/>
      <c r="BG107" s="1642"/>
    </row>
    <row r="108" spans="1:59" ht="18.75" customHeight="1">
      <c r="A108" s="1667"/>
      <c r="B108" s="1642"/>
      <c r="C108" s="1669"/>
      <c r="D108" s="1642"/>
      <c r="E108" s="1642"/>
      <c r="F108" s="1642"/>
      <c r="G108" s="1642"/>
      <c r="H108" s="1642"/>
      <c r="I108" s="1642"/>
      <c r="J108" s="1642"/>
      <c r="K108" s="1642"/>
      <c r="L108" s="1642"/>
      <c r="M108" s="1642"/>
      <c r="N108" s="1642"/>
      <c r="O108" s="1646"/>
      <c r="P108" s="1642"/>
      <c r="Q108" s="1642"/>
      <c r="R108" s="1642"/>
      <c r="S108" s="1645"/>
      <c r="T108" s="1645"/>
      <c r="U108" s="9"/>
      <c r="V108" s="9"/>
      <c r="W108" s="1646"/>
      <c r="X108" s="1646"/>
      <c r="Y108" s="1646"/>
      <c r="Z108" s="1646"/>
      <c r="AA108" s="1646"/>
      <c r="AB108" s="1646"/>
      <c r="AC108" s="1646"/>
      <c r="AD108" s="1647"/>
      <c r="AE108" s="1646"/>
      <c r="AF108" s="1646"/>
      <c r="AG108" s="1648"/>
      <c r="AH108" s="1646"/>
      <c r="AI108" s="1642"/>
      <c r="AJ108" s="1642"/>
      <c r="AK108" s="1642"/>
      <c r="AL108" s="1642"/>
      <c r="AM108" s="1642"/>
      <c r="AN108" s="1642"/>
      <c r="AO108" s="1642"/>
      <c r="AP108" s="1642"/>
      <c r="AQ108" s="1642"/>
      <c r="AR108" s="1642"/>
      <c r="AS108" s="1642"/>
      <c r="AT108" s="1642"/>
      <c r="AU108" s="1642"/>
      <c r="AV108" s="1642"/>
      <c r="AW108" s="1642"/>
      <c r="AX108" s="1642"/>
      <c r="AY108" s="1642"/>
      <c r="AZ108" s="1642"/>
      <c r="BA108" s="1642"/>
      <c r="BB108" s="1642"/>
      <c r="BC108" s="1642"/>
      <c r="BD108" s="1642"/>
      <c r="BE108" s="1642"/>
      <c r="BF108" s="1642"/>
      <c r="BG108" s="1642"/>
    </row>
    <row r="109" spans="1:59" ht="18.75" customHeight="1">
      <c r="A109" s="1667"/>
      <c r="B109" s="1642"/>
      <c r="C109" s="1669"/>
      <c r="D109" s="1642"/>
      <c r="E109" s="1642"/>
      <c r="F109" s="1642"/>
      <c r="G109" s="1642"/>
      <c r="H109" s="1642"/>
      <c r="I109" s="1642"/>
      <c r="J109" s="1642"/>
      <c r="K109" s="1642"/>
      <c r="L109" s="1642"/>
      <c r="M109" s="1642"/>
      <c r="N109" s="1642"/>
      <c r="O109" s="1646"/>
      <c r="P109" s="1642"/>
      <c r="Q109" s="1642"/>
      <c r="R109" s="1642"/>
      <c r="S109" s="1645"/>
      <c r="T109" s="1645"/>
      <c r="U109" s="9"/>
      <c r="V109" s="9"/>
      <c r="W109" s="1646"/>
      <c r="X109" s="1646"/>
      <c r="Y109" s="1646"/>
      <c r="Z109" s="1646"/>
      <c r="AA109" s="1646"/>
      <c r="AB109" s="1646"/>
      <c r="AC109" s="1646"/>
      <c r="AD109" s="1647"/>
      <c r="AE109" s="1646"/>
      <c r="AF109" s="1646"/>
      <c r="AG109" s="1648"/>
      <c r="AH109" s="1646"/>
      <c r="AI109" s="1642"/>
      <c r="AJ109" s="1642"/>
      <c r="AK109" s="1642"/>
      <c r="AL109" s="1642"/>
      <c r="AM109" s="1642"/>
      <c r="AN109" s="1642"/>
      <c r="AO109" s="1642"/>
      <c r="AP109" s="1642"/>
      <c r="AQ109" s="1642"/>
      <c r="AR109" s="1642"/>
      <c r="AS109" s="1642"/>
      <c r="AT109" s="1642"/>
      <c r="AU109" s="1642"/>
      <c r="AV109" s="1642"/>
      <c r="AW109" s="1642"/>
      <c r="AX109" s="1642"/>
      <c r="AY109" s="1642"/>
      <c r="AZ109" s="1642"/>
      <c r="BA109" s="1642"/>
      <c r="BB109" s="1642"/>
      <c r="BC109" s="1642"/>
      <c r="BD109" s="1642"/>
      <c r="BE109" s="1642"/>
      <c r="BF109" s="1642"/>
      <c r="BG109" s="1642"/>
    </row>
    <row r="110" spans="1:59" ht="18.75" customHeight="1">
      <c r="A110" s="1667"/>
      <c r="B110" s="1642"/>
      <c r="C110" s="1669"/>
      <c r="D110" s="1642"/>
      <c r="E110" s="1642"/>
      <c r="F110" s="1642"/>
      <c r="G110" s="1642"/>
      <c r="H110" s="1642"/>
      <c r="I110" s="1642"/>
      <c r="J110" s="1642"/>
      <c r="K110" s="1642"/>
      <c r="L110" s="1642"/>
      <c r="M110" s="1642"/>
      <c r="N110" s="1642"/>
      <c r="O110" s="1646"/>
      <c r="P110" s="1642"/>
      <c r="Q110" s="1642"/>
      <c r="R110" s="1642"/>
      <c r="S110" s="1645"/>
      <c r="T110" s="1645"/>
      <c r="U110" s="9"/>
      <c r="V110" s="9"/>
      <c r="W110" s="1646"/>
      <c r="X110" s="1646"/>
      <c r="Y110" s="1646"/>
      <c r="Z110" s="1646"/>
      <c r="AA110" s="1646"/>
      <c r="AB110" s="1646"/>
      <c r="AC110" s="1646"/>
      <c r="AD110" s="1647"/>
      <c r="AE110" s="1646"/>
      <c r="AF110" s="1646"/>
      <c r="AG110" s="1648"/>
      <c r="AH110" s="1646"/>
      <c r="AI110" s="1642"/>
      <c r="AJ110" s="1642"/>
      <c r="AK110" s="1642"/>
      <c r="AL110" s="1642"/>
      <c r="AM110" s="1642"/>
      <c r="AN110" s="1642"/>
      <c r="AO110" s="1642"/>
      <c r="AP110" s="1642"/>
      <c r="AQ110" s="1642"/>
      <c r="AR110" s="1642"/>
      <c r="AS110" s="1642"/>
      <c r="AT110" s="1642"/>
      <c r="AU110" s="1642"/>
      <c r="AV110" s="1642"/>
      <c r="AW110" s="1642"/>
      <c r="AX110" s="1642"/>
      <c r="AY110" s="1642"/>
      <c r="AZ110" s="1642"/>
      <c r="BA110" s="1642"/>
      <c r="BB110" s="1642"/>
      <c r="BC110" s="1642"/>
      <c r="BD110" s="1642"/>
      <c r="BE110" s="1642"/>
      <c r="BF110" s="1642"/>
      <c r="BG110" s="1642"/>
    </row>
    <row r="111" spans="1:59" ht="18.75" customHeight="1">
      <c r="A111" s="1667"/>
      <c r="B111" s="1642"/>
      <c r="C111" s="1669"/>
      <c r="D111" s="1642"/>
      <c r="E111" s="1642"/>
      <c r="F111" s="1642"/>
      <c r="G111" s="1642"/>
      <c r="H111" s="1642"/>
      <c r="I111" s="1642"/>
      <c r="J111" s="1642"/>
      <c r="K111" s="1642"/>
      <c r="L111" s="1642"/>
      <c r="M111" s="1642"/>
      <c r="N111" s="1642"/>
      <c r="O111" s="1646"/>
      <c r="P111" s="1642"/>
      <c r="Q111" s="1642"/>
      <c r="R111" s="1642"/>
      <c r="S111" s="1645"/>
      <c r="T111" s="1645"/>
      <c r="U111" s="9"/>
      <c r="V111" s="9"/>
      <c r="W111" s="1646"/>
      <c r="X111" s="1646"/>
      <c r="Y111" s="1646"/>
      <c r="Z111" s="1646"/>
      <c r="AA111" s="1646"/>
      <c r="AB111" s="1646"/>
      <c r="AC111" s="1646"/>
      <c r="AD111" s="1647"/>
      <c r="AE111" s="1646"/>
      <c r="AF111" s="1646"/>
      <c r="AG111" s="1648"/>
      <c r="AH111" s="1646"/>
      <c r="AI111" s="1642"/>
      <c r="AJ111" s="1642"/>
      <c r="AK111" s="1642"/>
      <c r="AL111" s="1642"/>
      <c r="AM111" s="1642"/>
      <c r="AN111" s="1642"/>
      <c r="AO111" s="1642"/>
      <c r="AP111" s="1642"/>
      <c r="AQ111" s="1642"/>
      <c r="AR111" s="1642"/>
      <c r="AS111" s="1642"/>
      <c r="AT111" s="1642"/>
      <c r="AU111" s="1642"/>
      <c r="AV111" s="1642"/>
      <c r="AW111" s="1642"/>
      <c r="AX111" s="1642"/>
      <c r="AY111" s="1642"/>
      <c r="AZ111" s="1642"/>
      <c r="BA111" s="1642"/>
      <c r="BB111" s="1642"/>
      <c r="BC111" s="1642"/>
      <c r="BD111" s="1642"/>
      <c r="BE111" s="1642"/>
      <c r="BF111" s="1642"/>
      <c r="BG111" s="1642"/>
    </row>
    <row r="112" spans="1:59" ht="18.75" customHeight="1">
      <c r="A112" s="1667"/>
      <c r="B112" s="1642"/>
      <c r="C112" s="1669"/>
      <c r="D112" s="1642"/>
      <c r="E112" s="1642"/>
      <c r="F112" s="1642"/>
      <c r="G112" s="1642"/>
      <c r="H112" s="1642"/>
      <c r="I112" s="1642"/>
      <c r="J112" s="1642"/>
      <c r="K112" s="1642"/>
      <c r="L112" s="1642"/>
      <c r="M112" s="1642"/>
      <c r="N112" s="1642"/>
      <c r="O112" s="1646"/>
      <c r="P112" s="1642"/>
      <c r="Q112" s="1642"/>
      <c r="R112" s="1642"/>
      <c r="S112" s="1645"/>
      <c r="T112" s="1645"/>
      <c r="U112" s="9"/>
      <c r="V112" s="9"/>
      <c r="W112" s="1646"/>
      <c r="X112" s="1646"/>
      <c r="Y112" s="1646"/>
      <c r="Z112" s="1646"/>
      <c r="AA112" s="1646"/>
      <c r="AB112" s="1646"/>
      <c r="AC112" s="1646"/>
      <c r="AD112" s="1647"/>
      <c r="AE112" s="1646"/>
      <c r="AF112" s="1646"/>
      <c r="AG112" s="1648"/>
      <c r="AH112" s="1646"/>
      <c r="AI112" s="1642"/>
      <c r="AJ112" s="1642"/>
      <c r="AK112" s="1642"/>
      <c r="AL112" s="1642"/>
      <c r="AM112" s="1642"/>
      <c r="AN112" s="1642"/>
      <c r="AO112" s="1642"/>
      <c r="AP112" s="1642"/>
      <c r="AQ112" s="1642"/>
      <c r="AR112" s="1642"/>
      <c r="AS112" s="1642"/>
      <c r="AT112" s="1642"/>
      <c r="AU112" s="1642"/>
      <c r="AV112" s="1642"/>
      <c r="AW112" s="1642"/>
      <c r="AX112" s="1642"/>
      <c r="AY112" s="1642"/>
      <c r="AZ112" s="1642"/>
      <c r="BA112" s="1642"/>
      <c r="BB112" s="1642"/>
      <c r="BC112" s="1642"/>
      <c r="BD112" s="1642"/>
      <c r="BE112" s="1642"/>
      <c r="BF112" s="1642"/>
      <c r="BG112" s="1642"/>
    </row>
    <row r="113" spans="1:59" ht="18.75" customHeight="1">
      <c r="A113" s="1667"/>
      <c r="B113" s="1642"/>
      <c r="C113" s="1669"/>
      <c r="D113" s="1642"/>
      <c r="E113" s="1642"/>
      <c r="F113" s="1642"/>
      <c r="G113" s="1642"/>
      <c r="H113" s="1642"/>
      <c r="I113" s="1642"/>
      <c r="J113" s="1642"/>
      <c r="K113" s="1642"/>
      <c r="L113" s="1642"/>
      <c r="M113" s="1642"/>
      <c r="N113" s="1642"/>
      <c r="O113" s="1646"/>
      <c r="P113" s="1642"/>
      <c r="Q113" s="1642"/>
      <c r="R113" s="1642"/>
      <c r="S113" s="1645"/>
      <c r="T113" s="1645"/>
      <c r="U113" s="9"/>
      <c r="V113" s="9"/>
      <c r="W113" s="1646"/>
      <c r="X113" s="1646"/>
      <c r="Y113" s="1646"/>
      <c r="Z113" s="1646"/>
      <c r="AA113" s="1646"/>
      <c r="AB113" s="1646"/>
      <c r="AC113" s="1646"/>
      <c r="AD113" s="1647"/>
      <c r="AE113" s="1646"/>
      <c r="AF113" s="1646"/>
      <c r="AG113" s="1648"/>
      <c r="AH113" s="1646"/>
      <c r="AI113" s="1642"/>
      <c r="AJ113" s="1642"/>
      <c r="AK113" s="1642"/>
      <c r="AL113" s="1642"/>
      <c r="AM113" s="1642"/>
      <c r="AN113" s="1642"/>
      <c r="AO113" s="1642"/>
      <c r="AP113" s="1642"/>
      <c r="AQ113" s="1642"/>
      <c r="AR113" s="1642"/>
      <c r="AS113" s="1642"/>
      <c r="AT113" s="1642"/>
      <c r="AU113" s="1642"/>
      <c r="AV113" s="1642"/>
      <c r="AW113" s="1642"/>
      <c r="AX113" s="1642"/>
      <c r="AY113" s="1642"/>
      <c r="AZ113" s="1642"/>
      <c r="BA113" s="1642"/>
      <c r="BB113" s="1642"/>
      <c r="BC113" s="1642"/>
      <c r="BD113" s="1642"/>
      <c r="BE113" s="1642"/>
      <c r="BF113" s="1642"/>
      <c r="BG113" s="1642"/>
    </row>
    <row r="114" spans="1:59" ht="18.75" customHeight="1">
      <c r="A114" s="1667"/>
      <c r="B114" s="1642"/>
      <c r="C114" s="1669"/>
      <c r="D114" s="1642"/>
      <c r="E114" s="1642"/>
      <c r="F114" s="1642"/>
      <c r="G114" s="1642"/>
      <c r="H114" s="1642"/>
      <c r="I114" s="1642"/>
      <c r="J114" s="1642"/>
      <c r="K114" s="1642"/>
      <c r="L114" s="1642"/>
      <c r="M114" s="1642"/>
      <c r="N114" s="1642"/>
      <c r="O114" s="1646"/>
      <c r="P114" s="1642"/>
      <c r="Q114" s="1642"/>
      <c r="R114" s="1642"/>
      <c r="S114" s="1645"/>
      <c r="T114" s="1645"/>
      <c r="U114" s="9"/>
      <c r="V114" s="9"/>
      <c r="W114" s="1646"/>
      <c r="X114" s="1646"/>
      <c r="Y114" s="1646"/>
      <c r="Z114" s="1646"/>
      <c r="AA114" s="1646"/>
      <c r="AB114" s="1646"/>
      <c r="AC114" s="1646"/>
      <c r="AD114" s="1647"/>
      <c r="AE114" s="1646"/>
      <c r="AF114" s="1646"/>
      <c r="AG114" s="1648"/>
      <c r="AH114" s="1646"/>
      <c r="AI114" s="1642"/>
      <c r="AJ114" s="1642"/>
      <c r="AK114" s="1642"/>
      <c r="AL114" s="1642"/>
      <c r="AM114" s="1642"/>
      <c r="AN114" s="1642"/>
      <c r="AO114" s="1642"/>
      <c r="AP114" s="1642"/>
      <c r="AQ114" s="1642"/>
      <c r="AR114" s="1642"/>
      <c r="AS114" s="1642"/>
      <c r="AT114" s="1642"/>
      <c r="AU114" s="1642"/>
      <c r="AV114" s="1642"/>
      <c r="AW114" s="1642"/>
      <c r="AX114" s="1642"/>
      <c r="AY114" s="1642"/>
      <c r="AZ114" s="1642"/>
      <c r="BA114" s="1642"/>
      <c r="BB114" s="1642"/>
      <c r="BC114" s="1642"/>
      <c r="BD114" s="1642"/>
      <c r="BE114" s="1642"/>
      <c r="BF114" s="1642"/>
      <c r="BG114" s="1642"/>
    </row>
    <row r="115" spans="1:59" ht="18.75" customHeight="1">
      <c r="A115" s="1667"/>
      <c r="B115" s="1642"/>
      <c r="C115" s="1669"/>
      <c r="D115" s="1642"/>
      <c r="E115" s="1642"/>
      <c r="F115" s="1642"/>
      <c r="G115" s="1642"/>
      <c r="H115" s="1642"/>
      <c r="I115" s="1642"/>
      <c r="J115" s="1642"/>
      <c r="K115" s="1642"/>
      <c r="L115" s="1642"/>
      <c r="M115" s="1642"/>
      <c r="N115" s="1642"/>
      <c r="O115" s="1646"/>
      <c r="P115" s="1642"/>
      <c r="Q115" s="1642"/>
      <c r="R115" s="1642"/>
      <c r="S115" s="1645"/>
      <c r="T115" s="1645"/>
      <c r="U115" s="9"/>
      <c r="V115" s="9"/>
      <c r="W115" s="1646"/>
      <c r="X115" s="1646"/>
      <c r="Y115" s="1646"/>
      <c r="Z115" s="1646"/>
      <c r="AA115" s="1646"/>
      <c r="AB115" s="1646"/>
      <c r="AC115" s="1646"/>
      <c r="AD115" s="1647"/>
      <c r="AE115" s="1646"/>
      <c r="AF115" s="1646"/>
      <c r="AG115" s="1648"/>
      <c r="AH115" s="1646"/>
      <c r="AI115" s="1642"/>
      <c r="AJ115" s="1642"/>
      <c r="AK115" s="1642"/>
      <c r="AL115" s="1642"/>
      <c r="AM115" s="1642"/>
      <c r="AN115" s="1642"/>
      <c r="AO115" s="1642"/>
      <c r="AP115" s="1642"/>
      <c r="AQ115" s="1642"/>
      <c r="AR115" s="1642"/>
      <c r="AS115" s="1642"/>
      <c r="AT115" s="1642"/>
      <c r="AU115" s="1642"/>
      <c r="AV115" s="1642"/>
      <c r="AW115" s="1642"/>
      <c r="AX115" s="1642"/>
      <c r="AY115" s="1642"/>
      <c r="AZ115" s="1642"/>
      <c r="BA115" s="1642"/>
      <c r="BB115" s="1642"/>
      <c r="BC115" s="1642"/>
      <c r="BD115" s="1642"/>
      <c r="BE115" s="1642"/>
      <c r="BF115" s="1642"/>
      <c r="BG115" s="1642"/>
    </row>
    <row r="116" spans="1:59" ht="18.75" customHeight="1">
      <c r="A116" s="1667"/>
      <c r="B116" s="1642"/>
      <c r="C116" s="1669"/>
      <c r="D116" s="1642"/>
      <c r="E116" s="1642"/>
      <c r="F116" s="1642"/>
      <c r="G116" s="1642"/>
      <c r="H116" s="1642"/>
      <c r="I116" s="1642"/>
      <c r="J116" s="1642"/>
      <c r="K116" s="1642"/>
      <c r="L116" s="1642"/>
      <c r="M116" s="1642"/>
      <c r="N116" s="1642"/>
      <c r="O116" s="1646"/>
      <c r="P116" s="1642"/>
      <c r="Q116" s="1642"/>
      <c r="R116" s="1642"/>
      <c r="S116" s="1645"/>
      <c r="T116" s="1645"/>
      <c r="U116" s="9"/>
      <c r="V116" s="9"/>
      <c r="W116" s="1646"/>
      <c r="X116" s="1646"/>
      <c r="Y116" s="1646"/>
      <c r="Z116" s="1646"/>
      <c r="AA116" s="1646"/>
      <c r="AB116" s="1646"/>
      <c r="AC116" s="1646"/>
      <c r="AD116" s="1647"/>
      <c r="AE116" s="1646"/>
      <c r="AF116" s="1646"/>
      <c r="AG116" s="1648"/>
      <c r="AH116" s="1646"/>
      <c r="AI116" s="1642"/>
      <c r="AJ116" s="1642"/>
      <c r="AK116" s="1642"/>
      <c r="AL116" s="1642"/>
      <c r="AM116" s="1642"/>
      <c r="AN116" s="1642"/>
      <c r="AO116" s="1642"/>
      <c r="AP116" s="1642"/>
      <c r="AQ116" s="1642"/>
      <c r="AR116" s="1642"/>
      <c r="AS116" s="1642"/>
      <c r="AT116" s="1642"/>
      <c r="AU116" s="1642"/>
      <c r="AV116" s="1642"/>
      <c r="AW116" s="1642"/>
      <c r="AX116" s="1642"/>
      <c r="AY116" s="1642"/>
      <c r="AZ116" s="1642"/>
      <c r="BA116" s="1642"/>
      <c r="BB116" s="1642"/>
      <c r="BC116" s="1642"/>
      <c r="BD116" s="1642"/>
      <c r="BE116" s="1642"/>
      <c r="BF116" s="1642"/>
      <c r="BG116" s="1642"/>
    </row>
    <row r="117" spans="1:59" ht="18.75" customHeight="1">
      <c r="A117" s="1667"/>
      <c r="B117" s="1642"/>
      <c r="C117" s="1669"/>
      <c r="D117" s="1642"/>
      <c r="E117" s="1642"/>
      <c r="F117" s="1642"/>
      <c r="G117" s="1642"/>
      <c r="H117" s="1642"/>
      <c r="I117" s="1642"/>
      <c r="J117" s="1642"/>
      <c r="K117" s="1642"/>
      <c r="L117" s="1642"/>
      <c r="M117" s="1642"/>
      <c r="N117" s="1642"/>
      <c r="O117" s="1646"/>
      <c r="P117" s="1642"/>
      <c r="Q117" s="1642"/>
      <c r="R117" s="1642"/>
      <c r="S117" s="1645"/>
      <c r="T117" s="1645"/>
      <c r="U117" s="9"/>
      <c r="V117" s="9"/>
      <c r="W117" s="1646"/>
      <c r="X117" s="1646"/>
      <c r="Y117" s="1646"/>
      <c r="Z117" s="1646"/>
      <c r="AA117" s="1646"/>
      <c r="AB117" s="1646"/>
      <c r="AC117" s="1646"/>
      <c r="AD117" s="1647"/>
      <c r="AE117" s="1646"/>
      <c r="AF117" s="1646"/>
      <c r="AG117" s="1648"/>
      <c r="AH117" s="1646"/>
      <c r="AI117" s="1642"/>
      <c r="AJ117" s="1642"/>
      <c r="AK117" s="1642"/>
      <c r="AL117" s="1642"/>
      <c r="AM117" s="1642"/>
      <c r="AN117" s="1642"/>
      <c r="AO117" s="1642"/>
      <c r="AP117" s="1642"/>
      <c r="AQ117" s="1642"/>
      <c r="AR117" s="1642"/>
      <c r="AS117" s="1642"/>
      <c r="AT117" s="1642"/>
      <c r="AU117" s="1642"/>
      <c r="AV117" s="1642"/>
      <c r="AW117" s="1642"/>
      <c r="AX117" s="1642"/>
      <c r="AY117" s="1642"/>
      <c r="AZ117" s="1642"/>
      <c r="BA117" s="1642"/>
      <c r="BB117" s="1642"/>
      <c r="BC117" s="1642"/>
      <c r="BD117" s="1642"/>
      <c r="BE117" s="1642"/>
      <c r="BF117" s="1642"/>
      <c r="BG117" s="1642"/>
    </row>
    <row r="118" spans="1:59" ht="18.75" customHeight="1">
      <c r="A118" s="1667"/>
      <c r="B118" s="1642"/>
      <c r="C118" s="1669"/>
      <c r="D118" s="1642"/>
      <c r="E118" s="1642"/>
      <c r="F118" s="1642"/>
      <c r="G118" s="1642"/>
      <c r="H118" s="1642"/>
      <c r="I118" s="1642"/>
      <c r="J118" s="1642"/>
      <c r="K118" s="1642"/>
      <c r="L118" s="1642"/>
      <c r="M118" s="1642"/>
      <c r="N118" s="1642"/>
      <c r="O118" s="1646"/>
      <c r="P118" s="1642"/>
      <c r="Q118" s="1642"/>
      <c r="R118" s="1642"/>
      <c r="S118" s="1645"/>
      <c r="T118" s="1645"/>
      <c r="U118" s="9"/>
      <c r="V118" s="9"/>
      <c r="W118" s="1646"/>
      <c r="X118" s="1646"/>
      <c r="Y118" s="1646"/>
      <c r="Z118" s="1646"/>
      <c r="AA118" s="1646"/>
      <c r="AB118" s="1646"/>
      <c r="AC118" s="1646"/>
      <c r="AD118" s="1647"/>
      <c r="AE118" s="1646"/>
      <c r="AF118" s="1646"/>
      <c r="AG118" s="1648"/>
      <c r="AH118" s="1646"/>
      <c r="AI118" s="1642"/>
      <c r="AJ118" s="1642"/>
      <c r="AK118" s="1642"/>
      <c r="AL118" s="1642"/>
      <c r="AM118" s="1642"/>
      <c r="AN118" s="1642"/>
      <c r="AO118" s="1642"/>
      <c r="AP118" s="1642"/>
      <c r="AQ118" s="1642"/>
      <c r="AR118" s="1642"/>
      <c r="AS118" s="1642"/>
      <c r="AT118" s="1642"/>
      <c r="AU118" s="1642"/>
      <c r="AV118" s="1642"/>
      <c r="AW118" s="1642"/>
      <c r="AX118" s="1642"/>
      <c r="AY118" s="1642"/>
      <c r="AZ118" s="1642"/>
      <c r="BA118" s="1642"/>
      <c r="BB118" s="1642"/>
      <c r="BC118" s="1642"/>
      <c r="BD118" s="1642"/>
      <c r="BE118" s="1642"/>
      <c r="BF118" s="1642"/>
      <c r="BG118" s="1642"/>
    </row>
    <row r="119" spans="1:59" ht="18.75" customHeight="1">
      <c r="A119" s="1667"/>
      <c r="B119" s="1642"/>
      <c r="C119" s="1669"/>
      <c r="D119" s="1642"/>
      <c r="E119" s="1642"/>
      <c r="F119" s="1642"/>
      <c r="G119" s="1642"/>
      <c r="H119" s="1642"/>
      <c r="I119" s="1642"/>
      <c r="J119" s="1642"/>
      <c r="K119" s="1642"/>
      <c r="L119" s="1642"/>
      <c r="M119" s="1642"/>
      <c r="N119" s="1642"/>
      <c r="O119" s="1646"/>
      <c r="P119" s="1642"/>
      <c r="Q119" s="1642"/>
      <c r="R119" s="1642"/>
      <c r="S119" s="1645"/>
      <c r="T119" s="1645"/>
      <c r="U119" s="9"/>
      <c r="V119" s="9"/>
      <c r="W119" s="1646"/>
      <c r="X119" s="1646"/>
      <c r="Y119" s="1646"/>
      <c r="Z119" s="1646"/>
      <c r="AA119" s="1646"/>
      <c r="AB119" s="1646"/>
      <c r="AC119" s="1646"/>
      <c r="AD119" s="1647"/>
      <c r="AE119" s="1646"/>
      <c r="AF119" s="1646"/>
      <c r="AG119" s="1648"/>
      <c r="AH119" s="1646"/>
      <c r="AI119" s="1642"/>
      <c r="AJ119" s="1642"/>
      <c r="AK119" s="1642"/>
      <c r="AL119" s="1642"/>
      <c r="AM119" s="1642"/>
      <c r="AN119" s="1642"/>
      <c r="AO119" s="1642"/>
      <c r="AP119" s="1642"/>
      <c r="AQ119" s="1642"/>
      <c r="AR119" s="1642"/>
      <c r="AS119" s="1642"/>
      <c r="AT119" s="1642"/>
      <c r="AU119" s="1642"/>
      <c r="AV119" s="1642"/>
      <c r="AW119" s="1642"/>
      <c r="AX119" s="1642"/>
      <c r="AY119" s="1642"/>
      <c r="AZ119" s="1642"/>
      <c r="BA119" s="1642"/>
      <c r="BB119" s="1642"/>
      <c r="BC119" s="1642"/>
      <c r="BD119" s="1642"/>
      <c r="BE119" s="1642"/>
      <c r="BF119" s="1642"/>
      <c r="BG119" s="1642"/>
    </row>
    <row r="120" spans="1:59" ht="18.75" customHeight="1">
      <c r="A120" s="1667"/>
      <c r="B120" s="1642"/>
      <c r="C120" s="1669"/>
      <c r="D120" s="1642"/>
      <c r="E120" s="1642"/>
      <c r="F120" s="1642"/>
      <c r="G120" s="1642"/>
      <c r="H120" s="1642"/>
      <c r="I120" s="1642"/>
      <c r="J120" s="1642"/>
      <c r="K120" s="1642"/>
      <c r="L120" s="1642"/>
      <c r="M120" s="1642"/>
      <c r="N120" s="1642"/>
      <c r="O120" s="1646"/>
      <c r="P120" s="1642"/>
      <c r="Q120" s="1642"/>
      <c r="R120" s="1642"/>
      <c r="S120" s="1645"/>
      <c r="T120" s="1645"/>
      <c r="U120" s="9"/>
      <c r="V120" s="9"/>
      <c r="W120" s="1646"/>
      <c r="X120" s="1646"/>
      <c r="Y120" s="1646"/>
      <c r="Z120" s="1646"/>
      <c r="AA120" s="1646"/>
      <c r="AB120" s="1646"/>
      <c r="AC120" s="1646"/>
      <c r="AD120" s="1647"/>
      <c r="AE120" s="1646"/>
      <c r="AF120" s="1646"/>
      <c r="AG120" s="1648"/>
      <c r="AH120" s="1646"/>
      <c r="AI120" s="1642"/>
      <c r="AJ120" s="1642"/>
      <c r="AK120" s="1642"/>
      <c r="AL120" s="1642"/>
      <c r="AM120" s="1642"/>
      <c r="AN120" s="1642"/>
      <c r="AO120" s="1642"/>
      <c r="AP120" s="1642"/>
      <c r="AQ120" s="1642"/>
      <c r="AR120" s="1642"/>
      <c r="AS120" s="1642"/>
      <c r="AT120" s="1642"/>
      <c r="AU120" s="1642"/>
      <c r="AV120" s="1642"/>
      <c r="AW120" s="1642"/>
      <c r="AX120" s="1642"/>
      <c r="AY120" s="1642"/>
      <c r="AZ120" s="1642"/>
      <c r="BA120" s="1642"/>
      <c r="BB120" s="1642"/>
      <c r="BC120" s="1642"/>
      <c r="BD120" s="1642"/>
      <c r="BE120" s="1642"/>
      <c r="BF120" s="1642"/>
      <c r="BG120" s="1642"/>
    </row>
    <row r="121" spans="1:59" ht="18.75" customHeight="1">
      <c r="A121" s="1667"/>
      <c r="B121" s="1642"/>
      <c r="C121" s="1669"/>
      <c r="D121" s="1642"/>
      <c r="E121" s="1642"/>
      <c r="F121" s="1642"/>
      <c r="G121" s="1642"/>
      <c r="H121" s="1642"/>
      <c r="I121" s="1642"/>
      <c r="J121" s="1642"/>
      <c r="K121" s="1642"/>
      <c r="L121" s="1642"/>
      <c r="M121" s="1642"/>
      <c r="N121" s="1642"/>
      <c r="O121" s="1646"/>
      <c r="P121" s="1642"/>
      <c r="Q121" s="1642"/>
      <c r="R121" s="1642"/>
      <c r="S121" s="1645"/>
      <c r="T121" s="1645"/>
      <c r="U121" s="9"/>
      <c r="V121" s="9"/>
      <c r="W121" s="1646"/>
      <c r="X121" s="1646"/>
      <c r="Y121" s="1646"/>
      <c r="Z121" s="1646"/>
      <c r="AA121" s="1646"/>
      <c r="AB121" s="1646"/>
      <c r="AC121" s="1646"/>
      <c r="AD121" s="1647"/>
      <c r="AE121" s="1646"/>
      <c r="AF121" s="1646"/>
      <c r="AG121" s="1648"/>
      <c r="AH121" s="1646"/>
      <c r="AI121" s="1642"/>
      <c r="AJ121" s="1642"/>
      <c r="AK121" s="1642"/>
      <c r="AL121" s="1642"/>
      <c r="AM121" s="1642"/>
      <c r="AN121" s="1642"/>
      <c r="AO121" s="1642"/>
      <c r="AP121" s="1642"/>
      <c r="AQ121" s="1642"/>
      <c r="AR121" s="1642"/>
      <c r="AS121" s="1642"/>
      <c r="AT121" s="1642"/>
      <c r="AU121" s="1642"/>
      <c r="AV121" s="1642"/>
      <c r="AW121" s="1642"/>
      <c r="AX121" s="1642"/>
      <c r="AY121" s="1642"/>
      <c r="AZ121" s="1642"/>
      <c r="BA121" s="1642"/>
      <c r="BB121" s="1642"/>
      <c r="BC121" s="1642"/>
      <c r="BD121" s="1642"/>
      <c r="BE121" s="1642"/>
      <c r="BF121" s="1642"/>
      <c r="BG121" s="1642"/>
    </row>
    <row r="122" spans="1:59" ht="18.75" customHeight="1">
      <c r="A122" s="1667"/>
      <c r="B122" s="1642"/>
      <c r="C122" s="1669"/>
      <c r="D122" s="1642"/>
      <c r="E122" s="1642"/>
      <c r="F122" s="1642"/>
      <c r="G122" s="1642"/>
      <c r="H122" s="1642"/>
      <c r="I122" s="1642"/>
      <c r="J122" s="1642"/>
      <c r="K122" s="1642"/>
      <c r="L122" s="1642"/>
      <c r="M122" s="1642"/>
      <c r="N122" s="1642"/>
      <c r="O122" s="1646"/>
      <c r="P122" s="1642"/>
      <c r="Q122" s="1642"/>
      <c r="R122" s="1642"/>
      <c r="S122" s="1645"/>
      <c r="T122" s="1645"/>
      <c r="U122" s="9"/>
      <c r="V122" s="9"/>
      <c r="W122" s="1646"/>
      <c r="X122" s="1646"/>
      <c r="Y122" s="1646"/>
      <c r="Z122" s="1646"/>
      <c r="AA122" s="1646"/>
      <c r="AB122" s="1646"/>
      <c r="AC122" s="1646"/>
      <c r="AD122" s="1647"/>
      <c r="AE122" s="1646"/>
      <c r="AF122" s="1646"/>
      <c r="AG122" s="1648"/>
      <c r="AH122" s="1646"/>
      <c r="AI122" s="1642"/>
      <c r="AJ122" s="1642"/>
      <c r="AK122" s="1642"/>
      <c r="AL122" s="1642"/>
      <c r="AM122" s="1642"/>
      <c r="AN122" s="1642"/>
      <c r="AO122" s="1642"/>
      <c r="AP122" s="1642"/>
      <c r="AQ122" s="1642"/>
      <c r="AR122" s="1642"/>
      <c r="AS122" s="1642"/>
      <c r="AT122" s="1642"/>
      <c r="AU122" s="1642"/>
      <c r="AV122" s="1642"/>
      <c r="AW122" s="1642"/>
      <c r="AX122" s="1642"/>
      <c r="AY122" s="1642"/>
      <c r="AZ122" s="1642"/>
      <c r="BA122" s="1642"/>
      <c r="BB122" s="1642"/>
      <c r="BC122" s="1642"/>
      <c r="BD122" s="1642"/>
      <c r="BE122" s="1642"/>
      <c r="BF122" s="1642"/>
      <c r="BG122" s="1642"/>
    </row>
    <row r="123" spans="1:59" ht="18.75" customHeight="1">
      <c r="A123" s="1667"/>
      <c r="B123" s="1642"/>
      <c r="C123" s="1669"/>
      <c r="D123" s="1642"/>
      <c r="E123" s="1642"/>
      <c r="F123" s="1642"/>
      <c r="G123" s="1642"/>
      <c r="H123" s="1642"/>
      <c r="I123" s="1642"/>
      <c r="J123" s="1642"/>
      <c r="K123" s="1642"/>
      <c r="L123" s="1642"/>
      <c r="M123" s="1642"/>
      <c r="N123" s="1642"/>
      <c r="O123" s="1646"/>
      <c r="P123" s="1642"/>
      <c r="Q123" s="1642"/>
      <c r="R123" s="1642"/>
      <c r="S123" s="1645"/>
      <c r="T123" s="1645"/>
      <c r="U123" s="9"/>
      <c r="V123" s="9"/>
      <c r="W123" s="1646"/>
      <c r="X123" s="1646"/>
      <c r="Y123" s="1646"/>
      <c r="Z123" s="1646"/>
      <c r="AA123" s="1646"/>
      <c r="AB123" s="1646"/>
      <c r="AC123" s="1646"/>
      <c r="AD123" s="1647"/>
      <c r="AE123" s="1646"/>
      <c r="AF123" s="1646"/>
      <c r="AG123" s="1648"/>
      <c r="AH123" s="1646"/>
      <c r="AI123" s="1642"/>
      <c r="AJ123" s="1642"/>
      <c r="AK123" s="1642"/>
      <c r="AL123" s="1642"/>
      <c r="AM123" s="1642"/>
      <c r="AN123" s="1642"/>
      <c r="AO123" s="1642"/>
      <c r="AP123" s="1642"/>
      <c r="AQ123" s="1642"/>
      <c r="AR123" s="1642"/>
      <c r="AS123" s="1642"/>
      <c r="AT123" s="1642"/>
      <c r="AU123" s="1642"/>
      <c r="AV123" s="1642"/>
      <c r="AW123" s="1642"/>
      <c r="AX123" s="1642"/>
      <c r="AY123" s="1642"/>
      <c r="AZ123" s="1642"/>
      <c r="BA123" s="1642"/>
      <c r="BB123" s="1642"/>
      <c r="BC123" s="1642"/>
      <c r="BD123" s="1642"/>
      <c r="BE123" s="1642"/>
      <c r="BF123" s="1642"/>
      <c r="BG123" s="1642"/>
    </row>
    <row r="124" spans="1:59" ht="18.75" customHeight="1">
      <c r="A124" s="1667"/>
      <c r="B124" s="1642"/>
      <c r="C124" s="1669"/>
      <c r="D124" s="1642"/>
      <c r="E124" s="1642"/>
      <c r="F124" s="1642"/>
      <c r="G124" s="1642"/>
      <c r="H124" s="1642"/>
      <c r="I124" s="1642"/>
      <c r="J124" s="1642"/>
      <c r="K124" s="1642"/>
      <c r="L124" s="1642"/>
      <c r="M124" s="1642"/>
      <c r="N124" s="1642"/>
      <c r="O124" s="1646"/>
      <c r="P124" s="1642"/>
      <c r="Q124" s="1642"/>
      <c r="R124" s="1642"/>
      <c r="S124" s="1645"/>
      <c r="T124" s="1645"/>
      <c r="U124" s="9"/>
      <c r="V124" s="9"/>
      <c r="W124" s="1646"/>
      <c r="X124" s="1646"/>
      <c r="Y124" s="1646"/>
      <c r="Z124" s="1646"/>
      <c r="AA124" s="1646"/>
      <c r="AB124" s="1646"/>
      <c r="AC124" s="1646"/>
      <c r="AD124" s="1647"/>
      <c r="AE124" s="1646"/>
      <c r="AF124" s="1646"/>
      <c r="AG124" s="1648"/>
      <c r="AH124" s="1646"/>
      <c r="AI124" s="1642"/>
      <c r="AJ124" s="1642"/>
      <c r="AK124" s="1642"/>
      <c r="AL124" s="1642"/>
      <c r="AM124" s="1642"/>
      <c r="AN124" s="1642"/>
      <c r="AO124" s="1642"/>
      <c r="AP124" s="1642"/>
      <c r="AQ124" s="1642"/>
      <c r="AR124" s="1642"/>
      <c r="AS124" s="1642"/>
      <c r="AT124" s="1642"/>
      <c r="AU124" s="1642"/>
      <c r="AV124" s="1642"/>
      <c r="AW124" s="1642"/>
      <c r="AX124" s="1642"/>
      <c r="AY124" s="1642"/>
      <c r="AZ124" s="1642"/>
      <c r="BA124" s="1642"/>
      <c r="BB124" s="1642"/>
      <c r="BC124" s="1642"/>
      <c r="BD124" s="1642"/>
      <c r="BE124" s="1642"/>
      <c r="BF124" s="1642"/>
      <c r="BG124" s="1642"/>
    </row>
    <row r="125" spans="1:59" ht="18.75" customHeight="1">
      <c r="A125" s="1667"/>
      <c r="B125" s="1642"/>
      <c r="C125" s="1669"/>
      <c r="D125" s="1642"/>
      <c r="E125" s="1642"/>
      <c r="F125" s="1642"/>
      <c r="G125" s="1642"/>
      <c r="H125" s="1642"/>
      <c r="I125" s="1642"/>
      <c r="J125" s="1642"/>
      <c r="K125" s="1642"/>
      <c r="L125" s="1642"/>
      <c r="M125" s="1642"/>
      <c r="N125" s="1642"/>
      <c r="O125" s="1646"/>
      <c r="P125" s="1642"/>
      <c r="Q125" s="1642"/>
      <c r="R125" s="1642"/>
      <c r="S125" s="1645"/>
      <c r="T125" s="1645"/>
      <c r="U125" s="9"/>
      <c r="V125" s="9"/>
      <c r="W125" s="1646"/>
      <c r="X125" s="1646"/>
      <c r="Y125" s="1646"/>
      <c r="Z125" s="1646"/>
      <c r="AA125" s="1646"/>
      <c r="AB125" s="1646"/>
      <c r="AC125" s="1646"/>
      <c r="AD125" s="1647"/>
      <c r="AE125" s="1646"/>
      <c r="AF125" s="1646"/>
      <c r="AG125" s="1648"/>
      <c r="AH125" s="1646"/>
      <c r="AI125" s="1642"/>
      <c r="AJ125" s="1642"/>
      <c r="AK125" s="1642"/>
      <c r="AL125" s="1642"/>
      <c r="AM125" s="1642"/>
      <c r="AN125" s="1642"/>
      <c r="AO125" s="1642"/>
      <c r="AP125" s="1642"/>
      <c r="AQ125" s="1642"/>
      <c r="AR125" s="1642"/>
      <c r="AS125" s="1642"/>
      <c r="AT125" s="1642"/>
      <c r="AU125" s="1642"/>
      <c r="AV125" s="1642"/>
      <c r="AW125" s="1642"/>
      <c r="AX125" s="1642"/>
      <c r="AY125" s="1642"/>
      <c r="AZ125" s="1642"/>
      <c r="BA125" s="1642"/>
      <c r="BB125" s="1642"/>
      <c r="BC125" s="1642"/>
      <c r="BD125" s="1642"/>
      <c r="BE125" s="1642"/>
      <c r="BF125" s="1642"/>
      <c r="BG125" s="1642"/>
    </row>
    <row r="126" spans="1:59" ht="18.75" customHeight="1">
      <c r="A126" s="1667"/>
      <c r="B126" s="1642"/>
      <c r="C126" s="1669"/>
      <c r="D126" s="1642"/>
      <c r="E126" s="1642"/>
      <c r="F126" s="1642"/>
      <c r="G126" s="1642"/>
      <c r="H126" s="1642"/>
      <c r="I126" s="1642"/>
      <c r="J126" s="1642"/>
      <c r="K126" s="1642"/>
      <c r="L126" s="1642"/>
      <c r="M126" s="1642"/>
      <c r="N126" s="1642"/>
      <c r="O126" s="1646"/>
      <c r="P126" s="1642"/>
      <c r="Q126" s="1642"/>
      <c r="R126" s="1642"/>
      <c r="S126" s="1645"/>
      <c r="T126" s="1645"/>
      <c r="U126" s="9"/>
      <c r="V126" s="9"/>
      <c r="W126" s="1646"/>
      <c r="X126" s="1646"/>
      <c r="Y126" s="1646"/>
      <c r="Z126" s="1646"/>
      <c r="AA126" s="1646"/>
      <c r="AB126" s="1646"/>
      <c r="AC126" s="1646"/>
      <c r="AD126" s="1647"/>
      <c r="AE126" s="1646"/>
      <c r="AF126" s="1646"/>
      <c r="AG126" s="1648"/>
      <c r="AH126" s="1646"/>
      <c r="AI126" s="1642"/>
      <c r="AJ126" s="1642"/>
      <c r="AK126" s="1642"/>
      <c r="AL126" s="1642"/>
      <c r="AM126" s="1642"/>
      <c r="AN126" s="1642"/>
      <c r="AO126" s="1642"/>
      <c r="AP126" s="1642"/>
      <c r="AQ126" s="1642"/>
      <c r="AR126" s="1642"/>
      <c r="AS126" s="1642"/>
      <c r="AT126" s="1642"/>
      <c r="AU126" s="1642"/>
      <c r="AV126" s="1642"/>
      <c r="AW126" s="1642"/>
      <c r="AX126" s="1642"/>
      <c r="AY126" s="1642"/>
      <c r="AZ126" s="1642"/>
      <c r="BA126" s="1642"/>
      <c r="BB126" s="1642"/>
      <c r="BC126" s="1642"/>
      <c r="BD126" s="1642"/>
      <c r="BE126" s="1642"/>
      <c r="BF126" s="1642"/>
      <c r="BG126" s="1642"/>
    </row>
    <row r="127" spans="1:59" ht="18.75" customHeight="1">
      <c r="A127" s="1667"/>
      <c r="B127" s="1642"/>
      <c r="C127" s="1669"/>
      <c r="D127" s="1642"/>
      <c r="E127" s="1642"/>
      <c r="F127" s="1642"/>
      <c r="G127" s="1642"/>
      <c r="H127" s="1642"/>
      <c r="I127" s="1642"/>
      <c r="J127" s="1642"/>
      <c r="K127" s="1642"/>
      <c r="L127" s="1642"/>
      <c r="M127" s="1642"/>
      <c r="N127" s="1642"/>
      <c r="O127" s="1646"/>
      <c r="P127" s="1642"/>
      <c r="Q127" s="1642"/>
      <c r="R127" s="1642"/>
      <c r="S127" s="1645"/>
      <c r="T127" s="1645"/>
      <c r="U127" s="9"/>
      <c r="V127" s="9"/>
      <c r="W127" s="1646"/>
      <c r="X127" s="1646"/>
      <c r="Y127" s="1646"/>
      <c r="Z127" s="1646"/>
      <c r="AA127" s="1646"/>
      <c r="AB127" s="1646"/>
      <c r="AC127" s="1646"/>
      <c r="AD127" s="1647"/>
      <c r="AE127" s="1646"/>
      <c r="AF127" s="1646"/>
      <c r="AG127" s="1648"/>
      <c r="AH127" s="1646"/>
      <c r="AI127" s="1642"/>
      <c r="AJ127" s="1642"/>
      <c r="AK127" s="1642"/>
      <c r="AL127" s="1642"/>
      <c r="AM127" s="1642"/>
      <c r="AN127" s="1642"/>
      <c r="AO127" s="1642"/>
      <c r="AP127" s="1642"/>
      <c r="AQ127" s="1642"/>
      <c r="AR127" s="1642"/>
      <c r="AS127" s="1642"/>
      <c r="AT127" s="1642"/>
      <c r="AU127" s="1642"/>
      <c r="AV127" s="1642"/>
      <c r="AW127" s="1642"/>
      <c r="AX127" s="1642"/>
      <c r="AY127" s="1642"/>
      <c r="AZ127" s="1642"/>
      <c r="BA127" s="1642"/>
      <c r="BB127" s="1642"/>
      <c r="BC127" s="1642"/>
      <c r="BD127" s="1642"/>
      <c r="BE127" s="1642"/>
      <c r="BF127" s="1642"/>
      <c r="BG127" s="1642"/>
    </row>
    <row r="128" spans="1:59" ht="18.75" customHeight="1">
      <c r="A128" s="1667"/>
      <c r="B128" s="1642"/>
      <c r="C128" s="1669"/>
      <c r="D128" s="1642"/>
      <c r="E128" s="1642"/>
      <c r="F128" s="1642"/>
      <c r="G128" s="1642"/>
      <c r="H128" s="1642"/>
      <c r="I128" s="1642"/>
      <c r="J128" s="1642"/>
      <c r="K128" s="1642"/>
      <c r="L128" s="1642"/>
      <c r="M128" s="1642"/>
      <c r="N128" s="1642"/>
      <c r="O128" s="1646"/>
      <c r="P128" s="1642"/>
      <c r="Q128" s="1642"/>
      <c r="R128" s="1642"/>
      <c r="S128" s="1645"/>
      <c r="T128" s="1645"/>
      <c r="U128" s="9"/>
      <c r="V128" s="9"/>
      <c r="W128" s="1646"/>
      <c r="X128" s="1646"/>
      <c r="Y128" s="1646"/>
      <c r="Z128" s="1646"/>
      <c r="AA128" s="1646"/>
      <c r="AB128" s="1646"/>
      <c r="AC128" s="1646"/>
      <c r="AD128" s="1647"/>
      <c r="AE128" s="1646"/>
      <c r="AF128" s="1646"/>
      <c r="AG128" s="1648"/>
      <c r="AH128" s="1646"/>
      <c r="AI128" s="1642"/>
      <c r="AJ128" s="1642"/>
      <c r="AK128" s="1642"/>
      <c r="AL128" s="1642"/>
      <c r="AM128" s="1642"/>
      <c r="AN128" s="1642"/>
      <c r="AO128" s="1642"/>
      <c r="AP128" s="1642"/>
      <c r="AQ128" s="1642"/>
      <c r="AR128" s="1642"/>
      <c r="AS128" s="1642"/>
      <c r="AT128" s="1642"/>
      <c r="AU128" s="1642"/>
      <c r="AV128" s="1642"/>
      <c r="AW128" s="1642"/>
      <c r="AX128" s="1642"/>
      <c r="AY128" s="1642"/>
      <c r="AZ128" s="1642"/>
      <c r="BA128" s="1642"/>
      <c r="BB128" s="1642"/>
      <c r="BC128" s="1642"/>
      <c r="BD128" s="1642"/>
      <c r="BE128" s="1642"/>
      <c r="BF128" s="1642"/>
      <c r="BG128" s="1642"/>
    </row>
    <row r="129" spans="1:59" ht="18.75" customHeight="1">
      <c r="A129" s="1667"/>
      <c r="B129" s="1642"/>
      <c r="C129" s="1669"/>
      <c r="D129" s="1642"/>
      <c r="E129" s="1642"/>
      <c r="F129" s="1642"/>
      <c r="G129" s="1642"/>
      <c r="H129" s="1642"/>
      <c r="I129" s="1642"/>
      <c r="J129" s="1642"/>
      <c r="K129" s="1642"/>
      <c r="L129" s="1642"/>
      <c r="M129" s="1642"/>
      <c r="N129" s="1642"/>
      <c r="O129" s="1646"/>
      <c r="P129" s="1642"/>
      <c r="Q129" s="1642"/>
      <c r="R129" s="1642"/>
      <c r="S129" s="1645"/>
      <c r="T129" s="1645"/>
      <c r="U129" s="9"/>
      <c r="V129" s="9"/>
      <c r="W129" s="1646"/>
      <c r="X129" s="1646"/>
      <c r="Y129" s="1646"/>
      <c r="Z129" s="1646"/>
      <c r="AA129" s="1646"/>
      <c r="AB129" s="1646"/>
      <c r="AC129" s="1646"/>
      <c r="AD129" s="1647"/>
      <c r="AE129" s="1646"/>
      <c r="AF129" s="1646"/>
      <c r="AG129" s="1648"/>
      <c r="AH129" s="1646"/>
      <c r="AI129" s="1642"/>
      <c r="AJ129" s="1642"/>
      <c r="AK129" s="1642"/>
      <c r="AL129" s="1642"/>
      <c r="AM129" s="1642"/>
      <c r="AN129" s="1642"/>
      <c r="AO129" s="1642"/>
      <c r="AP129" s="1642"/>
      <c r="AQ129" s="1642"/>
      <c r="AR129" s="1642"/>
      <c r="AS129" s="1642"/>
      <c r="AT129" s="1642"/>
      <c r="AU129" s="1642"/>
      <c r="AV129" s="1642"/>
      <c r="AW129" s="1642"/>
      <c r="AX129" s="1642"/>
      <c r="AY129" s="1642"/>
      <c r="AZ129" s="1642"/>
      <c r="BA129" s="1642"/>
      <c r="BB129" s="1642"/>
      <c r="BC129" s="1642"/>
      <c r="BD129" s="1642"/>
      <c r="BE129" s="1642"/>
      <c r="BF129" s="1642"/>
      <c r="BG129" s="1642"/>
    </row>
    <row r="130" spans="1:59" ht="18.75" customHeight="1">
      <c r="A130" s="1667"/>
      <c r="B130" s="1642"/>
      <c r="C130" s="1669"/>
      <c r="D130" s="1642"/>
      <c r="E130" s="1642"/>
      <c r="F130" s="1642"/>
      <c r="G130" s="1642"/>
      <c r="H130" s="1642"/>
      <c r="I130" s="1642"/>
      <c r="J130" s="1642"/>
      <c r="K130" s="1642"/>
      <c r="L130" s="1642"/>
      <c r="M130" s="1642"/>
      <c r="N130" s="1642"/>
      <c r="O130" s="1646"/>
      <c r="P130" s="1642"/>
      <c r="Q130" s="1642"/>
      <c r="R130" s="1642"/>
      <c r="S130" s="1645"/>
      <c r="T130" s="1645"/>
      <c r="U130" s="9"/>
      <c r="V130" s="9"/>
      <c r="W130" s="1646"/>
      <c r="X130" s="1646"/>
      <c r="Y130" s="1646"/>
      <c r="Z130" s="1646"/>
      <c r="AA130" s="1646"/>
      <c r="AB130" s="1646"/>
      <c r="AC130" s="1646"/>
      <c r="AD130" s="1647"/>
      <c r="AE130" s="1646"/>
      <c r="AF130" s="1646"/>
      <c r="AG130" s="1648"/>
      <c r="AH130" s="1646"/>
      <c r="AI130" s="1642"/>
      <c r="AJ130" s="1642"/>
      <c r="AK130" s="1642"/>
      <c r="AL130" s="1642"/>
      <c r="AM130" s="1642"/>
      <c r="AN130" s="1642"/>
      <c r="AO130" s="1642"/>
      <c r="AP130" s="1642"/>
      <c r="AQ130" s="1642"/>
      <c r="AR130" s="1642"/>
      <c r="AS130" s="1642"/>
      <c r="AT130" s="1642"/>
      <c r="AU130" s="1642"/>
      <c r="AV130" s="1642"/>
      <c r="AW130" s="1642"/>
      <c r="AX130" s="1642"/>
      <c r="AY130" s="1642"/>
      <c r="AZ130" s="1642"/>
      <c r="BA130" s="1642"/>
      <c r="BB130" s="1642"/>
      <c r="BC130" s="1642"/>
      <c r="BD130" s="1642"/>
      <c r="BE130" s="1642"/>
      <c r="BF130" s="1642"/>
      <c r="BG130" s="1642"/>
    </row>
    <row r="131" spans="1:59" ht="18.75" customHeight="1">
      <c r="A131" s="1667"/>
      <c r="B131" s="1642"/>
      <c r="C131" s="1669"/>
      <c r="D131" s="1642"/>
      <c r="E131" s="1642"/>
      <c r="F131" s="1642"/>
      <c r="G131" s="1642"/>
      <c r="H131" s="1642"/>
      <c r="I131" s="1642"/>
      <c r="J131" s="1642"/>
      <c r="K131" s="1642"/>
      <c r="L131" s="1642"/>
      <c r="M131" s="1642"/>
      <c r="N131" s="1642"/>
      <c r="O131" s="1646"/>
      <c r="P131" s="1642"/>
      <c r="Q131" s="1642"/>
      <c r="R131" s="1642"/>
      <c r="S131" s="1645"/>
      <c r="T131" s="1645"/>
      <c r="U131" s="9"/>
      <c r="V131" s="9"/>
      <c r="W131" s="1646"/>
      <c r="X131" s="1646"/>
      <c r="Y131" s="1646"/>
      <c r="Z131" s="1646"/>
      <c r="AA131" s="1646"/>
      <c r="AB131" s="1646"/>
      <c r="AC131" s="1646"/>
      <c r="AD131" s="1647"/>
      <c r="AE131" s="1646"/>
      <c r="AF131" s="1646"/>
      <c r="AG131" s="1648"/>
      <c r="AH131" s="1646"/>
      <c r="AI131" s="1642"/>
      <c r="AJ131" s="1642"/>
      <c r="AK131" s="1642"/>
      <c r="AL131" s="1642"/>
      <c r="AM131" s="1642"/>
      <c r="AN131" s="1642"/>
      <c r="AO131" s="1642"/>
      <c r="AP131" s="1642"/>
      <c r="AQ131" s="1642"/>
      <c r="AR131" s="1642"/>
      <c r="AS131" s="1642"/>
      <c r="AT131" s="1642"/>
      <c r="AU131" s="1642"/>
      <c r="AV131" s="1642"/>
      <c r="AW131" s="1642"/>
      <c r="AX131" s="1642"/>
      <c r="AY131" s="1642"/>
      <c r="AZ131" s="1642"/>
      <c r="BA131" s="1642"/>
      <c r="BB131" s="1642"/>
      <c r="BC131" s="1642"/>
      <c r="BD131" s="1642"/>
      <c r="BE131" s="1642"/>
      <c r="BF131" s="1642"/>
      <c r="BG131" s="1642"/>
    </row>
    <row r="132" spans="1:59" ht="18.75" customHeight="1">
      <c r="A132" s="1667"/>
      <c r="B132" s="1642"/>
      <c r="C132" s="1669"/>
      <c r="D132" s="1642"/>
      <c r="E132" s="1642"/>
      <c r="F132" s="1642"/>
      <c r="G132" s="1642"/>
      <c r="H132" s="1642"/>
      <c r="I132" s="1642"/>
      <c r="J132" s="1642"/>
      <c r="K132" s="1642"/>
      <c r="L132" s="1642"/>
      <c r="M132" s="1642"/>
      <c r="N132" s="1642"/>
      <c r="O132" s="1646"/>
      <c r="P132" s="1642"/>
      <c r="Q132" s="1642"/>
      <c r="R132" s="1642"/>
      <c r="S132" s="1645"/>
      <c r="T132" s="1645"/>
      <c r="U132" s="9"/>
      <c r="V132" s="9"/>
      <c r="W132" s="1646"/>
      <c r="X132" s="1646"/>
      <c r="Y132" s="1646"/>
      <c r="Z132" s="1646"/>
      <c r="AA132" s="1646"/>
      <c r="AB132" s="1646"/>
      <c r="AC132" s="1646"/>
      <c r="AD132" s="1647"/>
      <c r="AE132" s="1646"/>
      <c r="AF132" s="1646"/>
      <c r="AG132" s="1648"/>
      <c r="AH132" s="1646"/>
      <c r="AI132" s="1642"/>
      <c r="AJ132" s="1642"/>
      <c r="AK132" s="1642"/>
      <c r="AL132" s="1642"/>
      <c r="AM132" s="1642"/>
      <c r="AN132" s="1642"/>
      <c r="AO132" s="1642"/>
      <c r="AP132" s="1642"/>
      <c r="AQ132" s="1642"/>
      <c r="AR132" s="1642"/>
      <c r="AS132" s="1642"/>
      <c r="AT132" s="1642"/>
      <c r="AU132" s="1642"/>
      <c r="AV132" s="1642"/>
      <c r="AW132" s="1642"/>
      <c r="AX132" s="1642"/>
      <c r="AY132" s="1642"/>
      <c r="AZ132" s="1642"/>
      <c r="BA132" s="1642"/>
      <c r="BB132" s="1642"/>
      <c r="BC132" s="1642"/>
      <c r="BD132" s="1642"/>
      <c r="BE132" s="1642"/>
      <c r="BF132" s="1642"/>
      <c r="BG132" s="1642"/>
    </row>
    <row r="133" spans="1:59" ht="18.75" customHeight="1">
      <c r="A133" s="1667"/>
      <c r="B133" s="1642"/>
      <c r="C133" s="1669"/>
      <c r="D133" s="1642"/>
      <c r="E133" s="1642"/>
      <c r="F133" s="1642"/>
      <c r="G133" s="1642"/>
      <c r="H133" s="1642"/>
      <c r="I133" s="1642"/>
      <c r="J133" s="1642"/>
      <c r="K133" s="1642"/>
      <c r="L133" s="1642"/>
      <c r="M133" s="1642"/>
      <c r="N133" s="1642"/>
      <c r="O133" s="1646"/>
      <c r="P133" s="1642"/>
      <c r="Q133" s="1642"/>
      <c r="R133" s="1642"/>
      <c r="S133" s="1645"/>
      <c r="T133" s="1645"/>
      <c r="U133" s="9"/>
      <c r="V133" s="9"/>
      <c r="W133" s="1646"/>
      <c r="X133" s="1646"/>
      <c r="Y133" s="1646"/>
      <c r="Z133" s="1646"/>
      <c r="AA133" s="1646"/>
      <c r="AB133" s="1646"/>
      <c r="AC133" s="1646"/>
      <c r="AD133" s="1647"/>
      <c r="AE133" s="1646"/>
      <c r="AF133" s="1646"/>
      <c r="AG133" s="1648"/>
      <c r="AH133" s="1646"/>
      <c r="AI133" s="1642"/>
      <c r="AJ133" s="1642"/>
      <c r="AK133" s="1642"/>
      <c r="AL133" s="1642"/>
      <c r="AM133" s="1642"/>
      <c r="AN133" s="1642"/>
      <c r="AO133" s="1642"/>
      <c r="AP133" s="1642"/>
      <c r="AQ133" s="1642"/>
      <c r="AR133" s="1642"/>
      <c r="AS133" s="1642"/>
      <c r="AT133" s="1642"/>
      <c r="AU133" s="1642"/>
      <c r="AV133" s="1642"/>
      <c r="AW133" s="1642"/>
      <c r="AX133" s="1642"/>
      <c r="AY133" s="1642"/>
      <c r="AZ133" s="1642"/>
      <c r="BA133" s="1642"/>
      <c r="BB133" s="1642"/>
      <c r="BC133" s="1642"/>
      <c r="BD133" s="1642"/>
      <c r="BE133" s="1642"/>
      <c r="BF133" s="1642"/>
      <c r="BG133" s="1642"/>
    </row>
    <row r="134" spans="1:59" ht="18.75" customHeight="1">
      <c r="A134" s="1667"/>
      <c r="B134" s="1642"/>
      <c r="C134" s="1669"/>
      <c r="D134" s="1642"/>
      <c r="E134" s="1642"/>
      <c r="F134" s="1642"/>
      <c r="G134" s="1642"/>
      <c r="H134" s="1642"/>
      <c r="I134" s="1642"/>
      <c r="J134" s="1642"/>
      <c r="K134" s="1642"/>
      <c r="L134" s="1642"/>
      <c r="M134" s="1642"/>
      <c r="N134" s="1642"/>
      <c r="O134" s="1646"/>
      <c r="P134" s="1642"/>
      <c r="Q134" s="1642"/>
      <c r="R134" s="1642"/>
      <c r="S134" s="1645"/>
      <c r="T134" s="1645"/>
      <c r="U134" s="9"/>
      <c r="V134" s="9"/>
      <c r="W134" s="1646"/>
      <c r="X134" s="1646"/>
      <c r="Y134" s="1646"/>
      <c r="Z134" s="1646"/>
      <c r="AA134" s="1646"/>
      <c r="AB134" s="1646"/>
      <c r="AC134" s="1646"/>
      <c r="AD134" s="1647"/>
      <c r="AE134" s="1646"/>
      <c r="AF134" s="1646"/>
      <c r="AG134" s="1648"/>
      <c r="AH134" s="1646"/>
      <c r="AI134" s="1642"/>
      <c r="AJ134" s="1642"/>
      <c r="AK134" s="1642"/>
      <c r="AL134" s="1642"/>
      <c r="AM134" s="1642"/>
      <c r="AN134" s="1642"/>
      <c r="AO134" s="1642"/>
      <c r="AP134" s="1642"/>
      <c r="AQ134" s="1642"/>
      <c r="AR134" s="1642"/>
      <c r="AS134" s="1642"/>
      <c r="AT134" s="1642"/>
      <c r="AU134" s="1642"/>
      <c r="AV134" s="1642"/>
      <c r="AW134" s="1642"/>
      <c r="AX134" s="1642"/>
      <c r="AY134" s="1642"/>
      <c r="AZ134" s="1642"/>
      <c r="BA134" s="1642"/>
      <c r="BB134" s="1642"/>
      <c r="BC134" s="1642"/>
      <c r="BD134" s="1642"/>
      <c r="BE134" s="1642"/>
      <c r="BF134" s="1642"/>
      <c r="BG134" s="1642"/>
    </row>
    <row r="135" spans="1:59" ht="18.75" customHeight="1">
      <c r="A135" s="1667"/>
      <c r="B135" s="1642"/>
      <c r="C135" s="1669"/>
      <c r="D135" s="1642"/>
      <c r="E135" s="1642"/>
      <c r="F135" s="1642"/>
      <c r="G135" s="1642"/>
      <c r="H135" s="1642"/>
      <c r="I135" s="1642"/>
      <c r="J135" s="1642"/>
      <c r="K135" s="1642"/>
      <c r="L135" s="1642"/>
      <c r="M135" s="1642"/>
      <c r="N135" s="1642"/>
      <c r="O135" s="1646"/>
      <c r="P135" s="1642"/>
      <c r="Q135" s="1642"/>
      <c r="R135" s="1642"/>
      <c r="S135" s="1645"/>
      <c r="T135" s="1645"/>
      <c r="U135" s="9"/>
      <c r="V135" s="9"/>
      <c r="W135" s="1646"/>
      <c r="X135" s="1646"/>
      <c r="Y135" s="1646"/>
      <c r="Z135" s="1646"/>
      <c r="AA135" s="1646"/>
      <c r="AB135" s="1646"/>
      <c r="AC135" s="1646"/>
      <c r="AD135" s="1647"/>
      <c r="AE135" s="1646"/>
      <c r="AF135" s="1646"/>
      <c r="AG135" s="1648"/>
      <c r="AH135" s="1646"/>
      <c r="AI135" s="1642"/>
      <c r="AJ135" s="1642"/>
      <c r="AK135" s="1642"/>
      <c r="AL135" s="1642"/>
      <c r="AM135" s="1642"/>
      <c r="AN135" s="1642"/>
      <c r="AO135" s="1642"/>
      <c r="AP135" s="1642"/>
      <c r="AQ135" s="1642"/>
      <c r="AR135" s="1642"/>
      <c r="AS135" s="1642"/>
      <c r="AT135" s="1642"/>
      <c r="AU135" s="1642"/>
      <c r="AV135" s="1642"/>
      <c r="AW135" s="1642"/>
      <c r="AX135" s="1642"/>
      <c r="AY135" s="1642"/>
      <c r="AZ135" s="1642"/>
      <c r="BA135" s="1642"/>
      <c r="BB135" s="1642"/>
      <c r="BC135" s="1642"/>
      <c r="BD135" s="1642"/>
      <c r="BE135" s="1642"/>
      <c r="BF135" s="1642"/>
      <c r="BG135" s="1642"/>
    </row>
    <row r="136" spans="1:59" ht="18.75" customHeight="1">
      <c r="A136" s="1667"/>
      <c r="B136" s="1642"/>
      <c r="C136" s="1669"/>
      <c r="D136" s="1642"/>
      <c r="E136" s="1642"/>
      <c r="F136" s="1642"/>
      <c r="G136" s="1642"/>
      <c r="H136" s="1642"/>
      <c r="I136" s="1642"/>
      <c r="J136" s="1642"/>
      <c r="K136" s="1642"/>
      <c r="L136" s="1642"/>
      <c r="M136" s="1642"/>
      <c r="N136" s="1642"/>
      <c r="O136" s="1646"/>
      <c r="P136" s="1642"/>
      <c r="Q136" s="1642"/>
      <c r="R136" s="1642"/>
      <c r="S136" s="1645"/>
      <c r="T136" s="1645"/>
      <c r="U136" s="9"/>
      <c r="V136" s="9"/>
      <c r="W136" s="1646"/>
      <c r="X136" s="1646"/>
      <c r="Y136" s="1646"/>
      <c r="Z136" s="1646"/>
      <c r="AA136" s="1646"/>
      <c r="AB136" s="1646"/>
      <c r="AC136" s="1646"/>
      <c r="AD136" s="1647"/>
      <c r="AE136" s="1646"/>
      <c r="AF136" s="1646"/>
      <c r="AG136" s="1648"/>
      <c r="AH136" s="1646"/>
      <c r="AI136" s="1642"/>
      <c r="AJ136" s="1642"/>
      <c r="AK136" s="1642"/>
      <c r="AL136" s="1642"/>
      <c r="AM136" s="1642"/>
      <c r="AN136" s="1642"/>
      <c r="AO136" s="1642"/>
      <c r="AP136" s="1642"/>
      <c r="AQ136" s="1642"/>
      <c r="AR136" s="1642"/>
      <c r="AS136" s="1642"/>
      <c r="AT136" s="1642"/>
      <c r="AU136" s="1642"/>
      <c r="AV136" s="1642"/>
      <c r="AW136" s="1642"/>
      <c r="AX136" s="1642"/>
      <c r="AY136" s="1642"/>
      <c r="AZ136" s="1642"/>
      <c r="BA136" s="1642"/>
      <c r="BB136" s="1642"/>
      <c r="BC136" s="1642"/>
      <c r="BD136" s="1642"/>
      <c r="BE136" s="1642"/>
      <c r="BF136" s="1642"/>
      <c r="BG136" s="1642"/>
    </row>
    <row r="137" spans="1:59" ht="18.75" customHeight="1">
      <c r="A137" s="1667"/>
      <c r="B137" s="1642"/>
      <c r="C137" s="1669"/>
      <c r="D137" s="1642"/>
      <c r="E137" s="1642"/>
      <c r="F137" s="1642"/>
      <c r="G137" s="1642"/>
      <c r="H137" s="1642"/>
      <c r="I137" s="1642"/>
      <c r="J137" s="1642"/>
      <c r="K137" s="1642"/>
      <c r="L137" s="1642"/>
      <c r="M137" s="1642"/>
      <c r="N137" s="1642"/>
      <c r="O137" s="1646"/>
      <c r="P137" s="1642"/>
      <c r="Q137" s="1642"/>
      <c r="R137" s="1642"/>
      <c r="S137" s="1645"/>
      <c r="T137" s="1645"/>
      <c r="U137" s="9"/>
      <c r="V137" s="9"/>
      <c r="W137" s="1646"/>
      <c r="X137" s="1646"/>
      <c r="Y137" s="1646"/>
      <c r="Z137" s="1646"/>
      <c r="AA137" s="1646"/>
      <c r="AB137" s="1646"/>
      <c r="AC137" s="1646"/>
      <c r="AD137" s="1647"/>
      <c r="AE137" s="1646"/>
      <c r="AF137" s="1646"/>
      <c r="AG137" s="1648"/>
      <c r="AH137" s="1646"/>
      <c r="AI137" s="1642"/>
      <c r="AJ137" s="1642"/>
      <c r="AK137" s="1642"/>
      <c r="AL137" s="1642"/>
      <c r="AM137" s="1642"/>
      <c r="AN137" s="1642"/>
      <c r="AO137" s="1642"/>
      <c r="AP137" s="1642"/>
      <c r="AQ137" s="1642"/>
      <c r="AR137" s="1642"/>
      <c r="AS137" s="1642"/>
      <c r="AT137" s="1642"/>
      <c r="AU137" s="1642"/>
      <c r="AV137" s="1642"/>
      <c r="AW137" s="1642"/>
      <c r="AX137" s="1642"/>
      <c r="AY137" s="1642"/>
      <c r="AZ137" s="1642"/>
      <c r="BA137" s="1642"/>
      <c r="BB137" s="1642"/>
      <c r="BC137" s="1642"/>
      <c r="BD137" s="1642"/>
      <c r="BE137" s="1642"/>
      <c r="BF137" s="1642"/>
      <c r="BG137" s="1642"/>
    </row>
    <row r="138" spans="1:59" ht="18.75" customHeight="1">
      <c r="A138" s="1667"/>
      <c r="B138" s="1642"/>
      <c r="C138" s="1669"/>
      <c r="D138" s="1642"/>
      <c r="E138" s="1642"/>
      <c r="F138" s="1642"/>
      <c r="G138" s="1642"/>
      <c r="H138" s="1642"/>
      <c r="I138" s="1642"/>
      <c r="J138" s="1642"/>
      <c r="K138" s="1642"/>
      <c r="L138" s="1642"/>
      <c r="M138" s="1642"/>
      <c r="N138" s="1642"/>
      <c r="O138" s="1646"/>
      <c r="P138" s="1642"/>
      <c r="Q138" s="1642"/>
      <c r="R138" s="1642"/>
      <c r="S138" s="1645"/>
      <c r="T138" s="1645"/>
      <c r="U138" s="9"/>
      <c r="V138" s="9"/>
      <c r="W138" s="1646"/>
      <c r="X138" s="1646"/>
      <c r="Y138" s="1646"/>
      <c r="Z138" s="1646"/>
      <c r="AA138" s="1646"/>
      <c r="AB138" s="1646"/>
      <c r="AC138" s="1646"/>
      <c r="AD138" s="1647"/>
      <c r="AE138" s="1646"/>
      <c r="AF138" s="1646"/>
      <c r="AG138" s="1648"/>
      <c r="AH138" s="1646"/>
      <c r="AI138" s="1642"/>
      <c r="AJ138" s="1642"/>
      <c r="AK138" s="1642"/>
      <c r="AL138" s="1642"/>
      <c r="AM138" s="1642"/>
      <c r="AN138" s="1642"/>
      <c r="AO138" s="1642"/>
      <c r="AP138" s="1642"/>
      <c r="AQ138" s="1642"/>
      <c r="AR138" s="1642"/>
      <c r="AS138" s="1642"/>
      <c r="AT138" s="1642"/>
      <c r="AU138" s="1642"/>
      <c r="AV138" s="1642"/>
      <c r="AW138" s="1642"/>
      <c r="AX138" s="1642"/>
      <c r="AY138" s="1642"/>
      <c r="AZ138" s="1642"/>
      <c r="BA138" s="1642"/>
      <c r="BB138" s="1642"/>
      <c r="BC138" s="1642"/>
      <c r="BD138" s="1642"/>
      <c r="BE138" s="1642"/>
      <c r="BF138" s="1642"/>
      <c r="BG138" s="1642"/>
    </row>
    <row r="139" spans="1:59" ht="18.75" customHeight="1">
      <c r="A139" s="1667"/>
      <c r="B139" s="1642"/>
      <c r="C139" s="1669"/>
      <c r="D139" s="1642"/>
      <c r="E139" s="1642"/>
      <c r="F139" s="1642"/>
      <c r="G139" s="1642"/>
      <c r="H139" s="1642"/>
      <c r="I139" s="1642"/>
      <c r="J139" s="1642"/>
      <c r="K139" s="1642"/>
      <c r="L139" s="1642"/>
      <c r="M139" s="1642"/>
      <c r="N139" s="1642"/>
      <c r="O139" s="1646"/>
      <c r="P139" s="1642"/>
      <c r="Q139" s="1642"/>
      <c r="R139" s="1642"/>
      <c r="S139" s="1645"/>
      <c r="T139" s="1645"/>
      <c r="U139" s="9"/>
      <c r="V139" s="9"/>
      <c r="W139" s="1646"/>
      <c r="X139" s="1646"/>
      <c r="Y139" s="1646"/>
      <c r="Z139" s="1646"/>
      <c r="AA139" s="1646"/>
      <c r="AB139" s="1646"/>
      <c r="AC139" s="1646"/>
      <c r="AD139" s="1647"/>
      <c r="AE139" s="1646"/>
      <c r="AF139" s="1646"/>
      <c r="AG139" s="1648"/>
      <c r="AH139" s="1646"/>
      <c r="AI139" s="1642"/>
      <c r="AJ139" s="1642"/>
      <c r="AK139" s="1642"/>
      <c r="AL139" s="1642"/>
      <c r="AM139" s="1642"/>
      <c r="AN139" s="1642"/>
      <c r="AO139" s="1642"/>
      <c r="AP139" s="1642"/>
      <c r="AQ139" s="1642"/>
      <c r="AR139" s="1642"/>
      <c r="AS139" s="1642"/>
      <c r="AT139" s="1642"/>
      <c r="AU139" s="1642"/>
      <c r="AV139" s="1642"/>
      <c r="AW139" s="1642"/>
      <c r="AX139" s="1642"/>
      <c r="AY139" s="1642"/>
      <c r="AZ139" s="1642"/>
      <c r="BA139" s="1642"/>
      <c r="BB139" s="1642"/>
      <c r="BC139" s="1642"/>
      <c r="BD139" s="1642"/>
      <c r="BE139" s="1642"/>
      <c r="BF139" s="1642"/>
      <c r="BG139" s="1642"/>
    </row>
    <row r="140" spans="1:59" ht="18.75" customHeight="1">
      <c r="A140" s="1667"/>
      <c r="B140" s="1642"/>
      <c r="C140" s="1669"/>
      <c r="D140" s="1642"/>
      <c r="E140" s="1642"/>
      <c r="F140" s="1642"/>
      <c r="G140" s="1642"/>
      <c r="H140" s="1642"/>
      <c r="I140" s="1642"/>
      <c r="J140" s="1642"/>
      <c r="K140" s="1642"/>
      <c r="L140" s="1642"/>
      <c r="M140" s="1642"/>
      <c r="N140" s="1642"/>
      <c r="O140" s="1646"/>
      <c r="P140" s="1642"/>
      <c r="Q140" s="1642"/>
      <c r="R140" s="1642"/>
      <c r="S140" s="1645"/>
      <c r="T140" s="1645"/>
      <c r="U140" s="9"/>
      <c r="V140" s="9"/>
      <c r="W140" s="1646"/>
      <c r="X140" s="1646"/>
      <c r="Y140" s="1646"/>
      <c r="Z140" s="1646"/>
      <c r="AA140" s="1646"/>
      <c r="AB140" s="1646"/>
      <c r="AC140" s="1646"/>
      <c r="AD140" s="1647"/>
      <c r="AE140" s="1646"/>
      <c r="AF140" s="1646"/>
      <c r="AG140" s="1648"/>
      <c r="AH140" s="1646"/>
      <c r="AI140" s="1642"/>
      <c r="AJ140" s="1642"/>
      <c r="AK140" s="1642"/>
      <c r="AL140" s="1642"/>
      <c r="AM140" s="1642"/>
      <c r="AN140" s="1642"/>
      <c r="AO140" s="1642"/>
      <c r="AP140" s="1642"/>
      <c r="AQ140" s="1642"/>
      <c r="AR140" s="1642"/>
      <c r="AS140" s="1642"/>
      <c r="AT140" s="1642"/>
      <c r="AU140" s="1642"/>
      <c r="AV140" s="1642"/>
      <c r="AW140" s="1642"/>
      <c r="AX140" s="1642"/>
      <c r="AY140" s="1642"/>
      <c r="AZ140" s="1642"/>
      <c r="BA140" s="1642"/>
      <c r="BB140" s="1642"/>
      <c r="BC140" s="1642"/>
      <c r="BD140" s="1642"/>
      <c r="BE140" s="1642"/>
      <c r="BF140" s="1642"/>
      <c r="BG140" s="1642"/>
    </row>
    <row r="141" spans="1:59" ht="18.75" customHeight="1">
      <c r="A141" s="1667"/>
      <c r="B141" s="1642"/>
      <c r="C141" s="1669"/>
      <c r="D141" s="1642"/>
      <c r="E141" s="1642"/>
      <c r="F141" s="1642"/>
      <c r="G141" s="1642"/>
      <c r="H141" s="1642"/>
      <c r="I141" s="1642"/>
      <c r="J141" s="1642"/>
      <c r="K141" s="1642"/>
      <c r="L141" s="1642"/>
      <c r="M141" s="1642"/>
      <c r="N141" s="1642"/>
      <c r="O141" s="1646"/>
      <c r="P141" s="1642"/>
      <c r="Q141" s="1642"/>
      <c r="R141" s="1642"/>
      <c r="S141" s="1645"/>
      <c r="T141" s="1645"/>
      <c r="U141" s="9"/>
      <c r="V141" s="9"/>
      <c r="W141" s="1646"/>
      <c r="X141" s="1646"/>
      <c r="Y141" s="1646"/>
      <c r="Z141" s="1646"/>
      <c r="AA141" s="1646"/>
      <c r="AB141" s="1646"/>
      <c r="AC141" s="1646"/>
      <c r="AD141" s="1647"/>
      <c r="AE141" s="1646"/>
      <c r="AF141" s="1646"/>
      <c r="AG141" s="1648"/>
      <c r="AH141" s="1646"/>
      <c r="AI141" s="1642"/>
      <c r="AJ141" s="1642"/>
      <c r="AK141" s="1642"/>
      <c r="AL141" s="1642"/>
      <c r="AM141" s="1642"/>
      <c r="AN141" s="1642"/>
      <c r="AO141" s="1642"/>
      <c r="AP141" s="1642"/>
      <c r="AQ141" s="1642"/>
      <c r="AR141" s="1642"/>
      <c r="AS141" s="1642"/>
      <c r="AT141" s="1642"/>
      <c r="AU141" s="1642"/>
      <c r="AV141" s="1642"/>
      <c r="AW141" s="1642"/>
      <c r="AX141" s="1642"/>
      <c r="AY141" s="1642"/>
      <c r="AZ141" s="1642"/>
      <c r="BA141" s="1642"/>
      <c r="BB141" s="1642"/>
      <c r="BC141" s="1642"/>
      <c r="BD141" s="1642"/>
      <c r="BE141" s="1642"/>
      <c r="BF141" s="1642"/>
      <c r="BG141" s="1642"/>
    </row>
    <row r="142" spans="1:59" ht="18.75" customHeight="1">
      <c r="A142" s="1667"/>
      <c r="B142" s="1642"/>
      <c r="C142" s="1669"/>
      <c r="D142" s="1642"/>
      <c r="E142" s="1642"/>
      <c r="F142" s="1642"/>
      <c r="G142" s="1642"/>
      <c r="H142" s="1642"/>
      <c r="I142" s="1642"/>
      <c r="J142" s="1642"/>
      <c r="K142" s="1642"/>
      <c r="L142" s="1642"/>
      <c r="M142" s="1642"/>
      <c r="N142" s="1642"/>
      <c r="O142" s="1646"/>
      <c r="P142" s="1642"/>
      <c r="Q142" s="1642"/>
      <c r="R142" s="1642"/>
      <c r="S142" s="1645"/>
      <c r="T142" s="1645"/>
      <c r="U142" s="9"/>
      <c r="V142" s="9"/>
      <c r="W142" s="1646"/>
      <c r="X142" s="1646"/>
      <c r="Y142" s="1646"/>
      <c r="Z142" s="1646"/>
      <c r="AA142" s="1646"/>
      <c r="AB142" s="1646"/>
      <c r="AC142" s="1646"/>
      <c r="AD142" s="1647"/>
      <c r="AE142" s="1646"/>
      <c r="AF142" s="1646"/>
      <c r="AG142" s="1648"/>
      <c r="AH142" s="1646"/>
      <c r="AI142" s="1642"/>
      <c r="AJ142" s="1642"/>
      <c r="AK142" s="1642"/>
      <c r="AL142" s="1642"/>
      <c r="AM142" s="1642"/>
      <c r="AN142" s="1642"/>
      <c r="AO142" s="1642"/>
      <c r="AP142" s="1642"/>
      <c r="AQ142" s="1642"/>
      <c r="AR142" s="1642"/>
      <c r="AS142" s="1642"/>
      <c r="AT142" s="1642"/>
      <c r="AU142" s="1642"/>
      <c r="AV142" s="1642"/>
      <c r="AW142" s="1642"/>
      <c r="AX142" s="1642"/>
      <c r="AY142" s="1642"/>
      <c r="AZ142" s="1642"/>
      <c r="BA142" s="1642"/>
      <c r="BB142" s="1642"/>
      <c r="BC142" s="1642"/>
      <c r="BD142" s="1642"/>
      <c r="BE142" s="1642"/>
      <c r="BF142" s="1642"/>
      <c r="BG142" s="1642"/>
    </row>
    <row r="143" spans="1:59" ht="18.75" customHeight="1">
      <c r="A143" s="1667"/>
      <c r="B143" s="1642"/>
      <c r="C143" s="1669"/>
      <c r="D143" s="1642"/>
      <c r="E143" s="1642"/>
      <c r="F143" s="1642"/>
      <c r="G143" s="1642"/>
      <c r="H143" s="1642"/>
      <c r="I143" s="1642"/>
      <c r="J143" s="1642"/>
      <c r="K143" s="1642"/>
      <c r="L143" s="1642"/>
      <c r="M143" s="1642"/>
      <c r="N143" s="1642"/>
      <c r="O143" s="1646"/>
      <c r="P143" s="1642"/>
      <c r="Q143" s="1642"/>
      <c r="R143" s="1642"/>
      <c r="S143" s="1645"/>
      <c r="T143" s="1645"/>
      <c r="U143" s="9"/>
      <c r="V143" s="9"/>
      <c r="W143" s="1646"/>
      <c r="X143" s="1646"/>
      <c r="Y143" s="1646"/>
      <c r="Z143" s="1646"/>
      <c r="AA143" s="1646"/>
      <c r="AB143" s="1646"/>
      <c r="AC143" s="1646"/>
      <c r="AD143" s="1647"/>
      <c r="AE143" s="1646"/>
      <c r="AF143" s="1646"/>
      <c r="AG143" s="1648"/>
      <c r="AH143" s="1646"/>
      <c r="AI143" s="1642"/>
      <c r="AJ143" s="1642"/>
      <c r="AK143" s="1642"/>
      <c r="AL143" s="1642"/>
      <c r="AM143" s="1642"/>
      <c r="AN143" s="1642"/>
      <c r="AO143" s="1642"/>
      <c r="AP143" s="1642"/>
      <c r="AQ143" s="1642"/>
      <c r="AR143" s="1642"/>
      <c r="AS143" s="1642"/>
      <c r="AT143" s="1642"/>
      <c r="AU143" s="1642"/>
      <c r="AV143" s="1642"/>
      <c r="AW143" s="1642"/>
      <c r="AX143" s="1642"/>
      <c r="AY143" s="1642"/>
      <c r="AZ143" s="1642"/>
      <c r="BA143" s="1642"/>
      <c r="BB143" s="1642"/>
      <c r="BC143" s="1642"/>
      <c r="BD143" s="1642"/>
      <c r="BE143" s="1642"/>
      <c r="BF143" s="1642"/>
      <c r="BG143" s="1642"/>
    </row>
    <row r="144" spans="1:59" ht="18.75" customHeight="1">
      <c r="A144" s="1667"/>
      <c r="B144" s="1642"/>
      <c r="C144" s="1669"/>
      <c r="D144" s="1642"/>
      <c r="E144" s="1642"/>
      <c r="F144" s="1642"/>
      <c r="G144" s="1642"/>
      <c r="H144" s="1642"/>
      <c r="I144" s="1642"/>
      <c r="J144" s="1642"/>
      <c r="K144" s="1642"/>
      <c r="L144" s="1642"/>
      <c r="M144" s="1642"/>
      <c r="N144" s="1642"/>
      <c r="O144" s="1646"/>
      <c r="P144" s="1642"/>
      <c r="Q144" s="1642"/>
      <c r="R144" s="1642"/>
      <c r="S144" s="1645"/>
      <c r="T144" s="1645"/>
      <c r="U144" s="9"/>
      <c r="V144" s="9"/>
      <c r="W144" s="1646"/>
      <c r="X144" s="1646"/>
      <c r="Y144" s="1646"/>
      <c r="Z144" s="1646"/>
      <c r="AA144" s="1646"/>
      <c r="AB144" s="1646"/>
      <c r="AC144" s="1646"/>
      <c r="AD144" s="1647"/>
      <c r="AE144" s="1646"/>
      <c r="AF144" s="1646"/>
      <c r="AG144" s="1648"/>
      <c r="AH144" s="1646"/>
      <c r="AI144" s="1642"/>
      <c r="AJ144" s="1642"/>
      <c r="AK144" s="1642"/>
      <c r="AL144" s="1642"/>
      <c r="AM144" s="1642"/>
      <c r="AN144" s="1642"/>
      <c r="AO144" s="1642"/>
      <c r="AP144" s="1642"/>
      <c r="AQ144" s="1642"/>
      <c r="AR144" s="1642"/>
      <c r="AS144" s="1642"/>
      <c r="AT144" s="1642"/>
      <c r="AU144" s="1642"/>
      <c r="AV144" s="1642"/>
      <c r="AW144" s="1642"/>
      <c r="AX144" s="1642"/>
      <c r="AY144" s="1642"/>
      <c r="AZ144" s="1642"/>
      <c r="BA144" s="1642"/>
      <c r="BB144" s="1642"/>
      <c r="BC144" s="1642"/>
      <c r="BD144" s="1642"/>
      <c r="BE144" s="1642"/>
      <c r="BF144" s="1642"/>
      <c r="BG144" s="1642"/>
    </row>
    <row r="145" spans="1:59" ht="18.75" customHeight="1">
      <c r="A145" s="1667"/>
      <c r="B145" s="1642"/>
      <c r="C145" s="1669"/>
      <c r="D145" s="1642"/>
      <c r="E145" s="1642"/>
      <c r="F145" s="1642"/>
      <c r="G145" s="1642"/>
      <c r="H145" s="1642"/>
      <c r="I145" s="1642"/>
      <c r="J145" s="1642"/>
      <c r="K145" s="1642"/>
      <c r="L145" s="1642"/>
      <c r="M145" s="1642"/>
      <c r="N145" s="1642"/>
      <c r="O145" s="1646"/>
      <c r="P145" s="1642"/>
      <c r="Q145" s="1642"/>
      <c r="R145" s="1642"/>
      <c r="S145" s="1645"/>
      <c r="T145" s="1645"/>
      <c r="U145" s="9"/>
      <c r="V145" s="9"/>
      <c r="W145" s="1646"/>
      <c r="X145" s="1646"/>
      <c r="Y145" s="1646"/>
      <c r="Z145" s="1646"/>
      <c r="AA145" s="1646"/>
      <c r="AB145" s="1646"/>
      <c r="AC145" s="1646"/>
      <c r="AD145" s="1647"/>
      <c r="AE145" s="1646"/>
      <c r="AF145" s="1646"/>
      <c r="AG145" s="1648"/>
      <c r="AH145" s="1646"/>
      <c r="AI145" s="1642"/>
      <c r="AJ145" s="1642"/>
      <c r="AK145" s="1642"/>
      <c r="AL145" s="1642"/>
      <c r="AM145" s="1642"/>
      <c r="AN145" s="1642"/>
      <c r="AO145" s="1642"/>
      <c r="AP145" s="1642"/>
      <c r="AQ145" s="1642"/>
      <c r="AR145" s="1642"/>
      <c r="AS145" s="1642"/>
      <c r="AT145" s="1642"/>
      <c r="AU145" s="1642"/>
      <c r="AV145" s="1642"/>
      <c r="AW145" s="1642"/>
      <c r="AX145" s="1642"/>
      <c r="AY145" s="1642"/>
      <c r="AZ145" s="1642"/>
      <c r="BA145" s="1642"/>
      <c r="BB145" s="1642"/>
      <c r="BC145" s="1642"/>
      <c r="BD145" s="1642"/>
      <c r="BE145" s="1642"/>
      <c r="BF145" s="1642"/>
      <c r="BG145" s="1642"/>
    </row>
    <row r="146" spans="1:59" ht="18.75" customHeight="1">
      <c r="A146" s="1667"/>
      <c r="B146" s="1642"/>
      <c r="C146" s="1669"/>
      <c r="D146" s="1642"/>
      <c r="E146" s="1642"/>
      <c r="F146" s="1642"/>
      <c r="G146" s="1642"/>
      <c r="H146" s="1642"/>
      <c r="I146" s="1642"/>
      <c r="J146" s="1642"/>
      <c r="K146" s="1642"/>
      <c r="L146" s="1642"/>
      <c r="M146" s="1642"/>
      <c r="N146" s="1642"/>
      <c r="O146" s="1646"/>
      <c r="P146" s="1642"/>
      <c r="Q146" s="1642"/>
      <c r="R146" s="1642"/>
      <c r="S146" s="1645"/>
      <c r="T146" s="1645"/>
      <c r="U146" s="9"/>
      <c r="V146" s="9"/>
      <c r="W146" s="1646"/>
      <c r="X146" s="1646"/>
      <c r="Y146" s="1646"/>
      <c r="Z146" s="1646"/>
      <c r="AA146" s="1646"/>
      <c r="AB146" s="1646"/>
      <c r="AC146" s="1646"/>
      <c r="AD146" s="1647"/>
      <c r="AE146" s="1646"/>
      <c r="AF146" s="1646"/>
      <c r="AG146" s="1648"/>
      <c r="AH146" s="1646"/>
      <c r="AI146" s="1642"/>
      <c r="AJ146" s="1642"/>
      <c r="AK146" s="1642"/>
      <c r="AL146" s="1642"/>
      <c r="AM146" s="1642"/>
      <c r="AN146" s="1642"/>
      <c r="AO146" s="1642"/>
      <c r="AP146" s="1642"/>
      <c r="AQ146" s="1642"/>
      <c r="AR146" s="1642"/>
      <c r="AS146" s="1642"/>
      <c r="AT146" s="1642"/>
      <c r="AU146" s="1642"/>
      <c r="AV146" s="1642"/>
      <c r="AW146" s="1642"/>
      <c r="AX146" s="1642"/>
      <c r="AY146" s="1642"/>
      <c r="AZ146" s="1642"/>
      <c r="BA146" s="1642"/>
      <c r="BB146" s="1642"/>
      <c r="BC146" s="1642"/>
      <c r="BD146" s="1642"/>
      <c r="BE146" s="1642"/>
      <c r="BF146" s="1642"/>
      <c r="BG146" s="1642"/>
    </row>
    <row r="147" spans="1:59" ht="18.75" customHeight="1">
      <c r="A147" s="1667"/>
      <c r="B147" s="1642"/>
      <c r="C147" s="1669"/>
      <c r="D147" s="1642"/>
      <c r="E147" s="1642"/>
      <c r="F147" s="1642"/>
      <c r="G147" s="1642"/>
      <c r="H147" s="1642"/>
      <c r="I147" s="1642"/>
      <c r="J147" s="1642"/>
      <c r="K147" s="1642"/>
      <c r="L147" s="1642"/>
      <c r="M147" s="1642"/>
      <c r="N147" s="1642"/>
      <c r="O147" s="1646"/>
      <c r="P147" s="1642"/>
      <c r="Q147" s="1642"/>
      <c r="R147" s="1642"/>
      <c r="S147" s="1645"/>
      <c r="T147" s="1645"/>
      <c r="U147" s="9"/>
      <c r="V147" s="9"/>
      <c r="W147" s="1646"/>
      <c r="X147" s="1646"/>
      <c r="Y147" s="1646"/>
      <c r="Z147" s="1646"/>
      <c r="AA147" s="1646"/>
      <c r="AB147" s="1646"/>
      <c r="AC147" s="1646"/>
      <c r="AD147" s="1647"/>
      <c r="AE147" s="1646"/>
      <c r="AF147" s="1646"/>
      <c r="AG147" s="1648"/>
      <c r="AH147" s="1646"/>
      <c r="AI147" s="1642"/>
      <c r="AJ147" s="1642"/>
      <c r="AK147" s="1642"/>
      <c r="AL147" s="1642"/>
      <c r="AM147" s="1642"/>
      <c r="AN147" s="1642"/>
      <c r="AO147" s="1642"/>
      <c r="AP147" s="1642"/>
      <c r="AQ147" s="1642"/>
      <c r="AR147" s="1642"/>
      <c r="AS147" s="1642"/>
      <c r="AT147" s="1642"/>
      <c r="AU147" s="1642"/>
      <c r="AV147" s="1642"/>
      <c r="AW147" s="1642"/>
      <c r="AX147" s="1642"/>
      <c r="AY147" s="1642"/>
      <c r="AZ147" s="1642"/>
      <c r="BA147" s="1642"/>
      <c r="BB147" s="1642"/>
      <c r="BC147" s="1642"/>
      <c r="BD147" s="1642"/>
      <c r="BE147" s="1642"/>
      <c r="BF147" s="1642"/>
      <c r="BG147" s="1642"/>
    </row>
    <row r="148" spans="1:59" ht="18.75" customHeight="1">
      <c r="A148" s="1667"/>
      <c r="B148" s="1642"/>
      <c r="C148" s="1669"/>
      <c r="D148" s="1642"/>
      <c r="E148" s="1642"/>
      <c r="F148" s="1642"/>
      <c r="G148" s="1642"/>
      <c r="H148" s="1642"/>
      <c r="I148" s="1642"/>
      <c r="J148" s="1642"/>
      <c r="K148" s="1642"/>
      <c r="L148" s="1642"/>
      <c r="M148" s="1642"/>
      <c r="N148" s="1642"/>
      <c r="O148" s="1646"/>
      <c r="P148" s="1642"/>
      <c r="Q148" s="1642"/>
      <c r="R148" s="1642"/>
      <c r="S148" s="1645"/>
      <c r="T148" s="1645"/>
      <c r="U148" s="9"/>
      <c r="V148" s="9"/>
      <c r="W148" s="1646"/>
      <c r="X148" s="1646"/>
      <c r="Y148" s="1646"/>
      <c r="Z148" s="1646"/>
      <c r="AA148" s="1646"/>
      <c r="AB148" s="1646"/>
      <c r="AC148" s="1646"/>
      <c r="AD148" s="1647"/>
      <c r="AE148" s="1646"/>
      <c r="AF148" s="1646"/>
      <c r="AG148" s="1648"/>
      <c r="AH148" s="1646"/>
      <c r="AI148" s="1642"/>
      <c r="AJ148" s="1642"/>
      <c r="AK148" s="1642"/>
      <c r="AL148" s="1642"/>
      <c r="AM148" s="1642"/>
      <c r="AN148" s="1642"/>
      <c r="AO148" s="1642"/>
      <c r="AP148" s="1642"/>
      <c r="AQ148" s="1642"/>
      <c r="AR148" s="1642"/>
      <c r="AS148" s="1642"/>
      <c r="AT148" s="1642"/>
      <c r="AU148" s="1642"/>
      <c r="AV148" s="1642"/>
      <c r="AW148" s="1642"/>
      <c r="AX148" s="1642"/>
      <c r="AY148" s="1642"/>
      <c r="AZ148" s="1642"/>
      <c r="BA148" s="1642"/>
      <c r="BB148" s="1642"/>
      <c r="BC148" s="1642"/>
      <c r="BD148" s="1642"/>
      <c r="BE148" s="1642"/>
      <c r="BF148" s="1642"/>
      <c r="BG148" s="1642"/>
    </row>
    <row r="149" spans="1:59" ht="18.75" customHeight="1">
      <c r="A149" s="1667"/>
      <c r="B149" s="1642"/>
      <c r="C149" s="1669"/>
      <c r="D149" s="1642"/>
      <c r="E149" s="1642"/>
      <c r="F149" s="1642"/>
      <c r="G149" s="1642"/>
      <c r="H149" s="1642"/>
      <c r="I149" s="1642"/>
      <c r="J149" s="1642"/>
      <c r="K149" s="1642"/>
      <c r="L149" s="1642"/>
      <c r="M149" s="1642"/>
      <c r="N149" s="1642"/>
      <c r="O149" s="1646"/>
      <c r="P149" s="1642"/>
      <c r="Q149" s="1642"/>
      <c r="R149" s="1642"/>
      <c r="S149" s="1645"/>
      <c r="T149" s="1645"/>
      <c r="U149" s="9"/>
      <c r="V149" s="9"/>
      <c r="W149" s="1646"/>
      <c r="X149" s="1646"/>
      <c r="Y149" s="1646"/>
      <c r="Z149" s="1646"/>
      <c r="AA149" s="1646"/>
      <c r="AB149" s="1646"/>
      <c r="AC149" s="1646"/>
      <c r="AD149" s="1647"/>
      <c r="AE149" s="1646"/>
      <c r="AF149" s="1646"/>
      <c r="AG149" s="1648"/>
      <c r="AH149" s="1646"/>
      <c r="AI149" s="1642"/>
      <c r="AJ149" s="1642"/>
      <c r="AK149" s="1642"/>
      <c r="AL149" s="1642"/>
      <c r="AM149" s="1642"/>
      <c r="AN149" s="1642"/>
      <c r="AO149" s="1642"/>
      <c r="AP149" s="1642"/>
      <c r="AQ149" s="1642"/>
      <c r="AR149" s="1642"/>
      <c r="AS149" s="1642"/>
      <c r="AT149" s="1642"/>
      <c r="AU149" s="1642"/>
      <c r="AV149" s="1642"/>
      <c r="AW149" s="1642"/>
      <c r="AX149" s="1642"/>
      <c r="AY149" s="1642"/>
      <c r="AZ149" s="1642"/>
      <c r="BA149" s="1642"/>
      <c r="BB149" s="1642"/>
      <c r="BC149" s="1642"/>
      <c r="BD149" s="1642"/>
      <c r="BE149" s="1642"/>
      <c r="BF149" s="1642"/>
      <c r="BG149" s="1642"/>
    </row>
    <row r="150" spans="1:59" ht="18.75" customHeight="1">
      <c r="A150" s="1667"/>
      <c r="B150" s="1642"/>
      <c r="C150" s="1669"/>
      <c r="D150" s="1642"/>
      <c r="E150" s="1642"/>
      <c r="F150" s="1642"/>
      <c r="G150" s="1642"/>
      <c r="H150" s="1642"/>
      <c r="I150" s="1642"/>
      <c r="J150" s="1642"/>
      <c r="K150" s="1642"/>
      <c r="L150" s="1642"/>
      <c r="M150" s="1642"/>
      <c r="N150" s="1642"/>
      <c r="O150" s="1646"/>
      <c r="P150" s="1642"/>
      <c r="Q150" s="1642"/>
      <c r="R150" s="1642"/>
      <c r="S150" s="1645"/>
      <c r="T150" s="1645"/>
      <c r="U150" s="9"/>
      <c r="V150" s="9"/>
      <c r="W150" s="1646"/>
      <c r="X150" s="1646"/>
      <c r="Y150" s="1646"/>
      <c r="Z150" s="1646"/>
      <c r="AA150" s="1646"/>
      <c r="AB150" s="1646"/>
      <c r="AC150" s="1646"/>
      <c r="AD150" s="1647"/>
      <c r="AE150" s="1646"/>
      <c r="AF150" s="1646"/>
      <c r="AG150" s="1648"/>
      <c r="AH150" s="1646"/>
      <c r="AI150" s="1642"/>
      <c r="AJ150" s="1642"/>
      <c r="AK150" s="1642"/>
      <c r="AL150" s="1642"/>
      <c r="AM150" s="1642"/>
      <c r="AN150" s="1642"/>
      <c r="AO150" s="1642"/>
      <c r="AP150" s="1642"/>
      <c r="AQ150" s="1642"/>
      <c r="AR150" s="1642"/>
      <c r="AS150" s="1642"/>
      <c r="AT150" s="1642"/>
      <c r="AU150" s="1642"/>
      <c r="AV150" s="1642"/>
      <c r="AW150" s="1642"/>
      <c r="AX150" s="1642"/>
      <c r="AY150" s="1642"/>
      <c r="AZ150" s="1642"/>
      <c r="BA150" s="1642"/>
      <c r="BB150" s="1642"/>
      <c r="BC150" s="1642"/>
      <c r="BD150" s="1642"/>
      <c r="BE150" s="1642"/>
      <c r="BF150" s="1642"/>
      <c r="BG150" s="1642"/>
    </row>
    <row r="151" spans="1:59" ht="18.75" customHeight="1">
      <c r="A151" s="1667"/>
      <c r="B151" s="1642"/>
      <c r="C151" s="1669"/>
      <c r="D151" s="1642"/>
      <c r="E151" s="1642"/>
      <c r="F151" s="1642"/>
      <c r="G151" s="1642"/>
      <c r="H151" s="1642"/>
      <c r="I151" s="1642"/>
      <c r="J151" s="1642"/>
      <c r="K151" s="1642"/>
      <c r="L151" s="1642"/>
      <c r="M151" s="1642"/>
      <c r="N151" s="1642"/>
      <c r="O151" s="1646"/>
      <c r="P151" s="1642"/>
      <c r="Q151" s="1642"/>
      <c r="R151" s="1642"/>
      <c r="S151" s="1645"/>
      <c r="T151" s="1645"/>
      <c r="U151" s="9"/>
      <c r="V151" s="9"/>
      <c r="W151" s="1646"/>
      <c r="X151" s="1646"/>
      <c r="Y151" s="1646"/>
      <c r="Z151" s="1646"/>
      <c r="AA151" s="1646"/>
      <c r="AB151" s="1646"/>
      <c r="AC151" s="1646"/>
      <c r="AD151" s="1647"/>
      <c r="AE151" s="1646"/>
      <c r="AF151" s="1646"/>
      <c r="AG151" s="1648"/>
      <c r="AH151" s="1646"/>
      <c r="AI151" s="1642"/>
      <c r="AJ151" s="1642"/>
      <c r="AK151" s="1642"/>
      <c r="AL151" s="1642"/>
      <c r="AM151" s="1642"/>
      <c r="AN151" s="1642"/>
      <c r="AO151" s="1642"/>
      <c r="AP151" s="1642"/>
      <c r="AQ151" s="1642"/>
      <c r="AR151" s="1642"/>
      <c r="AS151" s="1642"/>
      <c r="AT151" s="1642"/>
      <c r="AU151" s="1642"/>
      <c r="AV151" s="1642"/>
      <c r="AW151" s="1642"/>
      <c r="AX151" s="1642"/>
      <c r="AY151" s="1642"/>
      <c r="AZ151" s="1642"/>
      <c r="BA151" s="1642"/>
      <c r="BB151" s="1642"/>
      <c r="BC151" s="1642"/>
      <c r="BD151" s="1642"/>
      <c r="BE151" s="1642"/>
      <c r="BF151" s="1642"/>
      <c r="BG151" s="1642"/>
    </row>
    <row r="152" spans="1:59" ht="18.75" customHeight="1">
      <c r="A152" s="1667"/>
      <c r="B152" s="1642"/>
      <c r="C152" s="1669"/>
      <c r="D152" s="1642"/>
      <c r="E152" s="1642"/>
      <c r="F152" s="1642"/>
      <c r="G152" s="1642"/>
      <c r="H152" s="1642"/>
      <c r="I152" s="1642"/>
      <c r="J152" s="1642"/>
      <c r="K152" s="1642"/>
      <c r="L152" s="1642"/>
      <c r="M152" s="1642"/>
      <c r="N152" s="1642"/>
      <c r="O152" s="1646"/>
      <c r="P152" s="1642"/>
      <c r="Q152" s="1642"/>
      <c r="R152" s="1642"/>
      <c r="S152" s="1645"/>
      <c r="T152" s="1645"/>
      <c r="U152" s="9"/>
      <c r="V152" s="9"/>
      <c r="W152" s="1646"/>
      <c r="X152" s="1646"/>
      <c r="Y152" s="1646"/>
      <c r="Z152" s="1646"/>
      <c r="AA152" s="1646"/>
      <c r="AB152" s="1646"/>
      <c r="AC152" s="1646"/>
      <c r="AD152" s="1647"/>
      <c r="AE152" s="1646"/>
      <c r="AF152" s="1646"/>
      <c r="AG152" s="1648"/>
      <c r="AH152" s="1646"/>
      <c r="AI152" s="1642"/>
      <c r="AJ152" s="1642"/>
      <c r="AK152" s="1642"/>
      <c r="AL152" s="1642"/>
      <c r="AM152" s="1642"/>
      <c r="AN152" s="1642"/>
      <c r="AO152" s="1642"/>
      <c r="AP152" s="1642"/>
      <c r="AQ152" s="1642"/>
      <c r="AR152" s="1642"/>
      <c r="AS152" s="1642"/>
      <c r="AT152" s="1642"/>
      <c r="AU152" s="1642"/>
      <c r="AV152" s="1642"/>
      <c r="AW152" s="1642"/>
      <c r="AX152" s="1642"/>
      <c r="AY152" s="1642"/>
      <c r="AZ152" s="1642"/>
      <c r="BA152" s="1642"/>
      <c r="BB152" s="1642"/>
      <c r="BC152" s="1642"/>
      <c r="BD152" s="1642"/>
      <c r="BE152" s="1642"/>
      <c r="BF152" s="1642"/>
      <c r="BG152" s="1642"/>
    </row>
    <row r="153" spans="1:59" ht="18.75" customHeight="1">
      <c r="A153" s="1667"/>
      <c r="B153" s="1642"/>
      <c r="C153" s="1669"/>
      <c r="D153" s="1642"/>
      <c r="E153" s="1642"/>
      <c r="F153" s="1642"/>
      <c r="G153" s="1642"/>
      <c r="H153" s="1642"/>
      <c r="I153" s="1642"/>
      <c r="J153" s="1642"/>
      <c r="K153" s="1642"/>
      <c r="L153" s="1642"/>
      <c r="M153" s="1642"/>
      <c r="N153" s="1642"/>
      <c r="O153" s="1646"/>
      <c r="P153" s="1642"/>
      <c r="Q153" s="1642"/>
      <c r="R153" s="1642"/>
      <c r="S153" s="1645"/>
      <c r="T153" s="1645"/>
      <c r="U153" s="9"/>
      <c r="V153" s="9"/>
      <c r="W153" s="1646"/>
      <c r="X153" s="1646"/>
      <c r="Y153" s="1646"/>
      <c r="Z153" s="1646"/>
      <c r="AA153" s="1646"/>
      <c r="AB153" s="1646"/>
      <c r="AC153" s="1646"/>
      <c r="AD153" s="1647"/>
      <c r="AE153" s="1646"/>
      <c r="AF153" s="1646"/>
      <c r="AG153" s="1648"/>
      <c r="AH153" s="1646"/>
      <c r="AI153" s="1642"/>
      <c r="AJ153" s="1642"/>
      <c r="AK153" s="1642"/>
      <c r="AL153" s="1642"/>
      <c r="AM153" s="1642"/>
      <c r="AN153" s="1642"/>
      <c r="AO153" s="1642"/>
      <c r="AP153" s="1642"/>
      <c r="AQ153" s="1642"/>
      <c r="AR153" s="1642"/>
      <c r="AS153" s="1642"/>
      <c r="AT153" s="1642"/>
      <c r="AU153" s="1642"/>
      <c r="AV153" s="1642"/>
      <c r="AW153" s="1642"/>
      <c r="AX153" s="1642"/>
      <c r="AY153" s="1642"/>
      <c r="AZ153" s="1642"/>
      <c r="BA153" s="1642"/>
      <c r="BB153" s="1642"/>
      <c r="BC153" s="1642"/>
      <c r="BD153" s="1642"/>
      <c r="BE153" s="1642"/>
      <c r="BF153" s="1642"/>
      <c r="BG153" s="1642"/>
    </row>
    <row r="154" spans="1:59" ht="18.75" customHeight="1">
      <c r="A154" s="1667"/>
      <c r="B154" s="1642"/>
      <c r="C154" s="1669"/>
      <c r="D154" s="1642"/>
      <c r="E154" s="1642"/>
      <c r="F154" s="1642"/>
      <c r="G154" s="1642"/>
      <c r="H154" s="1642"/>
      <c r="I154" s="1642"/>
      <c r="J154" s="1642"/>
      <c r="K154" s="1642"/>
      <c r="L154" s="1642"/>
      <c r="M154" s="1642"/>
      <c r="N154" s="1642"/>
      <c r="O154" s="1646"/>
      <c r="P154" s="1642"/>
      <c r="Q154" s="1642"/>
      <c r="R154" s="1642"/>
      <c r="S154" s="1645"/>
      <c r="T154" s="1645"/>
      <c r="U154" s="9"/>
      <c r="V154" s="9"/>
      <c r="W154" s="1646"/>
      <c r="X154" s="1646"/>
      <c r="Y154" s="1646"/>
      <c r="Z154" s="1646"/>
      <c r="AA154" s="1646"/>
      <c r="AB154" s="1646"/>
      <c r="AC154" s="1646"/>
      <c r="AD154" s="1647"/>
      <c r="AE154" s="1646"/>
      <c r="AF154" s="1646"/>
      <c r="AG154" s="1648"/>
      <c r="AH154" s="1646"/>
      <c r="AI154" s="1642"/>
      <c r="AJ154" s="1642"/>
      <c r="AK154" s="1642"/>
      <c r="AL154" s="1642"/>
      <c r="AM154" s="1642"/>
      <c r="AN154" s="1642"/>
      <c r="AO154" s="1642"/>
      <c r="AP154" s="1642"/>
      <c r="AQ154" s="1642"/>
      <c r="AR154" s="1642"/>
      <c r="AS154" s="1642"/>
      <c r="AT154" s="1642"/>
      <c r="AU154" s="1642"/>
      <c r="AV154" s="1642"/>
      <c r="AW154" s="1642"/>
      <c r="AX154" s="1642"/>
      <c r="AY154" s="1642"/>
      <c r="AZ154" s="1642"/>
      <c r="BA154" s="1642"/>
      <c r="BB154" s="1642"/>
      <c r="BC154" s="1642"/>
      <c r="BD154" s="1642"/>
      <c r="BE154" s="1642"/>
      <c r="BF154" s="1642"/>
      <c r="BG154" s="1642"/>
    </row>
    <row r="155" spans="1:59" ht="18.75" customHeight="1">
      <c r="A155" s="1667"/>
      <c r="B155" s="1642"/>
      <c r="C155" s="1669"/>
      <c r="D155" s="1642"/>
      <c r="E155" s="1642"/>
      <c r="F155" s="1642"/>
      <c r="G155" s="1642"/>
      <c r="H155" s="1642"/>
      <c r="I155" s="1642"/>
      <c r="J155" s="1642"/>
      <c r="K155" s="1642"/>
      <c r="L155" s="1642"/>
      <c r="M155" s="1642"/>
      <c r="N155" s="1642"/>
      <c r="O155" s="1646"/>
      <c r="P155" s="1642"/>
      <c r="Q155" s="1642"/>
      <c r="R155" s="1642"/>
      <c r="S155" s="1645"/>
      <c r="T155" s="1645"/>
      <c r="U155" s="9"/>
      <c r="V155" s="9"/>
      <c r="W155" s="1646"/>
      <c r="X155" s="1646"/>
      <c r="Y155" s="1646"/>
      <c r="Z155" s="1646"/>
      <c r="AA155" s="1646"/>
      <c r="AB155" s="1646"/>
      <c r="AC155" s="1646"/>
      <c r="AD155" s="1647"/>
      <c r="AE155" s="1646"/>
      <c r="AF155" s="1646"/>
      <c r="AG155" s="1648"/>
      <c r="AH155" s="1646"/>
      <c r="AI155" s="1642"/>
      <c r="AJ155" s="1642"/>
      <c r="AK155" s="1642"/>
      <c r="AL155" s="1642"/>
      <c r="AM155" s="1642"/>
      <c r="AN155" s="1642"/>
      <c r="AO155" s="1642"/>
      <c r="AP155" s="1642"/>
      <c r="AQ155" s="1642"/>
      <c r="AR155" s="1642"/>
      <c r="AS155" s="1642"/>
      <c r="AT155" s="1642"/>
      <c r="AU155" s="1642"/>
      <c r="AV155" s="1642"/>
      <c r="AW155" s="1642"/>
      <c r="AX155" s="1642"/>
      <c r="AY155" s="1642"/>
      <c r="AZ155" s="1642"/>
      <c r="BA155" s="1642"/>
      <c r="BB155" s="1642"/>
      <c r="BC155" s="1642"/>
      <c r="BD155" s="1642"/>
      <c r="BE155" s="1642"/>
      <c r="BF155" s="1642"/>
      <c r="BG155" s="1642"/>
    </row>
    <row r="156" spans="1:59" ht="18.75" customHeight="1">
      <c r="A156" s="1667"/>
      <c r="B156" s="1642"/>
      <c r="C156" s="1669"/>
      <c r="D156" s="1642"/>
      <c r="E156" s="1642"/>
      <c r="F156" s="1642"/>
      <c r="G156" s="1642"/>
      <c r="H156" s="1642"/>
      <c r="I156" s="1642"/>
      <c r="J156" s="1642"/>
      <c r="K156" s="1642"/>
      <c r="L156" s="1642"/>
      <c r="M156" s="1642"/>
      <c r="N156" s="1642"/>
      <c r="O156" s="1646"/>
      <c r="P156" s="1642"/>
      <c r="Q156" s="1642"/>
      <c r="R156" s="1642"/>
      <c r="S156" s="1645"/>
      <c r="T156" s="1645"/>
      <c r="U156" s="9"/>
      <c r="V156" s="9"/>
      <c r="W156" s="1646"/>
      <c r="X156" s="1646"/>
      <c r="Y156" s="1646"/>
      <c r="Z156" s="1646"/>
      <c r="AA156" s="1646"/>
      <c r="AB156" s="1646"/>
      <c r="AC156" s="1646"/>
      <c r="AD156" s="1647"/>
      <c r="AE156" s="1646"/>
      <c r="AF156" s="1646"/>
      <c r="AG156" s="1648"/>
      <c r="AH156" s="1646"/>
      <c r="AI156" s="1642"/>
      <c r="AJ156" s="1642"/>
      <c r="AK156" s="1642"/>
      <c r="AL156" s="1642"/>
      <c r="AM156" s="1642"/>
      <c r="AN156" s="1642"/>
      <c r="AO156" s="1642"/>
      <c r="AP156" s="1642"/>
      <c r="AQ156" s="1642"/>
      <c r="AR156" s="1642"/>
      <c r="AS156" s="1642"/>
      <c r="AT156" s="1642"/>
      <c r="AU156" s="1642"/>
      <c r="AV156" s="1642"/>
      <c r="AW156" s="1642"/>
      <c r="AX156" s="1642"/>
      <c r="AY156" s="1642"/>
      <c r="AZ156" s="1642"/>
      <c r="BA156" s="1642"/>
      <c r="BB156" s="1642"/>
      <c r="BC156" s="1642"/>
      <c r="BD156" s="1642"/>
      <c r="BE156" s="1642"/>
      <c r="BF156" s="1642"/>
      <c r="BG156" s="1642"/>
    </row>
    <row r="157" spans="1:59" ht="18.75" customHeight="1">
      <c r="A157" s="1667"/>
      <c r="B157" s="1642"/>
      <c r="C157" s="1669"/>
      <c r="D157" s="1642"/>
      <c r="E157" s="1642"/>
      <c r="F157" s="1642"/>
      <c r="G157" s="1642"/>
      <c r="H157" s="1642"/>
      <c r="I157" s="1642"/>
      <c r="J157" s="1642"/>
      <c r="K157" s="1642"/>
      <c r="L157" s="1642"/>
      <c r="M157" s="1642"/>
      <c r="N157" s="1642"/>
      <c r="O157" s="1646"/>
      <c r="P157" s="1642"/>
      <c r="Q157" s="1642"/>
      <c r="R157" s="1642"/>
      <c r="S157" s="1645"/>
      <c r="T157" s="1645"/>
      <c r="U157" s="9"/>
      <c r="V157" s="9"/>
      <c r="W157" s="1646"/>
      <c r="X157" s="1646"/>
      <c r="Y157" s="1646"/>
      <c r="Z157" s="1646"/>
      <c r="AA157" s="1646"/>
      <c r="AB157" s="1646"/>
      <c r="AC157" s="1646"/>
      <c r="AD157" s="1647"/>
      <c r="AE157" s="1646"/>
      <c r="AF157" s="1646"/>
      <c r="AG157" s="1648"/>
      <c r="AH157" s="1646"/>
      <c r="AI157" s="1642"/>
      <c r="AJ157" s="1642"/>
      <c r="AK157" s="1642"/>
      <c r="AL157" s="1642"/>
      <c r="AM157" s="1642"/>
      <c r="AN157" s="1642"/>
      <c r="AO157" s="1642"/>
      <c r="AP157" s="1642"/>
      <c r="AQ157" s="1642"/>
      <c r="AR157" s="1642"/>
      <c r="AS157" s="1642"/>
      <c r="AT157" s="1642"/>
      <c r="AU157" s="1642"/>
      <c r="AV157" s="1642"/>
      <c r="AW157" s="1642"/>
      <c r="AX157" s="1642"/>
      <c r="AY157" s="1642"/>
      <c r="AZ157" s="1642"/>
      <c r="BA157" s="1642"/>
      <c r="BB157" s="1642"/>
      <c r="BC157" s="1642"/>
      <c r="BD157" s="1642"/>
      <c r="BE157" s="1642"/>
      <c r="BF157" s="1642"/>
      <c r="BG157" s="1642"/>
    </row>
    <row r="158" spans="1:59" ht="18.75" customHeight="1">
      <c r="A158" s="1667"/>
      <c r="B158" s="1642"/>
      <c r="C158" s="1669"/>
      <c r="D158" s="1642"/>
      <c r="E158" s="1642"/>
      <c r="F158" s="1642"/>
      <c r="G158" s="1642"/>
      <c r="H158" s="1642"/>
      <c r="I158" s="1642"/>
      <c r="J158" s="1642"/>
      <c r="K158" s="1642"/>
      <c r="L158" s="1642"/>
      <c r="M158" s="1642"/>
      <c r="N158" s="1642"/>
      <c r="O158" s="1646"/>
      <c r="P158" s="1642"/>
      <c r="Q158" s="1642"/>
      <c r="R158" s="1642"/>
      <c r="S158" s="1645"/>
      <c r="T158" s="1645"/>
      <c r="U158" s="9"/>
      <c r="V158" s="9"/>
      <c r="W158" s="1646"/>
      <c r="X158" s="1646"/>
      <c r="Y158" s="1646"/>
      <c r="Z158" s="1646"/>
      <c r="AA158" s="1646"/>
      <c r="AB158" s="1646"/>
      <c r="AC158" s="1646"/>
      <c r="AD158" s="1647"/>
      <c r="AE158" s="1646"/>
      <c r="AF158" s="1646"/>
      <c r="AG158" s="1648"/>
      <c r="AH158" s="1646"/>
      <c r="AI158" s="1642"/>
      <c r="AJ158" s="1642"/>
      <c r="AK158" s="1642"/>
      <c r="AL158" s="1642"/>
      <c r="AM158" s="1642"/>
      <c r="AN158" s="1642"/>
      <c r="AO158" s="1642"/>
      <c r="AP158" s="1642"/>
      <c r="AQ158" s="1642"/>
      <c r="AR158" s="1642"/>
      <c r="AS158" s="1642"/>
      <c r="AT158" s="1642"/>
      <c r="AU158" s="1642"/>
      <c r="AV158" s="1642"/>
      <c r="AW158" s="1642"/>
      <c r="AX158" s="1642"/>
      <c r="AY158" s="1642"/>
      <c r="AZ158" s="1642"/>
      <c r="BA158" s="1642"/>
      <c r="BB158" s="1642"/>
      <c r="BC158" s="1642"/>
      <c r="BD158" s="1642"/>
      <c r="BE158" s="1642"/>
      <c r="BF158" s="1642"/>
      <c r="BG158" s="1642"/>
    </row>
    <row r="159" spans="1:59" ht="18.75" customHeight="1">
      <c r="A159" s="1667"/>
      <c r="B159" s="1642"/>
      <c r="C159" s="1669"/>
      <c r="D159" s="1642"/>
      <c r="E159" s="1642"/>
      <c r="F159" s="1642"/>
      <c r="G159" s="1642"/>
      <c r="H159" s="1642"/>
      <c r="I159" s="1642"/>
      <c r="J159" s="1642"/>
      <c r="K159" s="1642"/>
      <c r="L159" s="1642"/>
      <c r="M159" s="1642"/>
      <c r="N159" s="1642"/>
      <c r="O159" s="1646"/>
      <c r="P159" s="1642"/>
      <c r="Q159" s="1642"/>
      <c r="R159" s="1642"/>
      <c r="S159" s="1645"/>
      <c r="T159" s="1645"/>
      <c r="U159" s="9"/>
      <c r="V159" s="9"/>
      <c r="W159" s="1646"/>
      <c r="X159" s="1646"/>
      <c r="Y159" s="1646"/>
      <c r="Z159" s="1646"/>
      <c r="AA159" s="1646"/>
      <c r="AB159" s="1646"/>
      <c r="AC159" s="1646"/>
      <c r="AD159" s="1647"/>
      <c r="AE159" s="1646"/>
      <c r="AF159" s="1646"/>
      <c r="AG159" s="1648"/>
      <c r="AH159" s="1646"/>
      <c r="AI159" s="1642"/>
      <c r="AJ159" s="1642"/>
      <c r="AK159" s="1642"/>
      <c r="AL159" s="1642"/>
      <c r="AM159" s="1642"/>
      <c r="AN159" s="1642"/>
      <c r="AO159" s="1642"/>
      <c r="AP159" s="1642"/>
      <c r="AQ159" s="1642"/>
      <c r="AR159" s="1642"/>
      <c r="AS159" s="1642"/>
      <c r="AT159" s="1642"/>
      <c r="AU159" s="1642"/>
      <c r="AV159" s="1642"/>
      <c r="AW159" s="1642"/>
      <c r="AX159" s="1642"/>
      <c r="AY159" s="1642"/>
      <c r="AZ159" s="1642"/>
      <c r="BA159" s="1642"/>
      <c r="BB159" s="1642"/>
      <c r="BC159" s="1642"/>
      <c r="BD159" s="1642"/>
      <c r="BE159" s="1642"/>
      <c r="BF159" s="1642"/>
      <c r="BG159" s="1642"/>
    </row>
    <row r="160" spans="1:59" ht="18.75" customHeight="1">
      <c r="A160" s="1667"/>
      <c r="B160" s="1642"/>
      <c r="C160" s="1669"/>
      <c r="D160" s="1642"/>
      <c r="E160" s="1642"/>
      <c r="F160" s="1642"/>
      <c r="G160" s="1642"/>
      <c r="H160" s="1642"/>
      <c r="I160" s="1642"/>
      <c r="J160" s="1642"/>
      <c r="K160" s="1642"/>
      <c r="L160" s="1642"/>
      <c r="M160" s="1642"/>
      <c r="N160" s="1642"/>
      <c r="O160" s="1646"/>
      <c r="P160" s="1642"/>
      <c r="Q160" s="1642"/>
      <c r="R160" s="1642"/>
      <c r="S160" s="1645"/>
      <c r="T160" s="1645"/>
      <c r="U160" s="9"/>
      <c r="V160" s="9"/>
      <c r="W160" s="1646"/>
      <c r="X160" s="1646"/>
      <c r="Y160" s="1646"/>
      <c r="Z160" s="1646"/>
      <c r="AA160" s="1646"/>
      <c r="AB160" s="1646"/>
      <c r="AC160" s="1646"/>
      <c r="AD160" s="1647"/>
      <c r="AE160" s="1646"/>
      <c r="AF160" s="1646"/>
      <c r="AG160" s="1648"/>
      <c r="AH160" s="1646"/>
      <c r="AI160" s="1642"/>
      <c r="AJ160" s="1642"/>
      <c r="AK160" s="1642"/>
      <c r="AL160" s="1642"/>
      <c r="AM160" s="1642"/>
      <c r="AN160" s="1642"/>
      <c r="AO160" s="1642"/>
      <c r="AP160" s="1642"/>
      <c r="AQ160" s="1642"/>
      <c r="AR160" s="1642"/>
      <c r="AS160" s="1642"/>
      <c r="AT160" s="1642"/>
      <c r="AU160" s="1642"/>
      <c r="AV160" s="1642"/>
      <c r="AW160" s="1642"/>
      <c r="AX160" s="1642"/>
      <c r="AY160" s="1642"/>
      <c r="AZ160" s="1642"/>
      <c r="BA160" s="1642"/>
      <c r="BB160" s="1642"/>
      <c r="BC160" s="1642"/>
      <c r="BD160" s="1642"/>
      <c r="BE160" s="1642"/>
      <c r="BF160" s="1642"/>
      <c r="BG160" s="1642"/>
    </row>
    <row r="161" spans="1:59" ht="18.75" customHeight="1">
      <c r="A161" s="1667"/>
      <c r="B161" s="1642"/>
      <c r="C161" s="1669"/>
      <c r="D161" s="1642"/>
      <c r="E161" s="1642"/>
      <c r="F161" s="1642"/>
      <c r="G161" s="1642"/>
      <c r="H161" s="1642"/>
      <c r="I161" s="1642"/>
      <c r="J161" s="1642"/>
      <c r="K161" s="1642"/>
      <c r="L161" s="1642"/>
      <c r="M161" s="1642"/>
      <c r="N161" s="1642"/>
      <c r="O161" s="1646"/>
      <c r="P161" s="1642"/>
      <c r="Q161" s="1642"/>
      <c r="R161" s="1642"/>
      <c r="S161" s="1645"/>
      <c r="T161" s="1645"/>
      <c r="U161" s="9"/>
      <c r="V161" s="9"/>
      <c r="W161" s="1646"/>
      <c r="X161" s="1646"/>
      <c r="Y161" s="1646"/>
      <c r="Z161" s="1646"/>
      <c r="AA161" s="1646"/>
      <c r="AB161" s="1646"/>
      <c r="AC161" s="1646"/>
      <c r="AD161" s="1647"/>
      <c r="AE161" s="1646"/>
      <c r="AF161" s="1646"/>
      <c r="AG161" s="1648"/>
      <c r="AH161" s="1646"/>
      <c r="AI161" s="1642"/>
      <c r="AJ161" s="1642"/>
      <c r="AK161" s="1642"/>
      <c r="AL161" s="1642"/>
      <c r="AM161" s="1642"/>
      <c r="AN161" s="1642"/>
      <c r="AO161" s="1642"/>
      <c r="AP161" s="1642"/>
      <c r="AQ161" s="1642"/>
      <c r="AR161" s="1642"/>
      <c r="AS161" s="1642"/>
      <c r="AT161" s="1642"/>
      <c r="AU161" s="1642"/>
      <c r="AV161" s="1642"/>
      <c r="AW161" s="1642"/>
      <c r="AX161" s="1642"/>
      <c r="AY161" s="1642"/>
      <c r="AZ161" s="1642"/>
      <c r="BA161" s="1642"/>
      <c r="BB161" s="1642"/>
      <c r="BC161" s="1642"/>
      <c r="BD161" s="1642"/>
      <c r="BE161" s="1642"/>
      <c r="BF161" s="1642"/>
      <c r="BG161" s="1642"/>
    </row>
    <row r="162" spans="1:59" ht="18.75" customHeight="1">
      <c r="A162" s="1667"/>
      <c r="B162" s="1642"/>
      <c r="C162" s="1669"/>
      <c r="D162" s="1642"/>
      <c r="E162" s="1642"/>
      <c r="F162" s="1642"/>
      <c r="G162" s="1642"/>
      <c r="H162" s="1642"/>
      <c r="I162" s="1642"/>
      <c r="J162" s="1642"/>
      <c r="K162" s="1642"/>
      <c r="L162" s="1642"/>
      <c r="M162" s="1642"/>
      <c r="N162" s="1642"/>
      <c r="O162" s="1646"/>
      <c r="P162" s="1642"/>
      <c r="Q162" s="1642"/>
      <c r="R162" s="1642"/>
      <c r="S162" s="1645"/>
      <c r="T162" s="1645"/>
      <c r="U162" s="9"/>
      <c r="V162" s="9"/>
      <c r="W162" s="1646"/>
      <c r="X162" s="1646"/>
      <c r="Y162" s="1646"/>
      <c r="Z162" s="1646"/>
      <c r="AA162" s="1646"/>
      <c r="AB162" s="1646"/>
      <c r="AC162" s="1646"/>
      <c r="AD162" s="1647"/>
      <c r="AE162" s="1646"/>
      <c r="AF162" s="1646"/>
      <c r="AG162" s="1648"/>
      <c r="AH162" s="1646"/>
      <c r="AI162" s="1642"/>
      <c r="AJ162" s="1642"/>
      <c r="AK162" s="1642"/>
      <c r="AL162" s="1642"/>
      <c r="AM162" s="1642"/>
      <c r="AN162" s="1642"/>
      <c r="AO162" s="1642"/>
      <c r="AP162" s="1642"/>
      <c r="AQ162" s="1642"/>
      <c r="AR162" s="1642"/>
      <c r="AS162" s="1642"/>
      <c r="AT162" s="1642"/>
      <c r="AU162" s="1642"/>
      <c r="AV162" s="1642"/>
      <c r="AW162" s="1642"/>
      <c r="AX162" s="1642"/>
      <c r="AY162" s="1642"/>
      <c r="AZ162" s="1642"/>
      <c r="BA162" s="1642"/>
      <c r="BB162" s="1642"/>
      <c r="BC162" s="1642"/>
      <c r="BD162" s="1642"/>
      <c r="BE162" s="1642"/>
      <c r="BF162" s="1642"/>
      <c r="BG162" s="1642"/>
    </row>
    <row r="163" spans="1:59" ht="18.75" customHeight="1">
      <c r="A163" s="1667"/>
      <c r="B163" s="1642"/>
      <c r="C163" s="1669"/>
      <c r="D163" s="1642"/>
      <c r="E163" s="1642"/>
      <c r="F163" s="1642"/>
      <c r="G163" s="1642"/>
      <c r="H163" s="1642"/>
      <c r="I163" s="1642"/>
      <c r="J163" s="1642"/>
      <c r="K163" s="1642"/>
      <c r="L163" s="1642"/>
      <c r="M163" s="1642"/>
      <c r="N163" s="1642"/>
      <c r="O163" s="1646"/>
      <c r="P163" s="1642"/>
      <c r="Q163" s="1642"/>
      <c r="R163" s="1642"/>
      <c r="S163" s="1645"/>
      <c r="T163" s="1645"/>
      <c r="U163" s="9"/>
      <c r="V163" s="9"/>
      <c r="W163" s="1646"/>
      <c r="X163" s="1646"/>
      <c r="Y163" s="1646"/>
      <c r="Z163" s="1646"/>
      <c r="AA163" s="1646"/>
      <c r="AB163" s="1646"/>
      <c r="AC163" s="1646"/>
      <c r="AD163" s="1647"/>
      <c r="AE163" s="1646"/>
      <c r="AF163" s="1646"/>
      <c r="AG163" s="1648"/>
      <c r="AH163" s="1646"/>
      <c r="AI163" s="1642"/>
      <c r="AJ163" s="1642"/>
      <c r="AK163" s="1642"/>
      <c r="AL163" s="1642"/>
      <c r="AM163" s="1642"/>
      <c r="AN163" s="1642"/>
      <c r="AO163" s="1642"/>
      <c r="AP163" s="1642"/>
      <c r="AQ163" s="1642"/>
      <c r="AR163" s="1642"/>
      <c r="AS163" s="1642"/>
      <c r="AT163" s="1642"/>
      <c r="AU163" s="1642"/>
      <c r="AV163" s="1642"/>
      <c r="AW163" s="1642"/>
      <c r="AX163" s="1642"/>
      <c r="AY163" s="1642"/>
      <c r="AZ163" s="1642"/>
      <c r="BA163" s="1642"/>
      <c r="BB163" s="1642"/>
      <c r="BC163" s="1642"/>
      <c r="BD163" s="1642"/>
      <c r="BE163" s="1642"/>
      <c r="BF163" s="1642"/>
      <c r="BG163" s="1642"/>
    </row>
    <row r="164" spans="1:59" ht="18.75" customHeight="1">
      <c r="A164" s="1667"/>
      <c r="B164" s="1642"/>
      <c r="C164" s="1669"/>
      <c r="D164" s="1642"/>
      <c r="E164" s="1642"/>
      <c r="F164" s="1642"/>
      <c r="G164" s="1642"/>
      <c r="H164" s="1642"/>
      <c r="I164" s="1642"/>
      <c r="J164" s="1642"/>
      <c r="K164" s="1642"/>
      <c r="L164" s="1642"/>
      <c r="M164" s="1642"/>
      <c r="N164" s="1642"/>
      <c r="O164" s="1646"/>
      <c r="P164" s="1642"/>
      <c r="Q164" s="1642"/>
      <c r="R164" s="1642"/>
      <c r="S164" s="1645"/>
      <c r="T164" s="1645"/>
      <c r="U164" s="9"/>
      <c r="V164" s="9"/>
      <c r="W164" s="1646"/>
      <c r="X164" s="1646"/>
      <c r="Y164" s="1646"/>
      <c r="Z164" s="1646"/>
      <c r="AA164" s="1646"/>
      <c r="AB164" s="1646"/>
      <c r="AC164" s="1646"/>
      <c r="AD164" s="1647"/>
      <c r="AE164" s="1646"/>
      <c r="AF164" s="1646"/>
      <c r="AG164" s="1648"/>
      <c r="AH164" s="1646"/>
      <c r="AI164" s="1642"/>
      <c r="AJ164" s="1642"/>
      <c r="AK164" s="1642"/>
      <c r="AL164" s="1642"/>
      <c r="AM164" s="1642"/>
      <c r="AN164" s="1642"/>
      <c r="AO164" s="1642"/>
      <c r="AP164" s="1642"/>
      <c r="AQ164" s="1642"/>
      <c r="AR164" s="1642"/>
      <c r="AS164" s="1642"/>
      <c r="AT164" s="1642"/>
      <c r="AU164" s="1642"/>
      <c r="AV164" s="1642"/>
      <c r="AW164" s="1642"/>
      <c r="AX164" s="1642"/>
      <c r="AY164" s="1642"/>
      <c r="AZ164" s="1642"/>
      <c r="BA164" s="1642"/>
      <c r="BB164" s="1642"/>
      <c r="BC164" s="1642"/>
      <c r="BD164" s="1642"/>
      <c r="BE164" s="1642"/>
      <c r="BF164" s="1642"/>
      <c r="BG164" s="1642"/>
    </row>
    <row r="165" spans="1:59" ht="18.75" customHeight="1">
      <c r="A165" s="1667"/>
      <c r="B165" s="1642"/>
      <c r="C165" s="1669"/>
      <c r="D165" s="1642"/>
      <c r="E165" s="1642"/>
      <c r="F165" s="1642"/>
      <c r="G165" s="1642"/>
      <c r="H165" s="1642"/>
      <c r="I165" s="1642"/>
      <c r="J165" s="1642"/>
      <c r="K165" s="1642"/>
      <c r="L165" s="1642"/>
      <c r="M165" s="1642"/>
      <c r="N165" s="1642"/>
      <c r="O165" s="1646"/>
      <c r="P165" s="1642"/>
      <c r="Q165" s="1642"/>
      <c r="R165" s="1642"/>
      <c r="S165" s="1645"/>
      <c r="T165" s="1645"/>
      <c r="U165" s="9"/>
      <c r="V165" s="9"/>
      <c r="W165" s="1646"/>
      <c r="X165" s="1646"/>
      <c r="Y165" s="1646"/>
      <c r="Z165" s="1646"/>
      <c r="AA165" s="1646"/>
      <c r="AB165" s="1646"/>
      <c r="AC165" s="1646"/>
      <c r="AD165" s="1647"/>
      <c r="AE165" s="1646"/>
      <c r="AF165" s="1646"/>
      <c r="AG165" s="1648"/>
      <c r="AH165" s="1646"/>
      <c r="AI165" s="1642"/>
      <c r="AJ165" s="1642"/>
      <c r="AK165" s="1642"/>
      <c r="AL165" s="1642"/>
      <c r="AM165" s="1642"/>
      <c r="AN165" s="1642"/>
      <c r="AO165" s="1642"/>
      <c r="AP165" s="1642"/>
      <c r="AQ165" s="1642"/>
      <c r="AR165" s="1642"/>
      <c r="AS165" s="1642"/>
      <c r="AT165" s="1642"/>
      <c r="AU165" s="1642"/>
      <c r="AV165" s="1642"/>
      <c r="AW165" s="1642"/>
      <c r="AX165" s="1642"/>
      <c r="AY165" s="1642"/>
      <c r="AZ165" s="1642"/>
      <c r="BA165" s="1642"/>
      <c r="BB165" s="1642"/>
      <c r="BC165" s="1642"/>
      <c r="BD165" s="1642"/>
      <c r="BE165" s="1642"/>
      <c r="BF165" s="1642"/>
      <c r="BG165" s="1642"/>
    </row>
    <row r="166" spans="1:59" ht="18.75" customHeight="1">
      <c r="A166" s="1667"/>
      <c r="B166" s="1642"/>
      <c r="C166" s="1669"/>
      <c r="D166" s="1642"/>
      <c r="E166" s="1642"/>
      <c r="F166" s="1642"/>
      <c r="G166" s="1642"/>
      <c r="H166" s="1642"/>
      <c r="I166" s="1642"/>
      <c r="J166" s="1642"/>
      <c r="K166" s="1642"/>
      <c r="L166" s="1642"/>
      <c r="M166" s="1642"/>
      <c r="N166" s="1642"/>
      <c r="O166" s="1646"/>
      <c r="P166" s="1642"/>
      <c r="Q166" s="1642"/>
      <c r="R166" s="1642"/>
      <c r="S166" s="1645"/>
      <c r="T166" s="1645"/>
      <c r="U166" s="9"/>
      <c r="V166" s="9"/>
      <c r="W166" s="1646"/>
      <c r="X166" s="1646"/>
      <c r="Y166" s="1646"/>
      <c r="Z166" s="1646"/>
      <c r="AA166" s="1646"/>
      <c r="AB166" s="1646"/>
      <c r="AC166" s="1646"/>
      <c r="AD166" s="1647"/>
      <c r="AE166" s="1646"/>
      <c r="AF166" s="1646"/>
      <c r="AG166" s="1648"/>
      <c r="AH166" s="1646"/>
      <c r="AI166" s="1642"/>
      <c r="AJ166" s="1642"/>
      <c r="AK166" s="1642"/>
      <c r="AL166" s="1642"/>
      <c r="AM166" s="1642"/>
      <c r="AN166" s="1642"/>
      <c r="AO166" s="1642"/>
      <c r="AP166" s="1642"/>
      <c r="AQ166" s="1642"/>
      <c r="AR166" s="1642"/>
      <c r="AS166" s="1642"/>
      <c r="AT166" s="1642"/>
      <c r="AU166" s="1642"/>
      <c r="AV166" s="1642"/>
      <c r="AW166" s="1642"/>
      <c r="AX166" s="1642"/>
      <c r="AY166" s="1642"/>
      <c r="AZ166" s="1642"/>
      <c r="BA166" s="1642"/>
      <c r="BB166" s="1642"/>
      <c r="BC166" s="1642"/>
      <c r="BD166" s="1642"/>
      <c r="BE166" s="1642"/>
      <c r="BF166" s="1642"/>
      <c r="BG166" s="1642"/>
    </row>
    <row r="167" spans="1:59" ht="18.75" customHeight="1">
      <c r="A167" s="1667"/>
      <c r="B167" s="1642"/>
      <c r="C167" s="1669"/>
      <c r="D167" s="1642"/>
      <c r="E167" s="1642"/>
      <c r="F167" s="1642"/>
      <c r="G167" s="1642"/>
      <c r="H167" s="1642"/>
      <c r="I167" s="1642"/>
      <c r="J167" s="1642"/>
      <c r="K167" s="1642"/>
      <c r="L167" s="1642"/>
      <c r="M167" s="1642"/>
      <c r="N167" s="1642"/>
      <c r="O167" s="1646"/>
      <c r="P167" s="1642"/>
      <c r="Q167" s="1642"/>
      <c r="R167" s="1642"/>
      <c r="S167" s="1645"/>
      <c r="T167" s="1645"/>
      <c r="U167" s="9"/>
      <c r="V167" s="9"/>
      <c r="W167" s="1646"/>
      <c r="X167" s="1646"/>
      <c r="Y167" s="1646"/>
      <c r="Z167" s="1646"/>
      <c r="AA167" s="1646"/>
      <c r="AB167" s="1646"/>
      <c r="AC167" s="1646"/>
      <c r="AD167" s="1647"/>
      <c r="AE167" s="1646"/>
      <c r="AF167" s="1646"/>
      <c r="AG167" s="1648"/>
      <c r="AH167" s="1646"/>
      <c r="AI167" s="1642"/>
      <c r="AJ167" s="1642"/>
      <c r="AK167" s="1642"/>
      <c r="AL167" s="1642"/>
      <c r="AM167" s="1642"/>
      <c r="AN167" s="1642"/>
      <c r="AO167" s="1642"/>
      <c r="AP167" s="1642"/>
      <c r="AQ167" s="1642"/>
      <c r="AR167" s="1642"/>
      <c r="AS167" s="1642"/>
      <c r="AT167" s="1642"/>
      <c r="AU167" s="1642"/>
      <c r="AV167" s="1642"/>
      <c r="AW167" s="1642"/>
      <c r="AX167" s="1642"/>
      <c r="AY167" s="1642"/>
      <c r="AZ167" s="1642"/>
      <c r="BA167" s="1642"/>
      <c r="BB167" s="1642"/>
      <c r="BC167" s="1642"/>
      <c r="BD167" s="1642"/>
      <c r="BE167" s="1642"/>
      <c r="BF167" s="1642"/>
      <c r="BG167" s="1642"/>
    </row>
    <row r="168" spans="1:59" ht="18.75" customHeight="1">
      <c r="A168" s="1667"/>
      <c r="B168" s="1642"/>
      <c r="C168" s="1669"/>
      <c r="D168" s="1642"/>
      <c r="E168" s="1642"/>
      <c r="F168" s="1642"/>
      <c r="G168" s="1642"/>
      <c r="H168" s="1642"/>
      <c r="I168" s="1642"/>
      <c r="J168" s="1642"/>
      <c r="K168" s="1642"/>
      <c r="L168" s="1642"/>
      <c r="M168" s="1642"/>
      <c r="N168" s="1642"/>
      <c r="O168" s="1646"/>
      <c r="P168" s="1642"/>
      <c r="Q168" s="1642"/>
      <c r="R168" s="1642"/>
      <c r="S168" s="1645"/>
      <c r="T168" s="1645"/>
      <c r="U168" s="9"/>
      <c r="V168" s="9"/>
      <c r="W168" s="1646"/>
      <c r="X168" s="1646"/>
      <c r="Y168" s="1646"/>
      <c r="Z168" s="1646"/>
      <c r="AA168" s="1646"/>
      <c r="AB168" s="1646"/>
      <c r="AC168" s="1646"/>
      <c r="AD168" s="1647"/>
      <c r="AE168" s="1646"/>
      <c r="AF168" s="1646"/>
      <c r="AG168" s="1648"/>
      <c r="AH168" s="1646"/>
      <c r="AI168" s="1642"/>
      <c r="AJ168" s="1642"/>
      <c r="AK168" s="1642"/>
      <c r="AL168" s="1642"/>
      <c r="AM168" s="1642"/>
      <c r="AN168" s="1642"/>
      <c r="AO168" s="1642"/>
      <c r="AP168" s="1642"/>
      <c r="AQ168" s="1642"/>
      <c r="AR168" s="1642"/>
      <c r="AS168" s="1642"/>
      <c r="AT168" s="1642"/>
      <c r="AU168" s="1642"/>
      <c r="AV168" s="1642"/>
      <c r="AW168" s="1642"/>
      <c r="AX168" s="1642"/>
      <c r="AY168" s="1642"/>
      <c r="AZ168" s="1642"/>
      <c r="BA168" s="1642"/>
      <c r="BB168" s="1642"/>
      <c r="BC168" s="1642"/>
      <c r="BD168" s="1642"/>
      <c r="BE168" s="1642"/>
      <c r="BF168" s="1642"/>
      <c r="BG168" s="1642"/>
    </row>
    <row r="169" spans="1:59" ht="18.75" customHeight="1">
      <c r="A169" s="1667"/>
      <c r="B169" s="1642"/>
      <c r="C169" s="1669"/>
      <c r="D169" s="1642"/>
      <c r="E169" s="1642"/>
      <c r="F169" s="1642"/>
      <c r="G169" s="1642"/>
      <c r="H169" s="1642"/>
      <c r="I169" s="1642"/>
      <c r="J169" s="1642"/>
      <c r="K169" s="1642"/>
      <c r="L169" s="1642"/>
      <c r="M169" s="1642"/>
      <c r="N169" s="1642"/>
      <c r="O169" s="1646"/>
      <c r="P169" s="1642"/>
      <c r="Q169" s="1642"/>
      <c r="R169" s="1642"/>
      <c r="S169" s="1645"/>
      <c r="T169" s="1645"/>
      <c r="U169" s="9"/>
      <c r="V169" s="9"/>
      <c r="W169" s="1646"/>
      <c r="X169" s="1646"/>
      <c r="Y169" s="1646"/>
      <c r="Z169" s="1646"/>
      <c r="AA169" s="1646"/>
      <c r="AB169" s="1646"/>
      <c r="AC169" s="1646"/>
      <c r="AD169" s="1647"/>
      <c r="AE169" s="1646"/>
      <c r="AF169" s="1646"/>
      <c r="AG169" s="1648"/>
      <c r="AH169" s="1646"/>
      <c r="AI169" s="1642"/>
      <c r="AJ169" s="1642"/>
      <c r="AK169" s="1642"/>
      <c r="AL169" s="1642"/>
      <c r="AM169" s="1642"/>
      <c r="AN169" s="1642"/>
      <c r="AO169" s="1642"/>
      <c r="AP169" s="1642"/>
      <c r="AQ169" s="1642"/>
      <c r="AR169" s="1642"/>
      <c r="AS169" s="1642"/>
      <c r="AT169" s="1642"/>
      <c r="AU169" s="1642"/>
      <c r="AV169" s="1642"/>
      <c r="AW169" s="1642"/>
      <c r="AX169" s="1642"/>
      <c r="AY169" s="1642"/>
      <c r="AZ169" s="1642"/>
      <c r="BA169" s="1642"/>
      <c r="BB169" s="1642"/>
      <c r="BC169" s="1642"/>
      <c r="BD169" s="1642"/>
      <c r="BE169" s="1642"/>
      <c r="BF169" s="1642"/>
      <c r="BG169" s="1642"/>
    </row>
    <row r="170" spans="1:59" ht="18.75" customHeight="1">
      <c r="A170" s="1667"/>
      <c r="B170" s="1642"/>
      <c r="C170" s="1669"/>
      <c r="D170" s="1642"/>
      <c r="E170" s="1642"/>
      <c r="F170" s="1642"/>
      <c r="G170" s="1642"/>
      <c r="H170" s="1642"/>
      <c r="I170" s="1642"/>
      <c r="J170" s="1642"/>
      <c r="K170" s="1642"/>
      <c r="L170" s="1642"/>
      <c r="M170" s="1642"/>
      <c r="N170" s="1642"/>
      <c r="O170" s="1646"/>
      <c r="P170" s="1642"/>
      <c r="Q170" s="1642"/>
      <c r="R170" s="1642"/>
      <c r="S170" s="1645"/>
      <c r="T170" s="1645"/>
      <c r="U170" s="9"/>
      <c r="V170" s="9"/>
      <c r="W170" s="1646"/>
      <c r="X170" s="1646"/>
      <c r="Y170" s="1646"/>
      <c r="Z170" s="1646"/>
      <c r="AA170" s="1646"/>
      <c r="AB170" s="1646"/>
      <c r="AC170" s="1646"/>
      <c r="AD170" s="1647"/>
      <c r="AE170" s="1646"/>
      <c r="AF170" s="1646"/>
      <c r="AG170" s="1648"/>
      <c r="AH170" s="1646"/>
      <c r="AI170" s="1642"/>
      <c r="AJ170" s="1642"/>
      <c r="AK170" s="1642"/>
      <c r="AL170" s="1642"/>
      <c r="AM170" s="1642"/>
      <c r="AN170" s="1642"/>
      <c r="AO170" s="1642"/>
      <c r="AP170" s="1642"/>
      <c r="AQ170" s="1642"/>
      <c r="AR170" s="1642"/>
      <c r="AS170" s="1642"/>
      <c r="AT170" s="1642"/>
      <c r="AU170" s="1642"/>
      <c r="AV170" s="1642"/>
      <c r="AW170" s="1642"/>
      <c r="AX170" s="1642"/>
      <c r="AY170" s="1642"/>
      <c r="AZ170" s="1642"/>
      <c r="BA170" s="1642"/>
      <c r="BB170" s="1642"/>
      <c r="BC170" s="1642"/>
      <c r="BD170" s="1642"/>
      <c r="BE170" s="1642"/>
      <c r="BF170" s="1642"/>
      <c r="BG170" s="1642"/>
    </row>
    <row r="171" spans="1:59" ht="18.75" customHeight="1">
      <c r="A171" s="1667"/>
      <c r="B171" s="1642"/>
      <c r="C171" s="1669"/>
      <c r="D171" s="1642"/>
      <c r="E171" s="1642"/>
      <c r="F171" s="1642"/>
      <c r="G171" s="1642"/>
      <c r="H171" s="1642"/>
      <c r="I171" s="1642"/>
      <c r="J171" s="1642"/>
      <c r="K171" s="1642"/>
      <c r="L171" s="1642"/>
      <c r="M171" s="1642"/>
      <c r="N171" s="1642"/>
      <c r="O171" s="1646"/>
      <c r="P171" s="1642"/>
      <c r="Q171" s="1642"/>
      <c r="R171" s="1642"/>
      <c r="S171" s="1645"/>
      <c r="T171" s="1645"/>
      <c r="U171" s="9"/>
      <c r="V171" s="9"/>
      <c r="W171" s="1646"/>
      <c r="X171" s="1646"/>
      <c r="Y171" s="1646"/>
      <c r="Z171" s="1646"/>
      <c r="AA171" s="1646"/>
      <c r="AB171" s="1646"/>
      <c r="AC171" s="1646"/>
      <c r="AD171" s="1647"/>
      <c r="AE171" s="1646"/>
      <c r="AF171" s="1646"/>
      <c r="AG171" s="1648"/>
      <c r="AH171" s="1646"/>
      <c r="AI171" s="1642"/>
      <c r="AJ171" s="1642"/>
      <c r="AK171" s="1642"/>
      <c r="AL171" s="1642"/>
      <c r="AM171" s="1642"/>
      <c r="AN171" s="1642"/>
      <c r="AO171" s="1642"/>
      <c r="AP171" s="1642"/>
      <c r="AQ171" s="1642"/>
      <c r="AR171" s="1642"/>
      <c r="AS171" s="1642"/>
      <c r="AT171" s="1642"/>
      <c r="AU171" s="1642"/>
      <c r="AV171" s="1642"/>
      <c r="AW171" s="1642"/>
      <c r="AX171" s="1642"/>
      <c r="AY171" s="1642"/>
      <c r="AZ171" s="1642"/>
      <c r="BA171" s="1642"/>
      <c r="BB171" s="1642"/>
      <c r="BC171" s="1642"/>
      <c r="BD171" s="1642"/>
      <c r="BE171" s="1642"/>
      <c r="BF171" s="1642"/>
      <c r="BG171" s="1642"/>
    </row>
    <row r="172" spans="1:59" ht="18.75" customHeight="1">
      <c r="A172" s="1667"/>
      <c r="B172" s="1642"/>
      <c r="C172" s="1669"/>
      <c r="D172" s="1642"/>
      <c r="E172" s="1642"/>
      <c r="F172" s="1642"/>
      <c r="G172" s="1642"/>
      <c r="H172" s="1642"/>
      <c r="I172" s="1642"/>
      <c r="J172" s="1642"/>
      <c r="K172" s="1642"/>
      <c r="L172" s="1642"/>
      <c r="M172" s="1642"/>
      <c r="N172" s="1642"/>
      <c r="O172" s="1646"/>
      <c r="P172" s="1642"/>
      <c r="Q172" s="1642"/>
      <c r="R172" s="1642"/>
      <c r="S172" s="1645"/>
      <c r="T172" s="1645"/>
      <c r="U172" s="9"/>
      <c r="V172" s="9"/>
      <c r="W172" s="1646"/>
      <c r="X172" s="1646"/>
      <c r="Y172" s="1646"/>
      <c r="Z172" s="1646"/>
      <c r="AA172" s="1646"/>
      <c r="AB172" s="1646"/>
      <c r="AC172" s="1646"/>
      <c r="AD172" s="1647"/>
      <c r="AE172" s="1646"/>
      <c r="AF172" s="1646"/>
      <c r="AG172" s="1648"/>
      <c r="AH172" s="1646"/>
      <c r="AI172" s="1642"/>
      <c r="AJ172" s="1642"/>
      <c r="AK172" s="1642"/>
      <c r="AL172" s="1642"/>
      <c r="AM172" s="1642"/>
      <c r="AN172" s="1642"/>
      <c r="AO172" s="1642"/>
      <c r="AP172" s="1642"/>
      <c r="AQ172" s="1642"/>
      <c r="AR172" s="1642"/>
      <c r="AS172" s="1642"/>
      <c r="AT172" s="1642"/>
      <c r="AU172" s="1642"/>
      <c r="AV172" s="1642"/>
      <c r="AW172" s="1642"/>
      <c r="AX172" s="1642"/>
      <c r="AY172" s="1642"/>
      <c r="AZ172" s="1642"/>
      <c r="BA172" s="1642"/>
      <c r="BB172" s="1642"/>
      <c r="BC172" s="1642"/>
      <c r="BD172" s="1642"/>
      <c r="BE172" s="1642"/>
      <c r="BF172" s="1642"/>
      <c r="BG172" s="1642"/>
    </row>
    <row r="173" spans="1:59" ht="18.75" customHeight="1">
      <c r="A173" s="1667"/>
      <c r="B173" s="1642"/>
      <c r="C173" s="1669"/>
      <c r="D173" s="1642"/>
      <c r="E173" s="1642"/>
      <c r="F173" s="1642"/>
      <c r="G173" s="1642"/>
      <c r="H173" s="1642"/>
      <c r="I173" s="1642"/>
      <c r="J173" s="1642"/>
      <c r="K173" s="1642"/>
      <c r="L173" s="1642"/>
      <c r="M173" s="1642"/>
      <c r="N173" s="1642"/>
      <c r="O173" s="1646"/>
      <c r="P173" s="1642"/>
      <c r="Q173" s="1642"/>
      <c r="R173" s="1642"/>
      <c r="S173" s="1645"/>
      <c r="T173" s="1645"/>
      <c r="U173" s="9"/>
      <c r="V173" s="9"/>
      <c r="W173" s="1646"/>
      <c r="X173" s="1646"/>
      <c r="Y173" s="1646"/>
      <c r="Z173" s="1646"/>
      <c r="AA173" s="1646"/>
      <c r="AB173" s="1646"/>
      <c r="AC173" s="1646"/>
      <c r="AD173" s="1647"/>
      <c r="AE173" s="1646"/>
      <c r="AF173" s="1646"/>
      <c r="AG173" s="1648"/>
      <c r="AH173" s="1646"/>
      <c r="AI173" s="1642"/>
      <c r="AJ173" s="1642"/>
      <c r="AK173" s="1642"/>
      <c r="AL173" s="1642"/>
      <c r="AM173" s="1642"/>
      <c r="AN173" s="1642"/>
      <c r="AO173" s="1642"/>
      <c r="AP173" s="1642"/>
      <c r="AQ173" s="1642"/>
      <c r="AR173" s="1642"/>
      <c r="AS173" s="1642"/>
      <c r="AT173" s="1642"/>
      <c r="AU173" s="1642"/>
      <c r="AV173" s="1642"/>
      <c r="AW173" s="1642"/>
      <c r="AX173" s="1642"/>
      <c r="AY173" s="1642"/>
      <c r="AZ173" s="1642"/>
      <c r="BA173" s="1642"/>
      <c r="BB173" s="1642"/>
      <c r="BC173" s="1642"/>
      <c r="BD173" s="1642"/>
      <c r="BE173" s="1642"/>
      <c r="BF173" s="1642"/>
      <c r="BG173" s="1642"/>
    </row>
    <row r="174" spans="1:59" ht="18.75" customHeight="1">
      <c r="A174" s="1667"/>
      <c r="B174" s="1642"/>
      <c r="C174" s="1669"/>
      <c r="D174" s="1642"/>
      <c r="E174" s="1642"/>
      <c r="F174" s="1642"/>
      <c r="G174" s="1642"/>
      <c r="H174" s="1642"/>
      <c r="I174" s="1642"/>
      <c r="J174" s="1642"/>
      <c r="K174" s="1642"/>
      <c r="L174" s="1642"/>
      <c r="M174" s="1642"/>
      <c r="N174" s="1642"/>
      <c r="O174" s="1646"/>
      <c r="P174" s="1642"/>
      <c r="Q174" s="1642"/>
      <c r="R174" s="1642"/>
      <c r="S174" s="1645"/>
      <c r="T174" s="1645"/>
      <c r="U174" s="9"/>
      <c r="V174" s="9"/>
      <c r="W174" s="1646"/>
      <c r="X174" s="1646"/>
      <c r="Y174" s="1646"/>
      <c r="Z174" s="1646"/>
      <c r="AA174" s="1646"/>
      <c r="AB174" s="1646"/>
      <c r="AC174" s="1646"/>
      <c r="AD174" s="1647"/>
      <c r="AE174" s="1646"/>
      <c r="AF174" s="1646"/>
      <c r="AG174" s="1648"/>
      <c r="AH174" s="1646"/>
      <c r="AI174" s="1642"/>
      <c r="AJ174" s="1642"/>
      <c r="AK174" s="1642"/>
      <c r="AL174" s="1642"/>
      <c r="AM174" s="1642"/>
      <c r="AN174" s="1642"/>
      <c r="AO174" s="1642"/>
      <c r="AP174" s="1642"/>
      <c r="AQ174" s="1642"/>
      <c r="AR174" s="1642"/>
      <c r="AS174" s="1642"/>
      <c r="AT174" s="1642"/>
      <c r="AU174" s="1642"/>
      <c r="AV174" s="1642"/>
      <c r="AW174" s="1642"/>
      <c r="AX174" s="1642"/>
      <c r="AY174" s="1642"/>
      <c r="AZ174" s="1642"/>
      <c r="BA174" s="1642"/>
      <c r="BB174" s="1642"/>
      <c r="BC174" s="1642"/>
      <c r="BD174" s="1642"/>
      <c r="BE174" s="1642"/>
      <c r="BF174" s="1642"/>
      <c r="BG174" s="1642"/>
    </row>
    <row r="175" spans="1:59" ht="18.75" customHeight="1">
      <c r="A175" s="1667"/>
      <c r="B175" s="1642"/>
      <c r="C175" s="1669"/>
      <c r="D175" s="1642"/>
      <c r="E175" s="1642"/>
      <c r="F175" s="1642"/>
      <c r="G175" s="1642"/>
      <c r="H175" s="1642"/>
      <c r="I175" s="1642"/>
      <c r="J175" s="1642"/>
      <c r="K175" s="1642"/>
      <c r="L175" s="1642"/>
      <c r="M175" s="1642"/>
      <c r="N175" s="1642"/>
      <c r="O175" s="1646"/>
      <c r="P175" s="1642"/>
      <c r="Q175" s="1642"/>
      <c r="R175" s="1642"/>
      <c r="S175" s="1645"/>
      <c r="T175" s="1645"/>
      <c r="U175" s="9"/>
      <c r="V175" s="9"/>
      <c r="W175" s="1646"/>
      <c r="X175" s="1646"/>
      <c r="Y175" s="1646"/>
      <c r="Z175" s="1646"/>
      <c r="AA175" s="1646"/>
      <c r="AB175" s="1646"/>
      <c r="AC175" s="1646"/>
      <c r="AD175" s="1647"/>
      <c r="AE175" s="1646"/>
      <c r="AF175" s="1646"/>
      <c r="AG175" s="1648"/>
      <c r="AH175" s="1646"/>
      <c r="AI175" s="1642"/>
      <c r="AJ175" s="1642"/>
      <c r="AK175" s="1642"/>
      <c r="AL175" s="1642"/>
      <c r="AM175" s="1642"/>
      <c r="AN175" s="1642"/>
      <c r="AO175" s="1642"/>
      <c r="AP175" s="1642"/>
      <c r="AQ175" s="1642"/>
      <c r="AR175" s="1642"/>
      <c r="AS175" s="1642"/>
      <c r="AT175" s="1642"/>
      <c r="AU175" s="1642"/>
      <c r="AV175" s="1642"/>
      <c r="AW175" s="1642"/>
      <c r="AX175" s="1642"/>
      <c r="AY175" s="1642"/>
      <c r="AZ175" s="1642"/>
      <c r="BA175" s="1642"/>
      <c r="BB175" s="1642"/>
      <c r="BC175" s="1642"/>
      <c r="BD175" s="1642"/>
      <c r="BE175" s="1642"/>
      <c r="BF175" s="1642"/>
      <c r="BG175" s="1642"/>
    </row>
    <row r="176" spans="1:59" ht="18.75" customHeight="1">
      <c r="A176" s="1667"/>
      <c r="B176" s="1642"/>
      <c r="C176" s="1669"/>
      <c r="D176" s="1642"/>
      <c r="E176" s="1642"/>
      <c r="F176" s="1642"/>
      <c r="G176" s="1642"/>
      <c r="H176" s="1642"/>
      <c r="I176" s="1642"/>
      <c r="J176" s="1642"/>
      <c r="K176" s="1642"/>
      <c r="L176" s="1642"/>
      <c r="M176" s="1642"/>
      <c r="N176" s="1642"/>
      <c r="O176" s="1646"/>
      <c r="P176" s="1642"/>
      <c r="Q176" s="1642"/>
      <c r="R176" s="1642"/>
      <c r="S176" s="1645"/>
      <c r="T176" s="1645"/>
      <c r="U176" s="9"/>
      <c r="V176" s="9"/>
      <c r="W176" s="1646"/>
      <c r="X176" s="1646"/>
      <c r="Y176" s="1646"/>
      <c r="Z176" s="1646"/>
      <c r="AA176" s="1646"/>
      <c r="AB176" s="1646"/>
      <c r="AC176" s="1646"/>
      <c r="AD176" s="1647"/>
      <c r="AE176" s="1646"/>
      <c r="AF176" s="1646"/>
      <c r="AG176" s="1648"/>
      <c r="AH176" s="1646"/>
      <c r="AI176" s="1642"/>
      <c r="AJ176" s="1642"/>
      <c r="AK176" s="1642"/>
      <c r="AL176" s="1642"/>
      <c r="AM176" s="1642"/>
      <c r="AN176" s="1642"/>
      <c r="AO176" s="1642"/>
      <c r="AP176" s="1642"/>
      <c r="AQ176" s="1642"/>
      <c r="AR176" s="1642"/>
      <c r="AS176" s="1642"/>
      <c r="AT176" s="1642"/>
      <c r="AU176" s="1642"/>
      <c r="AV176" s="1642"/>
      <c r="AW176" s="1642"/>
      <c r="AX176" s="1642"/>
      <c r="AY176" s="1642"/>
      <c r="AZ176" s="1642"/>
      <c r="BA176" s="1642"/>
      <c r="BB176" s="1642"/>
      <c r="BC176" s="1642"/>
      <c r="BD176" s="1642"/>
      <c r="BE176" s="1642"/>
      <c r="BF176" s="1642"/>
      <c r="BG176" s="1642"/>
    </row>
    <row r="177" spans="1:59" ht="18.75" customHeight="1">
      <c r="A177" s="1667"/>
      <c r="B177" s="1642"/>
      <c r="C177" s="1669"/>
      <c r="D177" s="1642"/>
      <c r="E177" s="1642"/>
      <c r="F177" s="1642"/>
      <c r="G177" s="1642"/>
      <c r="H177" s="1642"/>
      <c r="I177" s="1642"/>
      <c r="J177" s="1642"/>
      <c r="K177" s="1642"/>
      <c r="L177" s="1642"/>
      <c r="M177" s="1642"/>
      <c r="N177" s="1642"/>
      <c r="O177" s="1646"/>
      <c r="P177" s="1642"/>
      <c r="Q177" s="1642"/>
      <c r="R177" s="1642"/>
      <c r="S177" s="1645"/>
      <c r="T177" s="1645"/>
      <c r="U177" s="9"/>
      <c r="V177" s="9"/>
      <c r="W177" s="1646"/>
      <c r="X177" s="1646"/>
      <c r="Y177" s="1646"/>
      <c r="Z177" s="1646"/>
      <c r="AA177" s="1646"/>
      <c r="AB177" s="1646"/>
      <c r="AC177" s="1646"/>
      <c r="AD177" s="1647"/>
      <c r="AE177" s="1646"/>
      <c r="AF177" s="1646"/>
      <c r="AG177" s="1648"/>
      <c r="AH177" s="1646"/>
      <c r="AI177" s="1642"/>
      <c r="AJ177" s="1642"/>
      <c r="AK177" s="1642"/>
      <c r="AL177" s="1642"/>
      <c r="AM177" s="1642"/>
      <c r="AN177" s="1642"/>
      <c r="AO177" s="1642"/>
      <c r="AP177" s="1642"/>
      <c r="AQ177" s="1642"/>
      <c r="AR177" s="1642"/>
      <c r="AS177" s="1642"/>
      <c r="AT177" s="1642"/>
      <c r="AU177" s="1642"/>
      <c r="AV177" s="1642"/>
      <c r="AW177" s="1642"/>
      <c r="AX177" s="1642"/>
      <c r="AY177" s="1642"/>
      <c r="AZ177" s="1642"/>
      <c r="BA177" s="1642"/>
      <c r="BB177" s="1642"/>
      <c r="BC177" s="1642"/>
      <c r="BD177" s="1642"/>
      <c r="BE177" s="1642"/>
      <c r="BF177" s="1642"/>
      <c r="BG177" s="1642"/>
    </row>
    <row r="178" spans="1:59" ht="18.75" customHeight="1">
      <c r="A178" s="1667"/>
      <c r="B178" s="1642"/>
      <c r="C178" s="1669"/>
      <c r="D178" s="1642"/>
      <c r="E178" s="1642"/>
      <c r="F178" s="1642"/>
      <c r="G178" s="1642"/>
      <c r="H178" s="1642"/>
      <c r="I178" s="1642"/>
      <c r="J178" s="1642"/>
      <c r="K178" s="1642"/>
      <c r="L178" s="1642"/>
      <c r="M178" s="1642"/>
      <c r="N178" s="1642"/>
      <c r="O178" s="1646"/>
      <c r="P178" s="1642"/>
      <c r="Q178" s="1642"/>
      <c r="R178" s="1642"/>
      <c r="S178" s="1645"/>
      <c r="T178" s="1645"/>
      <c r="U178" s="9"/>
      <c r="V178" s="9"/>
      <c r="W178" s="1646"/>
      <c r="X178" s="1646"/>
      <c r="Y178" s="1646"/>
      <c r="Z178" s="1646"/>
      <c r="AA178" s="1646"/>
      <c r="AB178" s="1646"/>
      <c r="AC178" s="1646"/>
      <c r="AD178" s="1647"/>
      <c r="AE178" s="1646"/>
      <c r="AF178" s="1646"/>
      <c r="AG178" s="1648"/>
      <c r="AH178" s="1646"/>
      <c r="AI178" s="1642"/>
      <c r="AJ178" s="1642"/>
      <c r="AK178" s="1642"/>
      <c r="AL178" s="1642"/>
      <c r="AM178" s="1642"/>
      <c r="AN178" s="1642"/>
      <c r="AO178" s="1642"/>
      <c r="AP178" s="1642"/>
      <c r="AQ178" s="1642"/>
      <c r="AR178" s="1642"/>
      <c r="AS178" s="1642"/>
      <c r="AT178" s="1642"/>
      <c r="AU178" s="1642"/>
      <c r="AV178" s="1642"/>
      <c r="AW178" s="1642"/>
      <c r="AX178" s="1642"/>
      <c r="AY178" s="1642"/>
      <c r="AZ178" s="1642"/>
      <c r="BA178" s="1642"/>
      <c r="BB178" s="1642"/>
      <c r="BC178" s="1642"/>
      <c r="BD178" s="1642"/>
      <c r="BE178" s="1642"/>
      <c r="BF178" s="1642"/>
      <c r="BG178" s="1642"/>
    </row>
    <row r="179" spans="1:59" ht="18.75" customHeight="1">
      <c r="A179" s="1667"/>
      <c r="B179" s="1642"/>
      <c r="C179" s="1669"/>
      <c r="D179" s="1642"/>
      <c r="E179" s="1642"/>
      <c r="F179" s="1642"/>
      <c r="G179" s="1642"/>
      <c r="H179" s="1642"/>
      <c r="I179" s="1642"/>
      <c r="J179" s="1642"/>
      <c r="K179" s="1642"/>
      <c r="L179" s="1642"/>
      <c r="M179" s="1642"/>
      <c r="N179" s="1642"/>
      <c r="O179" s="1646"/>
      <c r="P179" s="1642"/>
      <c r="Q179" s="1642"/>
      <c r="R179" s="1642"/>
      <c r="S179" s="1645"/>
      <c r="T179" s="1645"/>
      <c r="U179" s="9"/>
      <c r="V179" s="9"/>
      <c r="W179" s="1646"/>
      <c r="X179" s="1646"/>
      <c r="Y179" s="1646"/>
      <c r="Z179" s="1646"/>
      <c r="AA179" s="1646"/>
      <c r="AB179" s="1646"/>
      <c r="AC179" s="1646"/>
      <c r="AD179" s="1647"/>
      <c r="AE179" s="1646"/>
      <c r="AF179" s="1646"/>
      <c r="AG179" s="1648"/>
      <c r="AH179" s="1646"/>
      <c r="AI179" s="1642"/>
      <c r="AJ179" s="1642"/>
      <c r="AK179" s="1642"/>
      <c r="AL179" s="1642"/>
      <c r="AM179" s="1642"/>
      <c r="AN179" s="1642"/>
      <c r="AO179" s="1642"/>
      <c r="AP179" s="1642"/>
      <c r="AQ179" s="1642"/>
      <c r="AR179" s="1642"/>
      <c r="AS179" s="1642"/>
      <c r="AT179" s="1642"/>
      <c r="AU179" s="1642"/>
      <c r="AV179" s="1642"/>
      <c r="AW179" s="1642"/>
      <c r="AX179" s="1642"/>
      <c r="AY179" s="1642"/>
      <c r="AZ179" s="1642"/>
      <c r="BA179" s="1642"/>
      <c r="BB179" s="1642"/>
      <c r="BC179" s="1642"/>
      <c r="BD179" s="1642"/>
      <c r="BE179" s="1642"/>
      <c r="BF179" s="1642"/>
      <c r="BG179" s="1642"/>
    </row>
    <row r="180" spans="1:59" ht="18.75" customHeight="1">
      <c r="A180" s="1667"/>
      <c r="B180" s="1642"/>
      <c r="C180" s="1669"/>
      <c r="D180" s="1642"/>
      <c r="E180" s="1642"/>
      <c r="F180" s="1642"/>
      <c r="G180" s="1642"/>
      <c r="H180" s="1642"/>
      <c r="I180" s="1642"/>
      <c r="J180" s="1642"/>
      <c r="K180" s="1642"/>
      <c r="L180" s="1642"/>
      <c r="M180" s="1642"/>
      <c r="N180" s="1642"/>
      <c r="O180" s="1646"/>
      <c r="P180" s="1642"/>
      <c r="Q180" s="1642"/>
      <c r="R180" s="1642"/>
      <c r="S180" s="1645"/>
      <c r="T180" s="1645"/>
      <c r="U180" s="9"/>
      <c r="V180" s="9"/>
      <c r="W180" s="1646"/>
      <c r="X180" s="1646"/>
      <c r="Y180" s="1646"/>
      <c r="Z180" s="1646"/>
      <c r="AA180" s="1646"/>
      <c r="AB180" s="1646"/>
      <c r="AC180" s="1646"/>
      <c r="AD180" s="1647"/>
      <c r="AE180" s="1646"/>
      <c r="AF180" s="1646"/>
      <c r="AG180" s="1648"/>
      <c r="AH180" s="1646"/>
      <c r="AI180" s="1642"/>
      <c r="AJ180" s="1642"/>
      <c r="AK180" s="1642"/>
      <c r="AL180" s="1642"/>
      <c r="AM180" s="1642"/>
      <c r="AN180" s="1642"/>
      <c r="AO180" s="1642"/>
      <c r="AP180" s="1642"/>
      <c r="AQ180" s="1642"/>
      <c r="AR180" s="1642"/>
      <c r="AS180" s="1642"/>
      <c r="AT180" s="1642"/>
      <c r="AU180" s="1642"/>
      <c r="AV180" s="1642"/>
      <c r="AW180" s="1642"/>
      <c r="AX180" s="1642"/>
      <c r="AY180" s="1642"/>
      <c r="AZ180" s="1642"/>
      <c r="BA180" s="1642"/>
      <c r="BB180" s="1642"/>
      <c r="BC180" s="1642"/>
      <c r="BD180" s="1642"/>
      <c r="BE180" s="1642"/>
      <c r="BF180" s="1642"/>
      <c r="BG180" s="1642"/>
    </row>
    <row r="181" spans="1:59" ht="18.75" customHeight="1">
      <c r="A181" s="1667"/>
      <c r="B181" s="1642"/>
      <c r="C181" s="1669"/>
      <c r="D181" s="1642"/>
      <c r="E181" s="1642"/>
      <c r="F181" s="1642"/>
      <c r="G181" s="1642"/>
      <c r="H181" s="1642"/>
      <c r="I181" s="1642"/>
      <c r="J181" s="1642"/>
      <c r="K181" s="1642"/>
      <c r="L181" s="1642"/>
      <c r="M181" s="1642"/>
      <c r="N181" s="1642"/>
      <c r="O181" s="1646"/>
      <c r="P181" s="1642"/>
      <c r="Q181" s="1642"/>
      <c r="R181" s="1642"/>
      <c r="S181" s="1645"/>
      <c r="T181" s="1645"/>
      <c r="U181" s="9"/>
      <c r="V181" s="9"/>
      <c r="W181" s="1646"/>
      <c r="X181" s="1646"/>
      <c r="Y181" s="1646"/>
      <c r="Z181" s="1646"/>
      <c r="AA181" s="1646"/>
      <c r="AB181" s="1646"/>
      <c r="AC181" s="1646"/>
      <c r="AD181" s="1647"/>
      <c r="AE181" s="1646"/>
      <c r="AF181" s="1646"/>
      <c r="AG181" s="1648"/>
      <c r="AH181" s="1646"/>
      <c r="AI181" s="1642"/>
      <c r="AJ181" s="1642"/>
      <c r="AK181" s="1642"/>
      <c r="AL181" s="1642"/>
      <c r="AM181" s="1642"/>
      <c r="AN181" s="1642"/>
      <c r="AO181" s="1642"/>
      <c r="AP181" s="1642"/>
      <c r="AQ181" s="1642"/>
      <c r="AR181" s="1642"/>
      <c r="AS181" s="1642"/>
      <c r="AT181" s="1642"/>
      <c r="AU181" s="1642"/>
      <c r="AV181" s="1642"/>
      <c r="AW181" s="1642"/>
      <c r="AX181" s="1642"/>
      <c r="AY181" s="1642"/>
      <c r="AZ181" s="1642"/>
      <c r="BA181" s="1642"/>
      <c r="BB181" s="1642"/>
      <c r="BC181" s="1642"/>
      <c r="BD181" s="1642"/>
      <c r="BE181" s="1642"/>
      <c r="BF181" s="1642"/>
      <c r="BG181" s="1642"/>
    </row>
    <row r="182" spans="1:59" ht="18.75" customHeight="1">
      <c r="A182" s="1667"/>
      <c r="B182" s="1642"/>
      <c r="C182" s="1669"/>
      <c r="D182" s="1642"/>
      <c r="E182" s="1642"/>
      <c r="F182" s="1642"/>
      <c r="G182" s="1642"/>
      <c r="H182" s="1642"/>
      <c r="I182" s="1642"/>
      <c r="J182" s="1642"/>
      <c r="K182" s="1642"/>
      <c r="L182" s="1642"/>
      <c r="M182" s="1642"/>
      <c r="N182" s="1642"/>
      <c r="O182" s="1646"/>
      <c r="P182" s="1642"/>
      <c r="Q182" s="1642"/>
      <c r="R182" s="1642"/>
      <c r="S182" s="1645"/>
      <c r="T182" s="1645"/>
      <c r="U182" s="9"/>
      <c r="V182" s="9"/>
      <c r="W182" s="1646"/>
      <c r="X182" s="1646"/>
      <c r="Y182" s="1646"/>
      <c r="Z182" s="1646"/>
      <c r="AA182" s="1646"/>
      <c r="AB182" s="1646"/>
      <c r="AC182" s="1646"/>
      <c r="AD182" s="1647"/>
      <c r="AE182" s="1646"/>
      <c r="AF182" s="1646"/>
      <c r="AG182" s="1648"/>
      <c r="AH182" s="1646"/>
      <c r="AI182" s="1642"/>
      <c r="AJ182" s="1642"/>
      <c r="AK182" s="1642"/>
      <c r="AL182" s="1642"/>
      <c r="AM182" s="1642"/>
      <c r="AN182" s="1642"/>
      <c r="AO182" s="1642"/>
      <c r="AP182" s="1642"/>
      <c r="AQ182" s="1642"/>
      <c r="AR182" s="1642"/>
      <c r="AS182" s="1642"/>
      <c r="AT182" s="1642"/>
      <c r="AU182" s="1642"/>
      <c r="AV182" s="1642"/>
      <c r="AW182" s="1642"/>
      <c r="AX182" s="1642"/>
      <c r="AY182" s="1642"/>
      <c r="AZ182" s="1642"/>
      <c r="BA182" s="1642"/>
      <c r="BB182" s="1642"/>
      <c r="BC182" s="1642"/>
      <c r="BD182" s="1642"/>
      <c r="BE182" s="1642"/>
      <c r="BF182" s="1642"/>
      <c r="BG182" s="1642"/>
    </row>
    <row r="183" spans="1:59" ht="18.75" customHeight="1">
      <c r="A183" s="1667"/>
      <c r="B183" s="1642"/>
      <c r="C183" s="1669"/>
      <c r="D183" s="1642"/>
      <c r="E183" s="1642"/>
      <c r="F183" s="1642"/>
      <c r="G183" s="1642"/>
      <c r="H183" s="1642"/>
      <c r="I183" s="1642"/>
      <c r="J183" s="1642"/>
      <c r="K183" s="1642"/>
      <c r="L183" s="1642"/>
      <c r="M183" s="1642"/>
      <c r="N183" s="1642"/>
      <c r="O183" s="1646"/>
      <c r="P183" s="1642"/>
      <c r="Q183" s="1642"/>
      <c r="R183" s="1642"/>
      <c r="S183" s="1645"/>
      <c r="T183" s="1645"/>
      <c r="U183" s="9"/>
      <c r="V183" s="9"/>
      <c r="W183" s="1646"/>
      <c r="X183" s="1646"/>
      <c r="Y183" s="1646"/>
      <c r="Z183" s="1646"/>
      <c r="AA183" s="1646"/>
      <c r="AB183" s="1646"/>
      <c r="AC183" s="1646"/>
      <c r="AD183" s="1647"/>
      <c r="AE183" s="1646"/>
      <c r="AF183" s="1646"/>
      <c r="AG183" s="1648"/>
      <c r="AH183" s="1646"/>
      <c r="AI183" s="1642"/>
      <c r="AJ183" s="1642"/>
      <c r="AK183" s="1642"/>
      <c r="AL183" s="1642"/>
      <c r="AM183" s="1642"/>
      <c r="AN183" s="1642"/>
      <c r="AO183" s="1642"/>
      <c r="AP183" s="1642"/>
      <c r="AQ183" s="1642"/>
      <c r="AR183" s="1642"/>
      <c r="AS183" s="1642"/>
      <c r="AT183" s="1642"/>
      <c r="AU183" s="1642"/>
      <c r="AV183" s="1642"/>
      <c r="AW183" s="1642"/>
      <c r="AX183" s="1642"/>
      <c r="AY183" s="1642"/>
      <c r="AZ183" s="1642"/>
      <c r="BA183" s="1642"/>
      <c r="BB183" s="1642"/>
      <c r="BC183" s="1642"/>
      <c r="BD183" s="1642"/>
      <c r="BE183" s="1642"/>
      <c r="BF183" s="1642"/>
      <c r="BG183" s="1642"/>
    </row>
    <row r="184" spans="1:59" ht="18.75" customHeight="1">
      <c r="A184" s="1667"/>
      <c r="B184" s="1642"/>
      <c r="C184" s="1669"/>
      <c r="D184" s="1642"/>
      <c r="E184" s="1642"/>
      <c r="F184" s="1642"/>
      <c r="G184" s="1642"/>
      <c r="H184" s="1642"/>
      <c r="I184" s="1642"/>
      <c r="J184" s="1642"/>
      <c r="K184" s="1642"/>
      <c r="L184" s="1642"/>
      <c r="M184" s="1642"/>
      <c r="N184" s="1642"/>
      <c r="O184" s="1646"/>
      <c r="P184" s="1642"/>
      <c r="Q184" s="1642"/>
      <c r="R184" s="1642"/>
      <c r="S184" s="1645"/>
      <c r="T184" s="1645"/>
      <c r="U184" s="9"/>
      <c r="V184" s="9"/>
      <c r="W184" s="1646"/>
      <c r="X184" s="1646"/>
      <c r="Y184" s="1646"/>
      <c r="Z184" s="1646"/>
      <c r="AA184" s="1646"/>
      <c r="AB184" s="1646"/>
      <c r="AC184" s="1646"/>
      <c r="AD184" s="1647"/>
      <c r="AE184" s="1646"/>
      <c r="AF184" s="1646"/>
      <c r="AG184" s="1648"/>
      <c r="AH184" s="1646"/>
      <c r="AI184" s="1642"/>
      <c r="AJ184" s="1642"/>
      <c r="AK184" s="1642"/>
      <c r="AL184" s="1642"/>
      <c r="AM184" s="1642"/>
      <c r="AN184" s="1642"/>
      <c r="AO184" s="1642"/>
      <c r="AP184" s="1642"/>
      <c r="AQ184" s="1642"/>
      <c r="AR184" s="1642"/>
      <c r="AS184" s="1642"/>
      <c r="AT184" s="1642"/>
      <c r="AU184" s="1642"/>
      <c r="AV184" s="1642"/>
      <c r="AW184" s="1642"/>
      <c r="AX184" s="1642"/>
      <c r="AY184" s="1642"/>
      <c r="AZ184" s="1642"/>
      <c r="BA184" s="1642"/>
      <c r="BB184" s="1642"/>
      <c r="BC184" s="1642"/>
      <c r="BD184" s="1642"/>
      <c r="BE184" s="1642"/>
      <c r="BF184" s="1642"/>
      <c r="BG184" s="1642"/>
    </row>
    <row r="185" spans="1:59" ht="18.75" customHeight="1">
      <c r="A185" s="1667"/>
      <c r="B185" s="1642"/>
      <c r="C185" s="1669"/>
      <c r="D185" s="1642"/>
      <c r="E185" s="1642"/>
      <c r="F185" s="1642"/>
      <c r="G185" s="1642"/>
      <c r="H185" s="1642"/>
      <c r="I185" s="1642"/>
      <c r="J185" s="1642"/>
      <c r="K185" s="1642"/>
      <c r="L185" s="1642"/>
      <c r="M185" s="1642"/>
      <c r="N185" s="1642"/>
      <c r="O185" s="1646"/>
      <c r="P185" s="1642"/>
      <c r="Q185" s="1642"/>
      <c r="R185" s="1642"/>
      <c r="S185" s="1645"/>
      <c r="T185" s="1645"/>
      <c r="U185" s="9"/>
      <c r="V185" s="9"/>
      <c r="W185" s="1646"/>
      <c r="X185" s="1646"/>
      <c r="Y185" s="1646"/>
      <c r="Z185" s="1646"/>
      <c r="AA185" s="1646"/>
      <c r="AB185" s="1646"/>
      <c r="AC185" s="1646"/>
      <c r="AD185" s="1647"/>
      <c r="AE185" s="1646"/>
      <c r="AF185" s="1646"/>
      <c r="AG185" s="1648"/>
      <c r="AH185" s="1646"/>
      <c r="AI185" s="1642"/>
      <c r="AJ185" s="1642"/>
      <c r="AK185" s="1642"/>
      <c r="AL185" s="1642"/>
      <c r="AM185" s="1642"/>
      <c r="AN185" s="1642"/>
      <c r="AO185" s="1642"/>
      <c r="AP185" s="1642"/>
      <c r="AQ185" s="1642"/>
      <c r="AR185" s="1642"/>
      <c r="AS185" s="1642"/>
      <c r="AT185" s="1642"/>
      <c r="AU185" s="1642"/>
      <c r="AV185" s="1642"/>
      <c r="AW185" s="1642"/>
      <c r="AX185" s="1642"/>
      <c r="AY185" s="1642"/>
      <c r="AZ185" s="1642"/>
      <c r="BA185" s="1642"/>
      <c r="BB185" s="1642"/>
      <c r="BC185" s="1642"/>
      <c r="BD185" s="1642"/>
      <c r="BE185" s="1642"/>
      <c r="BF185" s="1642"/>
      <c r="BG185" s="1642"/>
    </row>
    <row r="186" spans="1:59" ht="18.75" customHeight="1">
      <c r="A186" s="1667"/>
      <c r="B186" s="1642"/>
      <c r="C186" s="1669"/>
      <c r="D186" s="1642"/>
      <c r="E186" s="1642"/>
      <c r="F186" s="1642"/>
      <c r="G186" s="1642"/>
      <c r="H186" s="1642"/>
      <c r="I186" s="1642"/>
      <c r="J186" s="1642"/>
      <c r="K186" s="1642"/>
      <c r="L186" s="1642"/>
      <c r="M186" s="1642"/>
      <c r="N186" s="1642"/>
      <c r="O186" s="1646"/>
      <c r="P186" s="1642"/>
      <c r="Q186" s="1642"/>
      <c r="R186" s="1642"/>
      <c r="S186" s="1645"/>
      <c r="T186" s="1645"/>
      <c r="U186" s="9"/>
      <c r="V186" s="9"/>
      <c r="W186" s="1646"/>
      <c r="X186" s="1646"/>
      <c r="Y186" s="1646"/>
      <c r="Z186" s="1646"/>
      <c r="AA186" s="1646"/>
      <c r="AB186" s="1646"/>
      <c r="AC186" s="1646"/>
      <c r="AD186" s="1647"/>
      <c r="AE186" s="1646"/>
      <c r="AF186" s="1646"/>
      <c r="AG186" s="1648"/>
      <c r="AH186" s="1646"/>
      <c r="AI186" s="1642"/>
      <c r="AJ186" s="1642"/>
      <c r="AK186" s="1642"/>
      <c r="AL186" s="1642"/>
      <c r="AM186" s="1642"/>
      <c r="AN186" s="1642"/>
      <c r="AO186" s="1642"/>
      <c r="AP186" s="1642"/>
      <c r="AQ186" s="1642"/>
      <c r="AR186" s="1642"/>
      <c r="AS186" s="1642"/>
      <c r="AT186" s="1642"/>
      <c r="AU186" s="1642"/>
      <c r="AV186" s="1642"/>
      <c r="AW186" s="1642"/>
      <c r="AX186" s="1642"/>
      <c r="AY186" s="1642"/>
      <c r="AZ186" s="1642"/>
      <c r="BA186" s="1642"/>
      <c r="BB186" s="1642"/>
      <c r="BC186" s="1642"/>
      <c r="BD186" s="1642"/>
      <c r="BE186" s="1642"/>
      <c r="BF186" s="1642"/>
      <c r="BG186" s="1642"/>
    </row>
    <row r="187" spans="1:59" ht="18.75" customHeight="1">
      <c r="A187" s="1667"/>
      <c r="B187" s="1642"/>
      <c r="C187" s="1669"/>
      <c r="D187" s="1642"/>
      <c r="E187" s="1642"/>
      <c r="F187" s="1642"/>
      <c r="G187" s="1642"/>
      <c r="H187" s="1642"/>
      <c r="I187" s="1642"/>
      <c r="J187" s="1642"/>
      <c r="K187" s="1642"/>
      <c r="L187" s="1642"/>
      <c r="M187" s="1642"/>
      <c r="N187" s="1642"/>
      <c r="O187" s="1646"/>
      <c r="P187" s="1642"/>
      <c r="Q187" s="1642"/>
      <c r="R187" s="1642"/>
      <c r="S187" s="1645"/>
      <c r="T187" s="1645"/>
      <c r="U187" s="9"/>
      <c r="V187" s="9"/>
      <c r="W187" s="1646"/>
      <c r="X187" s="1646"/>
      <c r="Y187" s="1646"/>
      <c r="Z187" s="1646"/>
      <c r="AA187" s="1646"/>
      <c r="AB187" s="1646"/>
      <c r="AC187" s="1646"/>
      <c r="AD187" s="1647"/>
      <c r="AE187" s="1646"/>
      <c r="AF187" s="1646"/>
      <c r="AG187" s="1648"/>
      <c r="AH187" s="1646"/>
      <c r="AI187" s="1642"/>
      <c r="AJ187" s="1642"/>
      <c r="AK187" s="1642"/>
      <c r="AL187" s="1642"/>
      <c r="AM187" s="1642"/>
      <c r="AN187" s="1642"/>
      <c r="AO187" s="1642"/>
      <c r="AP187" s="1642"/>
      <c r="AQ187" s="1642"/>
      <c r="AR187" s="1642"/>
      <c r="AS187" s="1642"/>
      <c r="AT187" s="1642"/>
      <c r="AU187" s="1642"/>
      <c r="AV187" s="1642"/>
      <c r="AW187" s="1642"/>
      <c r="AX187" s="1642"/>
      <c r="AY187" s="1642"/>
      <c r="AZ187" s="1642"/>
      <c r="BA187" s="1642"/>
      <c r="BB187" s="1642"/>
      <c r="BC187" s="1642"/>
      <c r="BD187" s="1642"/>
      <c r="BE187" s="1642"/>
      <c r="BF187" s="1642"/>
      <c r="BG187" s="1642"/>
    </row>
    <row r="188" spans="1:59" ht="18.75" customHeight="1">
      <c r="A188" s="1667"/>
      <c r="B188" s="1642"/>
      <c r="C188" s="1669"/>
      <c r="D188" s="1642"/>
      <c r="E188" s="1642"/>
      <c r="F188" s="1642"/>
      <c r="G188" s="1642"/>
      <c r="H188" s="1642"/>
      <c r="I188" s="1642"/>
      <c r="J188" s="1642"/>
      <c r="K188" s="1642"/>
      <c r="L188" s="1642"/>
      <c r="M188" s="1642"/>
      <c r="N188" s="1642"/>
      <c r="O188" s="1646"/>
      <c r="P188" s="1642"/>
      <c r="Q188" s="1642"/>
      <c r="R188" s="1642"/>
      <c r="S188" s="1645"/>
      <c r="T188" s="1645"/>
      <c r="U188" s="9"/>
      <c r="V188" s="9"/>
      <c r="W188" s="1646"/>
      <c r="X188" s="1646"/>
      <c r="Y188" s="1646"/>
      <c r="Z188" s="1646"/>
      <c r="AA188" s="1646"/>
      <c r="AB188" s="1646"/>
      <c r="AC188" s="1646"/>
      <c r="AD188" s="1647"/>
      <c r="AE188" s="1646"/>
      <c r="AF188" s="1646"/>
      <c r="AG188" s="1648"/>
      <c r="AH188" s="1646"/>
      <c r="AI188" s="1642"/>
      <c r="AJ188" s="1642"/>
      <c r="AK188" s="1642"/>
      <c r="AL188" s="1642"/>
      <c r="AM188" s="1642"/>
      <c r="AN188" s="1642"/>
      <c r="AO188" s="1642"/>
      <c r="AP188" s="1642"/>
      <c r="AQ188" s="1642"/>
      <c r="AR188" s="1642"/>
      <c r="AS188" s="1642"/>
      <c r="AT188" s="1642"/>
      <c r="AU188" s="1642"/>
      <c r="AV188" s="1642"/>
      <c r="AW188" s="1642"/>
      <c r="AX188" s="1642"/>
      <c r="AY188" s="1642"/>
      <c r="AZ188" s="1642"/>
      <c r="BA188" s="1642"/>
      <c r="BB188" s="1642"/>
      <c r="BC188" s="1642"/>
      <c r="BD188" s="1642"/>
      <c r="BE188" s="1642"/>
      <c r="BF188" s="1642"/>
      <c r="BG188" s="1642"/>
    </row>
    <row r="189" spans="1:59" ht="18.75" customHeight="1">
      <c r="A189" s="1667"/>
      <c r="B189" s="1642"/>
      <c r="C189" s="1669"/>
      <c r="D189" s="1642"/>
      <c r="E189" s="1642"/>
      <c r="F189" s="1642"/>
      <c r="G189" s="1642"/>
      <c r="H189" s="1642"/>
      <c r="I189" s="1642"/>
      <c r="J189" s="1642"/>
      <c r="K189" s="1642"/>
      <c r="L189" s="1642"/>
      <c r="M189" s="1642"/>
      <c r="N189" s="1642"/>
      <c r="O189" s="1646"/>
      <c r="P189" s="1642"/>
      <c r="Q189" s="1642"/>
      <c r="R189" s="1642"/>
      <c r="S189" s="1645"/>
      <c r="T189" s="1645"/>
      <c r="U189" s="9"/>
      <c r="V189" s="9"/>
      <c r="W189" s="1646"/>
      <c r="X189" s="1646"/>
      <c r="Y189" s="1646"/>
      <c r="Z189" s="1646"/>
      <c r="AA189" s="1646"/>
      <c r="AB189" s="1646"/>
      <c r="AC189" s="1646"/>
      <c r="AD189" s="1647"/>
      <c r="AE189" s="1646"/>
      <c r="AF189" s="1646"/>
      <c r="AG189" s="1648"/>
      <c r="AH189" s="1646"/>
      <c r="AI189" s="1642"/>
      <c r="AJ189" s="1642"/>
      <c r="AK189" s="1642"/>
      <c r="AL189" s="1642"/>
      <c r="AM189" s="1642"/>
      <c r="AN189" s="1642"/>
      <c r="AO189" s="1642"/>
      <c r="AP189" s="1642"/>
      <c r="AQ189" s="1642"/>
      <c r="AR189" s="1642"/>
      <c r="AS189" s="1642"/>
      <c r="AT189" s="1642"/>
      <c r="AU189" s="1642"/>
      <c r="AV189" s="1642"/>
      <c r="AW189" s="1642"/>
      <c r="AX189" s="1642"/>
      <c r="AY189" s="1642"/>
      <c r="AZ189" s="1642"/>
      <c r="BA189" s="1642"/>
      <c r="BB189" s="1642"/>
      <c r="BC189" s="1642"/>
      <c r="BD189" s="1642"/>
      <c r="BE189" s="1642"/>
      <c r="BF189" s="1642"/>
      <c r="BG189" s="1642"/>
    </row>
    <row r="190" spans="1:59" ht="18.75" customHeight="1">
      <c r="A190" s="1667"/>
      <c r="B190" s="1642"/>
      <c r="C190" s="1669"/>
      <c r="D190" s="1642"/>
      <c r="E190" s="1642"/>
      <c r="F190" s="1642"/>
      <c r="G190" s="1642"/>
      <c r="H190" s="1642"/>
      <c r="I190" s="1642"/>
      <c r="J190" s="1642"/>
      <c r="K190" s="1642"/>
      <c r="L190" s="1642"/>
      <c r="M190" s="1642"/>
      <c r="N190" s="1642"/>
      <c r="O190" s="1646"/>
      <c r="P190" s="1642"/>
      <c r="Q190" s="1642"/>
      <c r="R190" s="1642"/>
      <c r="S190" s="1645"/>
      <c r="T190" s="1645"/>
      <c r="U190" s="9"/>
      <c r="V190" s="9"/>
      <c r="W190" s="1646"/>
      <c r="X190" s="1646"/>
      <c r="Y190" s="1646"/>
      <c r="Z190" s="1646"/>
      <c r="AA190" s="1646"/>
      <c r="AB190" s="1646"/>
      <c r="AC190" s="1646"/>
      <c r="AD190" s="1647"/>
      <c r="AE190" s="1646"/>
      <c r="AF190" s="1646"/>
      <c r="AG190" s="1648"/>
      <c r="AH190" s="1646"/>
      <c r="AI190" s="1642"/>
      <c r="AJ190" s="1642"/>
      <c r="AK190" s="1642"/>
      <c r="AL190" s="1642"/>
      <c r="AM190" s="1642"/>
      <c r="AN190" s="1642"/>
      <c r="AO190" s="1642"/>
      <c r="AP190" s="1642"/>
      <c r="AQ190" s="1642"/>
      <c r="AR190" s="1642"/>
      <c r="AS190" s="1642"/>
      <c r="AT190" s="1642"/>
      <c r="AU190" s="1642"/>
      <c r="AV190" s="1642"/>
      <c r="AW190" s="1642"/>
      <c r="AX190" s="1642"/>
      <c r="AY190" s="1642"/>
      <c r="AZ190" s="1642"/>
      <c r="BA190" s="1642"/>
      <c r="BB190" s="1642"/>
      <c r="BC190" s="1642"/>
      <c r="BD190" s="1642"/>
      <c r="BE190" s="1642"/>
      <c r="BF190" s="1642"/>
      <c r="BG190" s="1642"/>
    </row>
    <row r="191" spans="1:59" ht="18.75" customHeight="1">
      <c r="A191" s="1667"/>
      <c r="B191" s="1642"/>
      <c r="C191" s="1669"/>
      <c r="D191" s="1642"/>
      <c r="E191" s="1642"/>
      <c r="F191" s="1642"/>
      <c r="G191" s="1642"/>
      <c r="H191" s="1642"/>
      <c r="I191" s="1642"/>
      <c r="J191" s="1642"/>
      <c r="K191" s="1642"/>
      <c r="L191" s="1642"/>
      <c r="M191" s="1642"/>
      <c r="N191" s="1642"/>
      <c r="O191" s="1646"/>
      <c r="P191" s="1642"/>
      <c r="Q191" s="1642"/>
      <c r="R191" s="1642"/>
      <c r="S191" s="1645"/>
      <c r="T191" s="1645"/>
      <c r="U191" s="9"/>
      <c r="V191" s="9"/>
      <c r="W191" s="1646"/>
      <c r="X191" s="1646"/>
      <c r="Y191" s="1646"/>
      <c r="Z191" s="1646"/>
      <c r="AA191" s="1646"/>
      <c r="AB191" s="1646"/>
      <c r="AC191" s="1646"/>
      <c r="AD191" s="1647"/>
      <c r="AE191" s="1646"/>
      <c r="AF191" s="1646"/>
      <c r="AG191" s="1648"/>
      <c r="AH191" s="1646"/>
      <c r="AI191" s="1642"/>
      <c r="AJ191" s="1642"/>
      <c r="AK191" s="1642"/>
      <c r="AL191" s="1642"/>
      <c r="AM191" s="1642"/>
      <c r="AN191" s="1642"/>
      <c r="AO191" s="1642"/>
      <c r="AP191" s="1642"/>
      <c r="AQ191" s="1642"/>
      <c r="AR191" s="1642"/>
      <c r="AS191" s="1642"/>
      <c r="AT191" s="1642"/>
      <c r="AU191" s="1642"/>
      <c r="AV191" s="1642"/>
      <c r="AW191" s="1642"/>
      <c r="AX191" s="1642"/>
      <c r="AY191" s="1642"/>
      <c r="AZ191" s="1642"/>
      <c r="BA191" s="1642"/>
      <c r="BB191" s="1642"/>
      <c r="BC191" s="1642"/>
      <c r="BD191" s="1642"/>
      <c r="BE191" s="1642"/>
      <c r="BF191" s="1642"/>
      <c r="BG191" s="1642"/>
    </row>
    <row r="192" spans="1:59" ht="18.75" customHeight="1">
      <c r="A192" s="1667"/>
      <c r="B192" s="1642"/>
      <c r="C192" s="1669"/>
      <c r="D192" s="1642"/>
      <c r="E192" s="1642"/>
      <c r="F192" s="1642"/>
      <c r="G192" s="1642"/>
      <c r="H192" s="1642"/>
      <c r="I192" s="1642"/>
      <c r="J192" s="1642"/>
      <c r="K192" s="1642"/>
      <c r="L192" s="1642"/>
      <c r="M192" s="1642"/>
      <c r="N192" s="1642"/>
      <c r="O192" s="1646"/>
      <c r="P192" s="1642"/>
      <c r="Q192" s="1642"/>
      <c r="R192" s="1642"/>
      <c r="S192" s="1645"/>
      <c r="T192" s="1645"/>
      <c r="U192" s="9"/>
      <c r="V192" s="9"/>
      <c r="W192" s="1646"/>
      <c r="X192" s="1646"/>
      <c r="Y192" s="1646"/>
      <c r="Z192" s="1646"/>
      <c r="AA192" s="1646"/>
      <c r="AB192" s="1646"/>
      <c r="AC192" s="1646"/>
      <c r="AD192" s="1647"/>
      <c r="AE192" s="1646"/>
      <c r="AF192" s="1646"/>
      <c r="AG192" s="1648"/>
      <c r="AH192" s="1646"/>
      <c r="AI192" s="1642"/>
      <c r="AJ192" s="1642"/>
      <c r="AK192" s="1642"/>
      <c r="AL192" s="1642"/>
      <c r="AM192" s="1642"/>
      <c r="AN192" s="1642"/>
      <c r="AO192" s="1642"/>
      <c r="AP192" s="1642"/>
      <c r="AQ192" s="1642"/>
      <c r="AR192" s="1642"/>
      <c r="AS192" s="1642"/>
      <c r="AT192" s="1642"/>
      <c r="AU192" s="1642"/>
      <c r="AV192" s="1642"/>
      <c r="AW192" s="1642"/>
      <c r="AX192" s="1642"/>
      <c r="AY192" s="1642"/>
      <c r="AZ192" s="1642"/>
      <c r="BA192" s="1642"/>
      <c r="BB192" s="1642"/>
      <c r="BC192" s="1642"/>
      <c r="BD192" s="1642"/>
      <c r="BE192" s="1642"/>
      <c r="BF192" s="1642"/>
      <c r="BG192" s="1642"/>
    </row>
    <row r="193" spans="1:59" ht="18.75" customHeight="1">
      <c r="A193" s="1667"/>
      <c r="B193" s="1642"/>
      <c r="C193" s="1669"/>
      <c r="D193" s="1642"/>
      <c r="E193" s="1642"/>
      <c r="F193" s="1642"/>
      <c r="G193" s="1642"/>
      <c r="H193" s="1642"/>
      <c r="I193" s="1642"/>
      <c r="J193" s="1642"/>
      <c r="K193" s="1642"/>
      <c r="L193" s="1642"/>
      <c r="M193" s="1642"/>
      <c r="N193" s="1642"/>
      <c r="O193" s="1646"/>
      <c r="P193" s="1642"/>
      <c r="Q193" s="1642"/>
      <c r="R193" s="1642"/>
      <c r="S193" s="1645"/>
      <c r="T193" s="1645"/>
      <c r="U193" s="9"/>
      <c r="V193" s="9"/>
      <c r="W193" s="1646"/>
      <c r="X193" s="1646"/>
      <c r="Y193" s="1646"/>
      <c r="Z193" s="1646"/>
      <c r="AA193" s="1646"/>
      <c r="AB193" s="1646"/>
      <c r="AC193" s="1646"/>
      <c r="AD193" s="1647"/>
      <c r="AE193" s="1646"/>
      <c r="AF193" s="1646"/>
      <c r="AG193" s="1648"/>
      <c r="AH193" s="1646"/>
      <c r="AI193" s="1642"/>
      <c r="AJ193" s="1642"/>
      <c r="AK193" s="1642"/>
      <c r="AL193" s="1642"/>
      <c r="AM193" s="1642"/>
      <c r="AN193" s="1642"/>
      <c r="AO193" s="1642"/>
      <c r="AP193" s="1642"/>
      <c r="AQ193" s="1642"/>
      <c r="AR193" s="1642"/>
      <c r="AS193" s="1642"/>
      <c r="AT193" s="1642"/>
      <c r="AU193" s="1642"/>
      <c r="AV193" s="1642"/>
      <c r="AW193" s="1642"/>
      <c r="AX193" s="1642"/>
      <c r="AY193" s="1642"/>
      <c r="AZ193" s="1642"/>
      <c r="BA193" s="1642"/>
      <c r="BB193" s="1642"/>
      <c r="BC193" s="1642"/>
      <c r="BD193" s="1642"/>
      <c r="BE193" s="1642"/>
      <c r="BF193" s="1642"/>
      <c r="BG193" s="1642"/>
    </row>
    <row r="194" spans="1:59" ht="18.75" customHeight="1">
      <c r="A194" s="1667"/>
      <c r="B194" s="1642"/>
      <c r="C194" s="1669"/>
      <c r="D194" s="1642"/>
      <c r="E194" s="1642"/>
      <c r="F194" s="1642"/>
      <c r="G194" s="1642"/>
      <c r="H194" s="1642"/>
      <c r="I194" s="1642"/>
      <c r="J194" s="1642"/>
      <c r="K194" s="1642"/>
      <c r="L194" s="1642"/>
      <c r="M194" s="1642"/>
      <c r="N194" s="1642"/>
      <c r="O194" s="1646"/>
      <c r="P194" s="1642"/>
      <c r="Q194" s="1642"/>
      <c r="R194" s="1642"/>
      <c r="S194" s="1645"/>
      <c r="T194" s="1645"/>
      <c r="U194" s="9"/>
      <c r="V194" s="9"/>
      <c r="W194" s="1646"/>
      <c r="X194" s="1646"/>
      <c r="Y194" s="1646"/>
      <c r="Z194" s="1646"/>
      <c r="AA194" s="1646"/>
      <c r="AB194" s="1646"/>
      <c r="AC194" s="1646"/>
      <c r="AD194" s="1647"/>
      <c r="AE194" s="1646"/>
      <c r="AF194" s="1646"/>
      <c r="AG194" s="1648"/>
      <c r="AH194" s="1646"/>
      <c r="AI194" s="1642"/>
      <c r="AJ194" s="1642"/>
      <c r="AK194" s="1642"/>
      <c r="AL194" s="1642"/>
      <c r="AM194" s="1642"/>
      <c r="AN194" s="1642"/>
      <c r="AO194" s="1642"/>
      <c r="AP194" s="1642"/>
      <c r="AQ194" s="1642"/>
      <c r="AR194" s="1642"/>
      <c r="AS194" s="1642"/>
      <c r="AT194" s="1642"/>
      <c r="AU194" s="1642"/>
      <c r="AV194" s="1642"/>
      <c r="AW194" s="1642"/>
      <c r="AX194" s="1642"/>
      <c r="AY194" s="1642"/>
      <c r="AZ194" s="1642"/>
      <c r="BA194" s="1642"/>
      <c r="BB194" s="1642"/>
      <c r="BC194" s="1642"/>
      <c r="BD194" s="1642"/>
      <c r="BE194" s="1642"/>
      <c r="BF194" s="1642"/>
      <c r="BG194" s="1642"/>
    </row>
    <row r="195" spans="1:59" ht="18.75" customHeight="1">
      <c r="A195" s="1667"/>
      <c r="B195" s="1642"/>
      <c r="C195" s="1669"/>
      <c r="D195" s="1642"/>
      <c r="E195" s="1642"/>
      <c r="F195" s="1642"/>
      <c r="G195" s="1642"/>
      <c r="H195" s="1642"/>
      <c r="I195" s="1642"/>
      <c r="J195" s="1642"/>
      <c r="K195" s="1642"/>
      <c r="L195" s="1642"/>
      <c r="M195" s="1642"/>
      <c r="N195" s="1642"/>
      <c r="O195" s="1646"/>
      <c r="P195" s="1642"/>
      <c r="Q195" s="1642"/>
      <c r="R195" s="1642"/>
      <c r="S195" s="1645"/>
      <c r="T195" s="1645"/>
      <c r="U195" s="9"/>
      <c r="V195" s="9"/>
      <c r="W195" s="1646"/>
      <c r="X195" s="1646"/>
      <c r="Y195" s="1646"/>
      <c r="Z195" s="1646"/>
      <c r="AA195" s="1646"/>
      <c r="AB195" s="1646"/>
      <c r="AC195" s="1646"/>
      <c r="AD195" s="1647"/>
      <c r="AE195" s="1646"/>
      <c r="AF195" s="1646"/>
      <c r="AG195" s="1648"/>
      <c r="AH195" s="1646"/>
      <c r="AI195" s="1642"/>
      <c r="AJ195" s="1642"/>
      <c r="AK195" s="1642"/>
      <c r="AL195" s="1642"/>
      <c r="AM195" s="1642"/>
      <c r="AN195" s="1642"/>
      <c r="AO195" s="1642"/>
      <c r="AP195" s="1642"/>
      <c r="AQ195" s="1642"/>
      <c r="AR195" s="1642"/>
      <c r="AS195" s="1642"/>
      <c r="AT195" s="1642"/>
      <c r="AU195" s="1642"/>
      <c r="AV195" s="1642"/>
      <c r="AW195" s="1642"/>
      <c r="AX195" s="1642"/>
      <c r="AY195" s="1642"/>
      <c r="AZ195" s="1642"/>
      <c r="BA195" s="1642"/>
      <c r="BB195" s="1642"/>
      <c r="BC195" s="1642"/>
      <c r="BD195" s="1642"/>
      <c r="BE195" s="1642"/>
      <c r="BF195" s="1642"/>
      <c r="BG195" s="1642"/>
    </row>
    <row r="196" spans="1:59" ht="18.75" customHeight="1">
      <c r="A196" s="1667"/>
      <c r="B196" s="1642"/>
      <c r="C196" s="1669"/>
      <c r="D196" s="1642"/>
      <c r="E196" s="1642"/>
      <c r="F196" s="1642"/>
      <c r="G196" s="1642"/>
      <c r="H196" s="1642"/>
      <c r="I196" s="1642"/>
      <c r="J196" s="1642"/>
      <c r="K196" s="1642"/>
      <c r="L196" s="1642"/>
      <c r="M196" s="1642"/>
      <c r="N196" s="1642"/>
      <c r="O196" s="1646"/>
      <c r="P196" s="1642"/>
      <c r="Q196" s="1642"/>
      <c r="R196" s="1642"/>
      <c r="S196" s="1645"/>
      <c r="T196" s="1645"/>
      <c r="U196" s="9"/>
      <c r="V196" s="9"/>
      <c r="W196" s="1646"/>
      <c r="X196" s="1646"/>
      <c r="Y196" s="1646"/>
      <c r="Z196" s="1646"/>
      <c r="AA196" s="1646"/>
      <c r="AB196" s="1646"/>
      <c r="AC196" s="1646"/>
      <c r="AD196" s="1647"/>
      <c r="AE196" s="1646"/>
      <c r="AF196" s="1646"/>
      <c r="AG196" s="1648"/>
      <c r="AH196" s="1646"/>
      <c r="AI196" s="1642"/>
      <c r="AJ196" s="1642"/>
      <c r="AK196" s="1642"/>
      <c r="AL196" s="1642"/>
      <c r="AM196" s="1642"/>
      <c r="AN196" s="1642"/>
      <c r="AO196" s="1642"/>
      <c r="AP196" s="1642"/>
      <c r="AQ196" s="1642"/>
      <c r="AR196" s="1642"/>
      <c r="AS196" s="1642"/>
      <c r="AT196" s="1642"/>
      <c r="AU196" s="1642"/>
      <c r="AV196" s="1642"/>
      <c r="AW196" s="1642"/>
      <c r="AX196" s="1642"/>
      <c r="AY196" s="1642"/>
      <c r="AZ196" s="1642"/>
      <c r="BA196" s="1642"/>
      <c r="BB196" s="1642"/>
      <c r="BC196" s="1642"/>
      <c r="BD196" s="1642"/>
      <c r="BE196" s="1642"/>
      <c r="BF196" s="1642"/>
      <c r="BG196" s="1642"/>
    </row>
    <row r="197" spans="1:59" ht="18.75" customHeight="1">
      <c r="A197" s="1667"/>
      <c r="B197" s="1642"/>
      <c r="C197" s="1669"/>
      <c r="D197" s="1642"/>
      <c r="E197" s="1642"/>
      <c r="F197" s="1642"/>
      <c r="G197" s="1642"/>
      <c r="H197" s="1642"/>
      <c r="I197" s="1642"/>
      <c r="J197" s="1642"/>
      <c r="K197" s="1642"/>
      <c r="L197" s="1642"/>
      <c r="M197" s="1642"/>
      <c r="N197" s="1642"/>
      <c r="O197" s="1646"/>
      <c r="P197" s="1642"/>
      <c r="Q197" s="1642"/>
      <c r="R197" s="1642"/>
      <c r="S197" s="1645"/>
      <c r="T197" s="1645"/>
      <c r="U197" s="9"/>
      <c r="V197" s="9"/>
      <c r="W197" s="1646"/>
      <c r="X197" s="1646"/>
      <c r="Y197" s="1646"/>
      <c r="Z197" s="1646"/>
      <c r="AA197" s="1646"/>
      <c r="AB197" s="1646"/>
      <c r="AC197" s="1646"/>
      <c r="AD197" s="1647"/>
      <c r="AE197" s="1646"/>
      <c r="AF197" s="1646"/>
      <c r="AG197" s="1648"/>
      <c r="AH197" s="1646"/>
      <c r="AI197" s="1642"/>
      <c r="AJ197" s="1642"/>
      <c r="AK197" s="1642"/>
      <c r="AL197" s="1642"/>
      <c r="AM197" s="1642"/>
      <c r="AN197" s="1642"/>
      <c r="AO197" s="1642"/>
      <c r="AP197" s="1642"/>
      <c r="AQ197" s="1642"/>
      <c r="AR197" s="1642"/>
      <c r="AS197" s="1642"/>
      <c r="AT197" s="1642"/>
      <c r="AU197" s="1642"/>
      <c r="AV197" s="1642"/>
      <c r="AW197" s="1642"/>
      <c r="AX197" s="1642"/>
      <c r="AY197" s="1642"/>
      <c r="AZ197" s="1642"/>
      <c r="BA197" s="1642"/>
      <c r="BB197" s="1642"/>
      <c r="BC197" s="1642"/>
      <c r="BD197" s="1642"/>
      <c r="BE197" s="1642"/>
      <c r="BF197" s="1642"/>
      <c r="BG197" s="1642"/>
    </row>
    <row r="198" spans="1:59" ht="18.75" customHeight="1">
      <c r="A198" s="1667"/>
      <c r="B198" s="1642"/>
      <c r="C198" s="1669"/>
      <c r="D198" s="1642"/>
      <c r="E198" s="1642"/>
      <c r="F198" s="1642"/>
      <c r="G198" s="1642"/>
      <c r="H198" s="1642"/>
      <c r="I198" s="1642"/>
      <c r="J198" s="1642"/>
      <c r="K198" s="1642"/>
      <c r="L198" s="1642"/>
      <c r="M198" s="1642"/>
      <c r="N198" s="1642"/>
      <c r="O198" s="1646"/>
      <c r="P198" s="1642"/>
      <c r="Q198" s="1642"/>
      <c r="R198" s="1642"/>
      <c r="S198" s="1645"/>
      <c r="T198" s="1645"/>
      <c r="U198" s="9"/>
      <c r="V198" s="9"/>
      <c r="W198" s="1646"/>
      <c r="X198" s="1646"/>
      <c r="Y198" s="1646"/>
      <c r="Z198" s="1646"/>
      <c r="AA198" s="1646"/>
      <c r="AB198" s="1646"/>
      <c r="AC198" s="1646"/>
      <c r="AD198" s="1647"/>
      <c r="AE198" s="1646"/>
      <c r="AF198" s="1646"/>
      <c r="AG198" s="1648"/>
      <c r="AH198" s="1646"/>
      <c r="AI198" s="1642"/>
      <c r="AJ198" s="1642"/>
      <c r="AK198" s="1642"/>
      <c r="AL198" s="1642"/>
      <c r="AM198" s="1642"/>
      <c r="AN198" s="1642"/>
      <c r="AO198" s="1642"/>
      <c r="AP198" s="1642"/>
      <c r="AQ198" s="1642"/>
      <c r="AR198" s="1642"/>
      <c r="AS198" s="1642"/>
      <c r="AT198" s="1642"/>
      <c r="AU198" s="1642"/>
      <c r="AV198" s="1642"/>
      <c r="AW198" s="1642"/>
      <c r="AX198" s="1642"/>
      <c r="AY198" s="1642"/>
      <c r="AZ198" s="1642"/>
      <c r="BA198" s="1642"/>
      <c r="BB198" s="1642"/>
      <c r="BC198" s="1642"/>
      <c r="BD198" s="1642"/>
      <c r="BE198" s="1642"/>
      <c r="BF198" s="1642"/>
      <c r="BG198" s="1642"/>
    </row>
    <row r="199" spans="1:59" ht="18.75" customHeight="1">
      <c r="A199" s="1667"/>
      <c r="B199" s="1642"/>
      <c r="C199" s="1669"/>
      <c r="D199" s="1642"/>
      <c r="E199" s="1642"/>
      <c r="F199" s="1642"/>
      <c r="G199" s="1642"/>
      <c r="H199" s="1642"/>
      <c r="I199" s="1642"/>
      <c r="J199" s="1642"/>
      <c r="K199" s="1642"/>
      <c r="L199" s="1642"/>
      <c r="M199" s="1642"/>
      <c r="N199" s="1642"/>
      <c r="O199" s="1646"/>
      <c r="P199" s="1642"/>
      <c r="Q199" s="1642"/>
      <c r="R199" s="1642"/>
      <c r="S199" s="1645"/>
      <c r="T199" s="1645"/>
      <c r="U199" s="9"/>
      <c r="V199" s="9"/>
      <c r="W199" s="1646"/>
      <c r="X199" s="1646"/>
      <c r="Y199" s="1646"/>
      <c r="Z199" s="1646"/>
      <c r="AA199" s="1646"/>
      <c r="AB199" s="1646"/>
      <c r="AC199" s="1646"/>
      <c r="AD199" s="1647"/>
      <c r="AE199" s="1646"/>
      <c r="AF199" s="1646"/>
      <c r="AG199" s="1648"/>
      <c r="AH199" s="1646"/>
      <c r="AI199" s="1642"/>
      <c r="AJ199" s="1642"/>
      <c r="AK199" s="1642"/>
      <c r="AL199" s="1642"/>
      <c r="AM199" s="1642"/>
      <c r="AN199" s="1642"/>
      <c r="AO199" s="1642"/>
      <c r="AP199" s="1642"/>
      <c r="AQ199" s="1642"/>
      <c r="AR199" s="1642"/>
      <c r="AS199" s="1642"/>
      <c r="AT199" s="1642"/>
      <c r="AU199" s="1642"/>
      <c r="AV199" s="1642"/>
      <c r="AW199" s="1642"/>
      <c r="AX199" s="1642"/>
      <c r="AY199" s="1642"/>
      <c r="AZ199" s="1642"/>
      <c r="BA199" s="1642"/>
      <c r="BB199" s="1642"/>
      <c r="BC199" s="1642"/>
      <c r="BD199" s="1642"/>
      <c r="BE199" s="1642"/>
      <c r="BF199" s="1642"/>
      <c r="BG199" s="1642"/>
    </row>
    <row r="200" spans="1:59" ht="18.75" customHeight="1">
      <c r="A200" s="1667"/>
      <c r="B200" s="1642"/>
      <c r="C200" s="1669"/>
      <c r="D200" s="1642"/>
      <c r="E200" s="1642"/>
      <c r="F200" s="1642"/>
      <c r="G200" s="1642"/>
      <c r="H200" s="1642"/>
      <c r="I200" s="1642"/>
      <c r="J200" s="1642"/>
      <c r="K200" s="1642"/>
      <c r="L200" s="1642"/>
      <c r="M200" s="1642"/>
      <c r="N200" s="1642"/>
      <c r="O200" s="1646"/>
      <c r="P200" s="1642"/>
      <c r="Q200" s="1642"/>
      <c r="R200" s="1642"/>
      <c r="S200" s="1645"/>
      <c r="T200" s="1645"/>
      <c r="U200" s="9"/>
      <c r="V200" s="9"/>
      <c r="W200" s="1646"/>
      <c r="X200" s="1646"/>
      <c r="Y200" s="1646"/>
      <c r="Z200" s="1646"/>
      <c r="AA200" s="1646"/>
      <c r="AB200" s="1646"/>
      <c r="AC200" s="1646"/>
      <c r="AD200" s="1647"/>
      <c r="AE200" s="1646"/>
      <c r="AF200" s="1646"/>
      <c r="AG200" s="1648"/>
      <c r="AH200" s="1646"/>
      <c r="AI200" s="1642"/>
      <c r="AJ200" s="1642"/>
      <c r="AK200" s="1642"/>
      <c r="AL200" s="1642"/>
      <c r="AM200" s="1642"/>
      <c r="AN200" s="1642"/>
      <c r="AO200" s="1642"/>
      <c r="AP200" s="1642"/>
      <c r="AQ200" s="1642"/>
      <c r="AR200" s="1642"/>
      <c r="AS200" s="1642"/>
      <c r="AT200" s="1642"/>
      <c r="AU200" s="1642"/>
      <c r="AV200" s="1642"/>
      <c r="AW200" s="1642"/>
      <c r="AX200" s="1642"/>
      <c r="AY200" s="1642"/>
      <c r="AZ200" s="1642"/>
      <c r="BA200" s="1642"/>
      <c r="BB200" s="1642"/>
      <c r="BC200" s="1642"/>
      <c r="BD200" s="1642"/>
      <c r="BE200" s="1642"/>
      <c r="BF200" s="1642"/>
      <c r="BG200" s="1642"/>
    </row>
    <row r="201" spans="1:59" ht="18.75" customHeight="1">
      <c r="A201" s="1667"/>
      <c r="B201" s="1642"/>
      <c r="C201" s="1669"/>
      <c r="D201" s="1642"/>
      <c r="E201" s="1642"/>
      <c r="F201" s="1642"/>
      <c r="G201" s="1642"/>
      <c r="H201" s="1642"/>
      <c r="I201" s="1642"/>
      <c r="J201" s="1642"/>
      <c r="K201" s="1642"/>
      <c r="L201" s="1642"/>
      <c r="M201" s="1642"/>
      <c r="N201" s="1642"/>
      <c r="O201" s="1646"/>
      <c r="P201" s="1642"/>
      <c r="Q201" s="1642"/>
      <c r="R201" s="1642"/>
      <c r="S201" s="1645"/>
      <c r="T201" s="1645"/>
      <c r="U201" s="9"/>
      <c r="V201" s="9"/>
      <c r="W201" s="1646"/>
      <c r="X201" s="1646"/>
      <c r="Y201" s="1646"/>
      <c r="Z201" s="1646"/>
      <c r="AA201" s="1646"/>
      <c r="AB201" s="1646"/>
      <c r="AC201" s="1646"/>
      <c r="AD201" s="1647"/>
      <c r="AE201" s="1646"/>
      <c r="AF201" s="1646"/>
      <c r="AG201" s="1648"/>
      <c r="AH201" s="1646"/>
      <c r="AI201" s="1642"/>
      <c r="AJ201" s="1642"/>
      <c r="AK201" s="1642"/>
      <c r="AL201" s="1642"/>
      <c r="AM201" s="1642"/>
      <c r="AN201" s="1642"/>
      <c r="AO201" s="1642"/>
      <c r="AP201" s="1642"/>
      <c r="AQ201" s="1642"/>
      <c r="AR201" s="1642"/>
      <c r="AS201" s="1642"/>
      <c r="AT201" s="1642"/>
      <c r="AU201" s="1642"/>
      <c r="AV201" s="1642"/>
      <c r="AW201" s="1642"/>
      <c r="AX201" s="1642"/>
      <c r="AY201" s="1642"/>
      <c r="AZ201" s="1642"/>
      <c r="BA201" s="1642"/>
      <c r="BB201" s="1642"/>
      <c r="BC201" s="1642"/>
      <c r="BD201" s="1642"/>
      <c r="BE201" s="1642"/>
      <c r="BF201" s="1642"/>
      <c r="BG201" s="1642"/>
    </row>
    <row r="202" spans="1:59" ht="18.75" customHeight="1">
      <c r="A202" s="1667"/>
      <c r="B202" s="1642"/>
      <c r="C202" s="1669"/>
      <c r="D202" s="1642"/>
      <c r="E202" s="1642"/>
      <c r="F202" s="1642"/>
      <c r="G202" s="1642"/>
      <c r="H202" s="1642"/>
      <c r="I202" s="1642"/>
      <c r="J202" s="1642"/>
      <c r="K202" s="1642"/>
      <c r="L202" s="1642"/>
      <c r="M202" s="1642"/>
      <c r="N202" s="1642"/>
      <c r="O202" s="1646"/>
      <c r="P202" s="1642"/>
      <c r="Q202" s="1642"/>
      <c r="R202" s="1642"/>
      <c r="S202" s="1645"/>
      <c r="T202" s="1645"/>
      <c r="U202" s="9"/>
      <c r="V202" s="9"/>
      <c r="W202" s="1646"/>
      <c r="X202" s="1646"/>
      <c r="Y202" s="1646"/>
      <c r="Z202" s="1646"/>
      <c r="AA202" s="1646"/>
      <c r="AB202" s="1646"/>
      <c r="AC202" s="1646"/>
      <c r="AD202" s="1647"/>
      <c r="AE202" s="1646"/>
      <c r="AF202" s="1646"/>
      <c r="AG202" s="1648"/>
      <c r="AH202" s="1646"/>
      <c r="AI202" s="1642"/>
      <c r="AJ202" s="1642"/>
      <c r="AK202" s="1642"/>
      <c r="AL202" s="1642"/>
      <c r="AM202" s="1642"/>
      <c r="AN202" s="1642"/>
      <c r="AO202" s="1642"/>
      <c r="AP202" s="1642"/>
      <c r="AQ202" s="1642"/>
      <c r="AR202" s="1642"/>
      <c r="AS202" s="1642"/>
      <c r="AT202" s="1642"/>
      <c r="AU202" s="1642"/>
      <c r="AV202" s="1642"/>
      <c r="AW202" s="1642"/>
      <c r="AX202" s="1642"/>
      <c r="AY202" s="1642"/>
      <c r="AZ202" s="1642"/>
      <c r="BA202" s="1642"/>
      <c r="BB202" s="1642"/>
      <c r="BC202" s="1642"/>
      <c r="BD202" s="1642"/>
      <c r="BE202" s="1642"/>
      <c r="BF202" s="1642"/>
      <c r="BG202" s="1642"/>
    </row>
    <row r="203" spans="1:59" ht="18.75" customHeight="1">
      <c r="A203" s="1667"/>
      <c r="B203" s="1642"/>
      <c r="C203" s="1669"/>
      <c r="D203" s="1642"/>
      <c r="E203" s="1642"/>
      <c r="F203" s="1642"/>
      <c r="G203" s="1642"/>
      <c r="H203" s="1642"/>
      <c r="I203" s="1642"/>
      <c r="J203" s="1642"/>
      <c r="K203" s="1642"/>
      <c r="L203" s="1642"/>
      <c r="M203" s="1642"/>
      <c r="N203" s="1642"/>
      <c r="O203" s="1646"/>
      <c r="P203" s="1642"/>
      <c r="Q203" s="1642"/>
      <c r="R203" s="1642"/>
      <c r="S203" s="1645"/>
      <c r="T203" s="1645"/>
      <c r="U203" s="9"/>
      <c r="V203" s="9"/>
      <c r="W203" s="1646"/>
      <c r="X203" s="1646"/>
      <c r="Y203" s="1646"/>
      <c r="Z203" s="1646"/>
      <c r="AA203" s="1646"/>
      <c r="AB203" s="1646"/>
      <c r="AC203" s="1646"/>
      <c r="AD203" s="1647"/>
      <c r="AE203" s="1646"/>
      <c r="AF203" s="1646"/>
      <c r="AG203" s="1648"/>
      <c r="AH203" s="1646"/>
      <c r="AI203" s="1642"/>
      <c r="AJ203" s="1642"/>
      <c r="AK203" s="1642"/>
      <c r="AL203" s="1642"/>
      <c r="AM203" s="1642"/>
      <c r="AN203" s="1642"/>
      <c r="AO203" s="1642"/>
      <c r="AP203" s="1642"/>
      <c r="AQ203" s="1642"/>
      <c r="AR203" s="1642"/>
      <c r="AS203" s="1642"/>
      <c r="AT203" s="1642"/>
      <c r="AU203" s="1642"/>
      <c r="AV203" s="1642"/>
      <c r="AW203" s="1642"/>
      <c r="AX203" s="1642"/>
      <c r="AY203" s="1642"/>
      <c r="AZ203" s="1642"/>
      <c r="BA203" s="1642"/>
      <c r="BB203" s="1642"/>
      <c r="BC203" s="1642"/>
      <c r="BD203" s="1642"/>
      <c r="BE203" s="1642"/>
      <c r="BF203" s="1642"/>
      <c r="BG203" s="1642"/>
    </row>
    <row r="204" spans="1:59" ht="18.75" customHeight="1">
      <c r="A204" s="1667"/>
      <c r="B204" s="1642"/>
      <c r="C204" s="1669"/>
      <c r="D204" s="1642"/>
      <c r="E204" s="1642"/>
      <c r="F204" s="1642"/>
      <c r="G204" s="1642"/>
      <c r="H204" s="1642"/>
      <c r="I204" s="1642"/>
      <c r="J204" s="1642"/>
      <c r="K204" s="1642"/>
      <c r="L204" s="1642"/>
      <c r="M204" s="1642"/>
      <c r="N204" s="1642"/>
      <c r="O204" s="1646"/>
      <c r="P204" s="1642"/>
      <c r="Q204" s="1642"/>
      <c r="R204" s="1642"/>
      <c r="S204" s="1645"/>
      <c r="T204" s="1645"/>
      <c r="U204" s="9"/>
      <c r="V204" s="9"/>
      <c r="W204" s="1646"/>
      <c r="X204" s="1646"/>
      <c r="Y204" s="1646"/>
      <c r="Z204" s="1646"/>
      <c r="AA204" s="1646"/>
      <c r="AB204" s="1646"/>
      <c r="AC204" s="1646"/>
      <c r="AD204" s="1647"/>
      <c r="AE204" s="1646"/>
      <c r="AF204" s="1646"/>
      <c r="AG204" s="1648"/>
      <c r="AH204" s="1646"/>
      <c r="AI204" s="1642"/>
      <c r="AJ204" s="1642"/>
      <c r="AK204" s="1642"/>
      <c r="AL204" s="1642"/>
      <c r="AM204" s="1642"/>
      <c r="AN204" s="1642"/>
      <c r="AO204" s="1642"/>
      <c r="AP204" s="1642"/>
      <c r="AQ204" s="1642"/>
      <c r="AR204" s="1642"/>
      <c r="AS204" s="1642"/>
      <c r="AT204" s="1642"/>
      <c r="AU204" s="1642"/>
      <c r="AV204" s="1642"/>
      <c r="AW204" s="1642"/>
      <c r="AX204" s="1642"/>
      <c r="AY204" s="1642"/>
      <c r="AZ204" s="1642"/>
      <c r="BA204" s="1642"/>
      <c r="BB204" s="1642"/>
      <c r="BC204" s="1642"/>
      <c r="BD204" s="1642"/>
      <c r="BE204" s="1642"/>
      <c r="BF204" s="1642"/>
      <c r="BG204" s="1642"/>
    </row>
    <row r="205" spans="1:59" ht="18.75" customHeight="1">
      <c r="A205" s="1667"/>
      <c r="B205" s="1642"/>
      <c r="C205" s="1669"/>
      <c r="D205" s="1642"/>
      <c r="E205" s="1642"/>
      <c r="F205" s="1642"/>
      <c r="G205" s="1642"/>
      <c r="H205" s="1642"/>
      <c r="I205" s="1642"/>
      <c r="J205" s="1642"/>
      <c r="K205" s="1642"/>
      <c r="L205" s="1642"/>
      <c r="M205" s="1642"/>
      <c r="N205" s="1642"/>
      <c r="O205" s="1646"/>
      <c r="P205" s="1642"/>
      <c r="Q205" s="1642"/>
      <c r="R205" s="1642"/>
      <c r="S205" s="1645"/>
      <c r="T205" s="1645"/>
      <c r="U205" s="9"/>
      <c r="V205" s="9"/>
      <c r="W205" s="1646"/>
      <c r="X205" s="1646"/>
      <c r="Y205" s="1646"/>
      <c r="Z205" s="1646"/>
      <c r="AA205" s="1646"/>
      <c r="AB205" s="1646"/>
      <c r="AC205" s="1646"/>
      <c r="AD205" s="1647"/>
      <c r="AE205" s="1646"/>
      <c r="AF205" s="1646"/>
      <c r="AG205" s="1648"/>
      <c r="AH205" s="1646"/>
      <c r="AI205" s="1642"/>
      <c r="AJ205" s="1642"/>
      <c r="AK205" s="1642"/>
      <c r="AL205" s="1642"/>
      <c r="AM205" s="1642"/>
      <c r="AN205" s="1642"/>
      <c r="AO205" s="1642"/>
      <c r="AP205" s="1642"/>
      <c r="AQ205" s="1642"/>
      <c r="AR205" s="1642"/>
      <c r="AS205" s="1642"/>
      <c r="AT205" s="1642"/>
      <c r="AU205" s="1642"/>
      <c r="AV205" s="1642"/>
      <c r="AW205" s="1642"/>
      <c r="AX205" s="1642"/>
      <c r="AY205" s="1642"/>
      <c r="AZ205" s="1642"/>
      <c r="BA205" s="1642"/>
      <c r="BB205" s="1642"/>
      <c r="BC205" s="1642"/>
      <c r="BD205" s="1642"/>
      <c r="BE205" s="1642"/>
      <c r="BF205" s="1642"/>
      <c r="BG205" s="1642"/>
    </row>
    <row r="206" spans="1:59" ht="18.75" customHeight="1">
      <c r="A206" s="1667"/>
      <c r="B206" s="1642"/>
      <c r="C206" s="1669"/>
      <c r="D206" s="1642"/>
      <c r="E206" s="1642"/>
      <c r="F206" s="1642"/>
      <c r="G206" s="1642"/>
      <c r="H206" s="1642"/>
      <c r="I206" s="1642"/>
      <c r="J206" s="1642"/>
      <c r="K206" s="1642"/>
      <c r="L206" s="1642"/>
      <c r="M206" s="1642"/>
      <c r="N206" s="1642"/>
      <c r="O206" s="1646"/>
      <c r="P206" s="1642"/>
      <c r="Q206" s="1642"/>
      <c r="R206" s="1642"/>
      <c r="S206" s="1645"/>
      <c r="T206" s="1645"/>
      <c r="U206" s="9"/>
      <c r="V206" s="9"/>
      <c r="W206" s="1646"/>
      <c r="X206" s="1646"/>
      <c r="Y206" s="1646"/>
      <c r="Z206" s="1646"/>
      <c r="AA206" s="1646"/>
      <c r="AB206" s="1646"/>
      <c r="AC206" s="1646"/>
      <c r="AD206" s="1647"/>
      <c r="AE206" s="1646"/>
      <c r="AF206" s="1646"/>
      <c r="AG206" s="1648"/>
      <c r="AH206" s="1646"/>
      <c r="AI206" s="1642"/>
      <c r="AJ206" s="1642"/>
      <c r="AK206" s="1642"/>
      <c r="AL206" s="1642"/>
      <c r="AM206" s="1642"/>
      <c r="AN206" s="1642"/>
      <c r="AO206" s="1642"/>
      <c r="AP206" s="1642"/>
      <c r="AQ206" s="1642"/>
      <c r="AR206" s="1642"/>
      <c r="AS206" s="1642"/>
      <c r="AT206" s="1642"/>
      <c r="AU206" s="1642"/>
      <c r="AV206" s="1642"/>
      <c r="AW206" s="1642"/>
      <c r="AX206" s="1642"/>
      <c r="AY206" s="1642"/>
      <c r="AZ206" s="1642"/>
      <c r="BA206" s="1642"/>
      <c r="BB206" s="1642"/>
      <c r="BC206" s="1642"/>
      <c r="BD206" s="1642"/>
      <c r="BE206" s="1642"/>
      <c r="BF206" s="1642"/>
      <c r="BG206" s="1642"/>
    </row>
    <row r="207" spans="1:59" ht="18.75" customHeight="1">
      <c r="A207" s="1667"/>
      <c r="B207" s="1642"/>
      <c r="C207" s="1669"/>
      <c r="D207" s="1642"/>
      <c r="E207" s="1642"/>
      <c r="F207" s="1642"/>
      <c r="G207" s="1642"/>
      <c r="H207" s="1642"/>
      <c r="I207" s="1642"/>
      <c r="J207" s="1642"/>
      <c r="K207" s="1642"/>
      <c r="L207" s="1642"/>
      <c r="M207" s="1642"/>
      <c r="N207" s="1642"/>
      <c r="O207" s="1646"/>
      <c r="P207" s="1642"/>
      <c r="Q207" s="1642"/>
      <c r="R207" s="1642"/>
      <c r="S207" s="1645"/>
      <c r="T207" s="1645"/>
      <c r="U207" s="9"/>
      <c r="V207" s="9"/>
      <c r="W207" s="1646"/>
      <c r="X207" s="1646"/>
      <c r="Y207" s="1646"/>
      <c r="Z207" s="1646"/>
      <c r="AA207" s="1646"/>
      <c r="AB207" s="1646"/>
      <c r="AC207" s="1646"/>
      <c r="AD207" s="1647"/>
      <c r="AE207" s="1646"/>
      <c r="AF207" s="1646"/>
      <c r="AG207" s="1648"/>
      <c r="AH207" s="1646"/>
      <c r="AI207" s="1642"/>
      <c r="AJ207" s="1642"/>
      <c r="AK207" s="1642"/>
      <c r="AL207" s="1642"/>
      <c r="AM207" s="1642"/>
      <c r="AN207" s="1642"/>
      <c r="AO207" s="1642"/>
      <c r="AP207" s="1642"/>
      <c r="AQ207" s="1642"/>
      <c r="AR207" s="1642"/>
      <c r="AS207" s="1642"/>
      <c r="AT207" s="1642"/>
      <c r="AU207" s="1642"/>
      <c r="AV207" s="1642"/>
      <c r="AW207" s="1642"/>
      <c r="AX207" s="1642"/>
      <c r="AY207" s="1642"/>
      <c r="AZ207" s="1642"/>
      <c r="BA207" s="1642"/>
      <c r="BB207" s="1642"/>
      <c r="BC207" s="1642"/>
      <c r="BD207" s="1642"/>
      <c r="BE207" s="1642"/>
      <c r="BF207" s="1642"/>
      <c r="BG207" s="1642"/>
    </row>
    <row r="208" spans="1:59" ht="18.75" customHeight="1">
      <c r="A208" s="1667"/>
      <c r="B208" s="1642"/>
      <c r="C208" s="1669"/>
      <c r="D208" s="1642"/>
      <c r="E208" s="1642"/>
      <c r="F208" s="1642"/>
      <c r="G208" s="1642"/>
      <c r="H208" s="1642"/>
      <c r="I208" s="1642"/>
      <c r="J208" s="1642"/>
      <c r="K208" s="1642"/>
      <c r="L208" s="1642"/>
      <c r="M208" s="1642"/>
      <c r="N208" s="1642"/>
      <c r="O208" s="1646"/>
      <c r="P208" s="1642"/>
      <c r="Q208" s="1642"/>
      <c r="R208" s="1642"/>
      <c r="S208" s="1645"/>
      <c r="T208" s="1645"/>
      <c r="U208" s="9"/>
      <c r="V208" s="9"/>
      <c r="W208" s="1646"/>
      <c r="X208" s="1646"/>
      <c r="Y208" s="1646"/>
      <c r="Z208" s="1646"/>
      <c r="AA208" s="1646"/>
      <c r="AB208" s="1646"/>
      <c r="AC208" s="1646"/>
      <c r="AD208" s="1647"/>
      <c r="AE208" s="1646"/>
      <c r="AF208" s="1646"/>
      <c r="AG208" s="1648"/>
      <c r="AH208" s="1646"/>
      <c r="AI208" s="1642"/>
      <c r="AJ208" s="1642"/>
      <c r="AK208" s="1642"/>
      <c r="AL208" s="1642"/>
      <c r="AM208" s="1642"/>
      <c r="AN208" s="1642"/>
      <c r="AO208" s="1642"/>
      <c r="AP208" s="1642"/>
      <c r="AQ208" s="1642"/>
      <c r="AR208" s="1642"/>
      <c r="AS208" s="1642"/>
      <c r="AT208" s="1642"/>
      <c r="AU208" s="1642"/>
      <c r="AV208" s="1642"/>
      <c r="AW208" s="1642"/>
      <c r="AX208" s="1642"/>
      <c r="AY208" s="1642"/>
      <c r="AZ208" s="1642"/>
      <c r="BA208" s="1642"/>
      <c r="BB208" s="1642"/>
      <c r="BC208" s="1642"/>
      <c r="BD208" s="1642"/>
      <c r="BE208" s="1642"/>
      <c r="BF208" s="1642"/>
      <c r="BG208" s="1642"/>
    </row>
    <row r="209" spans="1:59" ht="18.75" customHeight="1">
      <c r="A209" s="1667"/>
      <c r="B209" s="1642"/>
      <c r="C209" s="1669"/>
      <c r="D209" s="1642"/>
      <c r="E209" s="1642"/>
      <c r="F209" s="1642"/>
      <c r="G209" s="1642"/>
      <c r="H209" s="1642"/>
      <c r="I209" s="1642"/>
      <c r="J209" s="1642"/>
      <c r="K209" s="1642"/>
      <c r="L209" s="1642"/>
      <c r="M209" s="1642"/>
      <c r="N209" s="1642"/>
      <c r="O209" s="1646"/>
      <c r="P209" s="1642"/>
      <c r="Q209" s="1642"/>
      <c r="R209" s="1642"/>
      <c r="S209" s="1645"/>
      <c r="T209" s="1645"/>
      <c r="U209" s="9"/>
      <c r="V209" s="9"/>
      <c r="W209" s="1646"/>
      <c r="X209" s="1646"/>
      <c r="Y209" s="1646"/>
      <c r="Z209" s="1646"/>
      <c r="AA209" s="1646"/>
      <c r="AB209" s="1646"/>
      <c r="AC209" s="1646"/>
      <c r="AD209" s="1647"/>
      <c r="AE209" s="1646"/>
      <c r="AF209" s="1646"/>
      <c r="AG209" s="1648"/>
      <c r="AH209" s="1646"/>
      <c r="AI209" s="1642"/>
      <c r="AJ209" s="1642"/>
      <c r="AK209" s="1642"/>
      <c r="AL209" s="1642"/>
      <c r="AM209" s="1642"/>
      <c r="AN209" s="1642"/>
      <c r="AO209" s="1642"/>
      <c r="AP209" s="1642"/>
      <c r="AQ209" s="1642"/>
      <c r="AR209" s="1642"/>
      <c r="AS209" s="1642"/>
      <c r="AT209" s="1642"/>
      <c r="AU209" s="1642"/>
      <c r="AV209" s="1642"/>
      <c r="AW209" s="1642"/>
      <c r="AX209" s="1642"/>
      <c r="AY209" s="1642"/>
      <c r="AZ209" s="1642"/>
      <c r="BA209" s="1642"/>
      <c r="BB209" s="1642"/>
      <c r="BC209" s="1642"/>
      <c r="BD209" s="1642"/>
      <c r="BE209" s="1642"/>
      <c r="BF209" s="1642"/>
      <c r="BG209" s="1642"/>
    </row>
    <row r="210" spans="1:59" ht="18.75" customHeight="1">
      <c r="A210" s="1667"/>
      <c r="B210" s="1642"/>
      <c r="C210" s="1669"/>
      <c r="D210" s="1642"/>
      <c r="E210" s="1642"/>
      <c r="F210" s="1642"/>
      <c r="G210" s="1642"/>
      <c r="H210" s="1642"/>
      <c r="I210" s="1642"/>
      <c r="J210" s="1642"/>
      <c r="K210" s="1642"/>
      <c r="L210" s="1642"/>
      <c r="M210" s="1642"/>
      <c r="N210" s="1642"/>
      <c r="O210" s="1646"/>
      <c r="P210" s="1642"/>
      <c r="Q210" s="1642"/>
      <c r="R210" s="1642"/>
      <c r="S210" s="1645"/>
      <c r="T210" s="1645"/>
      <c r="U210" s="9"/>
      <c r="V210" s="9"/>
      <c r="W210" s="1646"/>
      <c r="X210" s="1646"/>
      <c r="Y210" s="1646"/>
      <c r="Z210" s="1646"/>
      <c r="AA210" s="1646"/>
      <c r="AB210" s="1646"/>
      <c r="AC210" s="1646"/>
      <c r="AD210" s="1647"/>
      <c r="AE210" s="1646"/>
      <c r="AF210" s="1646"/>
      <c r="AG210" s="1648"/>
      <c r="AH210" s="1646"/>
      <c r="AI210" s="1642"/>
      <c r="AJ210" s="1642"/>
      <c r="AK210" s="1642"/>
      <c r="AL210" s="1642"/>
      <c r="AM210" s="1642"/>
      <c r="AN210" s="1642"/>
      <c r="AO210" s="1642"/>
      <c r="AP210" s="1642"/>
      <c r="AQ210" s="1642"/>
      <c r="AR210" s="1642"/>
      <c r="AS210" s="1642"/>
      <c r="AT210" s="1642"/>
      <c r="AU210" s="1642"/>
      <c r="AV210" s="1642"/>
      <c r="AW210" s="1642"/>
      <c r="AX210" s="1642"/>
      <c r="AY210" s="1642"/>
      <c r="AZ210" s="1642"/>
      <c r="BA210" s="1642"/>
      <c r="BB210" s="1642"/>
      <c r="BC210" s="1642"/>
      <c r="BD210" s="1642"/>
      <c r="BE210" s="1642"/>
      <c r="BF210" s="1642"/>
      <c r="BG210" s="1642"/>
    </row>
    <row r="211" spans="1:59" ht="18.75" customHeight="1">
      <c r="A211" s="1667"/>
      <c r="B211" s="1642"/>
      <c r="C211" s="1669"/>
      <c r="D211" s="1642"/>
      <c r="E211" s="1642"/>
      <c r="F211" s="1642"/>
      <c r="G211" s="1642"/>
      <c r="H211" s="1642"/>
      <c r="I211" s="1642"/>
      <c r="J211" s="1642"/>
      <c r="K211" s="1642"/>
      <c r="L211" s="1642"/>
      <c r="M211" s="1642"/>
      <c r="N211" s="1642"/>
      <c r="O211" s="1646"/>
      <c r="P211" s="1642"/>
      <c r="Q211" s="1642"/>
      <c r="R211" s="1642"/>
      <c r="S211" s="1645"/>
      <c r="T211" s="1645"/>
      <c r="U211" s="9"/>
      <c r="V211" s="9"/>
      <c r="W211" s="1646"/>
      <c r="X211" s="1646"/>
      <c r="Y211" s="1646"/>
      <c r="Z211" s="1646"/>
      <c r="AA211" s="1646"/>
      <c r="AB211" s="1646"/>
      <c r="AC211" s="1646"/>
      <c r="AD211" s="1647"/>
      <c r="AE211" s="1646"/>
      <c r="AF211" s="1646"/>
      <c r="AG211" s="1648"/>
      <c r="AH211" s="1646"/>
      <c r="AI211" s="1642"/>
      <c r="AJ211" s="1642"/>
      <c r="AK211" s="1642"/>
      <c r="AL211" s="1642"/>
      <c r="AM211" s="1642"/>
      <c r="AN211" s="1642"/>
      <c r="AO211" s="1642"/>
      <c r="AP211" s="1642"/>
      <c r="AQ211" s="1642"/>
      <c r="AR211" s="1642"/>
      <c r="AS211" s="1642"/>
      <c r="AT211" s="1642"/>
      <c r="AU211" s="1642"/>
      <c r="AV211" s="1642"/>
      <c r="AW211" s="1642"/>
      <c r="AX211" s="1642"/>
      <c r="AY211" s="1642"/>
      <c r="AZ211" s="1642"/>
      <c r="BA211" s="1642"/>
      <c r="BB211" s="1642"/>
      <c r="BC211" s="1642"/>
      <c r="BD211" s="1642"/>
      <c r="BE211" s="1642"/>
      <c r="BF211" s="1642"/>
      <c r="BG211" s="1642"/>
    </row>
    <row r="212" spans="1:59" ht="18.75" customHeight="1">
      <c r="A212" s="1667"/>
      <c r="B212" s="1642"/>
      <c r="C212" s="1669"/>
      <c r="D212" s="1642"/>
      <c r="E212" s="1642"/>
      <c r="F212" s="1642"/>
      <c r="G212" s="1642"/>
      <c r="H212" s="1642"/>
      <c r="I212" s="1642"/>
      <c r="J212" s="1642"/>
      <c r="K212" s="1642"/>
      <c r="L212" s="1642"/>
      <c r="M212" s="1642"/>
      <c r="N212" s="1642"/>
      <c r="O212" s="1646"/>
      <c r="P212" s="1642"/>
      <c r="Q212" s="1642"/>
      <c r="R212" s="1642"/>
      <c r="S212" s="1645"/>
      <c r="T212" s="1645"/>
      <c r="U212" s="9"/>
      <c r="V212" s="9"/>
      <c r="W212" s="1646"/>
      <c r="X212" s="1646"/>
      <c r="Y212" s="1646"/>
      <c r="Z212" s="1646"/>
      <c r="AA212" s="1646"/>
      <c r="AB212" s="1646"/>
      <c r="AC212" s="1646"/>
      <c r="AD212" s="1647"/>
      <c r="AE212" s="1646"/>
      <c r="AF212" s="1646"/>
      <c r="AG212" s="1648"/>
      <c r="AH212" s="1646"/>
      <c r="AI212" s="1642"/>
      <c r="AJ212" s="1642"/>
      <c r="AK212" s="1642"/>
      <c r="AL212" s="1642"/>
      <c r="AM212" s="1642"/>
      <c r="AN212" s="1642"/>
      <c r="AO212" s="1642"/>
      <c r="AP212" s="1642"/>
      <c r="AQ212" s="1642"/>
      <c r="AR212" s="1642"/>
      <c r="AS212" s="1642"/>
      <c r="AT212" s="1642"/>
      <c r="AU212" s="1642"/>
      <c r="AV212" s="1642"/>
      <c r="AW212" s="1642"/>
      <c r="AX212" s="1642"/>
      <c r="AY212" s="1642"/>
      <c r="AZ212" s="1642"/>
      <c r="BA212" s="1642"/>
      <c r="BB212" s="1642"/>
      <c r="BC212" s="1642"/>
      <c r="BD212" s="1642"/>
      <c r="BE212" s="1642"/>
      <c r="BF212" s="1642"/>
      <c r="BG212" s="1642"/>
    </row>
    <row r="213" spans="1:59" ht="18.75" customHeight="1">
      <c r="A213" s="1667"/>
      <c r="B213" s="1642"/>
      <c r="C213" s="1669"/>
      <c r="D213" s="1642"/>
      <c r="E213" s="1642"/>
      <c r="F213" s="1642"/>
      <c r="G213" s="1642"/>
      <c r="H213" s="1642"/>
      <c r="I213" s="1642"/>
      <c r="J213" s="1642"/>
      <c r="K213" s="1642"/>
      <c r="L213" s="1642"/>
      <c r="M213" s="1642"/>
      <c r="N213" s="1642"/>
      <c r="O213" s="1646"/>
      <c r="P213" s="1642"/>
      <c r="Q213" s="1642"/>
      <c r="R213" s="1642"/>
      <c r="S213" s="1645"/>
      <c r="T213" s="1645"/>
      <c r="U213" s="9"/>
      <c r="V213" s="9"/>
      <c r="W213" s="1646"/>
      <c r="X213" s="1646"/>
      <c r="Y213" s="1646"/>
      <c r="Z213" s="1646"/>
      <c r="AA213" s="1646"/>
      <c r="AB213" s="1646"/>
      <c r="AC213" s="1646"/>
      <c r="AD213" s="1647"/>
      <c r="AE213" s="1646"/>
      <c r="AF213" s="1646"/>
      <c r="AG213" s="1648"/>
      <c r="AH213" s="1646"/>
      <c r="AI213" s="1642"/>
      <c r="AJ213" s="1642"/>
      <c r="AK213" s="1642"/>
      <c r="AL213" s="1642"/>
      <c r="AM213" s="1642"/>
      <c r="AN213" s="1642"/>
      <c r="AO213" s="1642"/>
      <c r="AP213" s="1642"/>
      <c r="AQ213" s="1642"/>
      <c r="AR213" s="1642"/>
      <c r="AS213" s="1642"/>
      <c r="AT213" s="1642"/>
      <c r="AU213" s="1642"/>
      <c r="AV213" s="1642"/>
      <c r="AW213" s="1642"/>
      <c r="AX213" s="1642"/>
      <c r="AY213" s="1642"/>
      <c r="AZ213" s="1642"/>
      <c r="BA213" s="1642"/>
      <c r="BB213" s="1642"/>
      <c r="BC213" s="1642"/>
      <c r="BD213" s="1642"/>
      <c r="BE213" s="1642"/>
      <c r="BF213" s="1642"/>
      <c r="BG213" s="1642"/>
    </row>
    <row r="214" spans="1:59" ht="18.75" customHeight="1">
      <c r="A214" s="1667"/>
      <c r="B214" s="1642"/>
      <c r="C214" s="1669"/>
      <c r="D214" s="1642"/>
      <c r="E214" s="1642"/>
      <c r="F214" s="1642"/>
      <c r="G214" s="1642"/>
      <c r="H214" s="1642"/>
      <c r="I214" s="1642"/>
      <c r="J214" s="1642"/>
      <c r="K214" s="1642"/>
      <c r="L214" s="1642"/>
      <c r="M214" s="1642"/>
      <c r="N214" s="1642"/>
      <c r="O214" s="1646"/>
      <c r="P214" s="1642"/>
      <c r="Q214" s="1642"/>
      <c r="R214" s="1642"/>
      <c r="S214" s="1645"/>
      <c r="T214" s="1645"/>
      <c r="U214" s="9"/>
      <c r="V214" s="9"/>
      <c r="W214" s="1646"/>
      <c r="X214" s="1646"/>
      <c r="Y214" s="1646"/>
      <c r="Z214" s="1646"/>
      <c r="AA214" s="1646"/>
      <c r="AB214" s="1646"/>
      <c r="AC214" s="1646"/>
      <c r="AD214" s="1647"/>
      <c r="AE214" s="1646"/>
      <c r="AF214" s="1646"/>
      <c r="AG214" s="1648"/>
      <c r="AH214" s="1646"/>
      <c r="AI214" s="1642"/>
      <c r="AJ214" s="1642"/>
      <c r="AK214" s="1642"/>
      <c r="AL214" s="1642"/>
      <c r="AM214" s="1642"/>
      <c r="AN214" s="1642"/>
      <c r="AO214" s="1642"/>
      <c r="AP214" s="1642"/>
      <c r="AQ214" s="1642"/>
      <c r="AR214" s="1642"/>
      <c r="AS214" s="1642"/>
      <c r="AT214" s="1642"/>
      <c r="AU214" s="1642"/>
      <c r="AV214" s="1642"/>
      <c r="AW214" s="1642"/>
      <c r="AX214" s="1642"/>
      <c r="AY214" s="1642"/>
      <c r="AZ214" s="1642"/>
      <c r="BA214" s="1642"/>
      <c r="BB214" s="1642"/>
      <c r="BC214" s="1642"/>
      <c r="BD214" s="1642"/>
      <c r="BE214" s="1642"/>
      <c r="BF214" s="1642"/>
      <c r="BG214" s="1642"/>
    </row>
    <row r="215" spans="1:59" ht="18.75" customHeight="1">
      <c r="A215" s="1667"/>
      <c r="B215" s="1642"/>
      <c r="C215" s="1669"/>
      <c r="D215" s="1642"/>
      <c r="E215" s="1642"/>
      <c r="F215" s="1642"/>
      <c r="G215" s="1642"/>
      <c r="H215" s="1642"/>
      <c r="I215" s="1642"/>
      <c r="J215" s="1642"/>
      <c r="K215" s="1642"/>
      <c r="L215" s="1642"/>
      <c r="M215" s="1642"/>
      <c r="N215" s="1642"/>
      <c r="O215" s="1646"/>
      <c r="P215" s="1642"/>
      <c r="Q215" s="1642"/>
      <c r="R215" s="1642"/>
      <c r="S215" s="1645"/>
      <c r="T215" s="1645"/>
      <c r="U215" s="9"/>
      <c r="V215" s="9"/>
      <c r="W215" s="1646"/>
      <c r="X215" s="1646"/>
      <c r="Y215" s="1646"/>
      <c r="Z215" s="1646"/>
      <c r="AA215" s="1646"/>
      <c r="AB215" s="1646"/>
      <c r="AC215" s="1646"/>
      <c r="AD215" s="1647"/>
      <c r="AE215" s="1646"/>
      <c r="AF215" s="1646"/>
      <c r="AG215" s="1648"/>
      <c r="AH215" s="1646"/>
      <c r="AI215" s="1642"/>
      <c r="AJ215" s="1642"/>
      <c r="AK215" s="1642"/>
      <c r="AL215" s="1642"/>
      <c r="AM215" s="1642"/>
      <c r="AN215" s="1642"/>
      <c r="AO215" s="1642"/>
      <c r="AP215" s="1642"/>
      <c r="AQ215" s="1642"/>
      <c r="AR215" s="1642"/>
      <c r="AS215" s="1642"/>
      <c r="AT215" s="1642"/>
      <c r="AU215" s="1642"/>
      <c r="AV215" s="1642"/>
      <c r="AW215" s="1642"/>
      <c r="AX215" s="1642"/>
      <c r="AY215" s="1642"/>
      <c r="AZ215" s="1642"/>
      <c r="BA215" s="1642"/>
      <c r="BB215" s="1642"/>
      <c r="BC215" s="1642"/>
      <c r="BD215" s="1642"/>
      <c r="BE215" s="1642"/>
      <c r="BF215" s="1642"/>
      <c r="BG215" s="1642"/>
    </row>
    <row r="216" spans="1:59" ht="18.75" customHeight="1">
      <c r="A216" s="1667"/>
      <c r="B216" s="1642"/>
      <c r="C216" s="1669"/>
      <c r="D216" s="1642"/>
      <c r="E216" s="1642"/>
      <c r="F216" s="1642"/>
      <c r="G216" s="1642"/>
      <c r="H216" s="1642"/>
      <c r="I216" s="1642"/>
      <c r="J216" s="1642"/>
      <c r="K216" s="1642"/>
      <c r="L216" s="1642"/>
      <c r="M216" s="1642"/>
      <c r="N216" s="1642"/>
      <c r="O216" s="1646"/>
      <c r="P216" s="1642"/>
      <c r="Q216" s="1642"/>
      <c r="R216" s="1642"/>
      <c r="S216" s="1645"/>
      <c r="T216" s="1645"/>
      <c r="U216" s="9"/>
      <c r="V216" s="9"/>
      <c r="W216" s="1646"/>
      <c r="X216" s="1646"/>
      <c r="Y216" s="1646"/>
      <c r="Z216" s="1646"/>
      <c r="AA216" s="1646"/>
      <c r="AB216" s="1646"/>
      <c r="AC216" s="1646"/>
      <c r="AD216" s="1647"/>
      <c r="AE216" s="1646"/>
      <c r="AF216" s="1646"/>
      <c r="AG216" s="1648"/>
      <c r="AH216" s="1646"/>
      <c r="AI216" s="1642"/>
      <c r="AJ216" s="1642"/>
      <c r="AK216" s="1642"/>
      <c r="AL216" s="1642"/>
      <c r="AM216" s="1642"/>
      <c r="AN216" s="1642"/>
      <c r="AO216" s="1642"/>
      <c r="AP216" s="1642"/>
      <c r="AQ216" s="1642"/>
      <c r="AR216" s="1642"/>
      <c r="AS216" s="1642"/>
      <c r="AT216" s="1642"/>
      <c r="AU216" s="1642"/>
      <c r="AV216" s="1642"/>
      <c r="AW216" s="1642"/>
      <c r="AX216" s="1642"/>
      <c r="AY216" s="1642"/>
      <c r="AZ216" s="1642"/>
      <c r="BA216" s="1642"/>
      <c r="BB216" s="1642"/>
      <c r="BC216" s="1642"/>
      <c r="BD216" s="1642"/>
      <c r="BE216" s="1642"/>
      <c r="BF216" s="1642"/>
      <c r="BG216" s="1642"/>
    </row>
    <row r="217" spans="1:59" ht="18.75" customHeight="1">
      <c r="A217" s="1667"/>
      <c r="B217" s="1642"/>
      <c r="C217" s="1669"/>
      <c r="D217" s="1642"/>
      <c r="E217" s="1642"/>
      <c r="F217" s="1642"/>
      <c r="G217" s="1642"/>
      <c r="H217" s="1642"/>
      <c r="I217" s="1642"/>
      <c r="J217" s="1642"/>
      <c r="K217" s="1642"/>
      <c r="L217" s="1642"/>
      <c r="M217" s="1642"/>
      <c r="N217" s="1642"/>
      <c r="O217" s="1646"/>
      <c r="P217" s="1642"/>
      <c r="Q217" s="1642"/>
      <c r="R217" s="1642"/>
      <c r="S217" s="1645"/>
      <c r="T217" s="1645"/>
      <c r="U217" s="9"/>
      <c r="V217" s="9"/>
      <c r="W217" s="1646"/>
      <c r="X217" s="1646"/>
      <c r="Y217" s="1646"/>
      <c r="Z217" s="1646"/>
      <c r="AA217" s="1646"/>
      <c r="AB217" s="1646"/>
      <c r="AC217" s="1646"/>
      <c r="AD217" s="1647"/>
      <c r="AE217" s="1646"/>
      <c r="AF217" s="1646"/>
      <c r="AG217" s="1648"/>
      <c r="AH217" s="1646"/>
      <c r="AI217" s="1642"/>
      <c r="AJ217" s="1642"/>
      <c r="AK217" s="1642"/>
      <c r="AL217" s="1642"/>
      <c r="AM217" s="1642"/>
      <c r="AN217" s="1642"/>
      <c r="AO217" s="1642"/>
      <c r="AP217" s="1642"/>
      <c r="AQ217" s="1642"/>
      <c r="AR217" s="1642"/>
      <c r="AS217" s="1642"/>
      <c r="AT217" s="1642"/>
      <c r="AU217" s="1642"/>
      <c r="AV217" s="1642"/>
      <c r="AW217" s="1642"/>
      <c r="AX217" s="1642"/>
      <c r="AY217" s="1642"/>
      <c r="AZ217" s="1642"/>
      <c r="BA217" s="1642"/>
      <c r="BB217" s="1642"/>
      <c r="BC217" s="1642"/>
      <c r="BD217" s="1642"/>
      <c r="BE217" s="1642"/>
      <c r="BF217" s="1642"/>
      <c r="BG217" s="1642"/>
    </row>
    <row r="218" spans="1:59" ht="18.75" customHeight="1">
      <c r="A218" s="1667"/>
      <c r="B218" s="1642"/>
      <c r="C218" s="1669"/>
      <c r="D218" s="1642"/>
      <c r="E218" s="1642"/>
      <c r="F218" s="1642"/>
      <c r="G218" s="1642"/>
      <c r="H218" s="1642"/>
      <c r="I218" s="1642"/>
      <c r="J218" s="1642"/>
      <c r="K218" s="1642"/>
      <c r="L218" s="1642"/>
      <c r="M218" s="1642"/>
      <c r="N218" s="1642"/>
      <c r="O218" s="1646"/>
      <c r="P218" s="1642"/>
      <c r="Q218" s="1642"/>
      <c r="R218" s="1642"/>
      <c r="S218" s="1645"/>
      <c r="T218" s="1645"/>
      <c r="U218" s="9"/>
      <c r="V218" s="9"/>
      <c r="W218" s="1646"/>
      <c r="X218" s="1646"/>
      <c r="Y218" s="1646"/>
      <c r="Z218" s="1646"/>
      <c r="AA218" s="1646"/>
      <c r="AB218" s="1646"/>
      <c r="AC218" s="1646"/>
      <c r="AD218" s="1647"/>
      <c r="AE218" s="1646"/>
      <c r="AF218" s="1646"/>
      <c r="AG218" s="1648"/>
      <c r="AH218" s="1646"/>
      <c r="AI218" s="1642"/>
      <c r="AJ218" s="1642"/>
      <c r="AK218" s="1642"/>
      <c r="AL218" s="1642"/>
      <c r="AM218" s="1642"/>
      <c r="AN218" s="1642"/>
      <c r="AO218" s="1642"/>
      <c r="AP218" s="1642"/>
      <c r="AQ218" s="1642"/>
      <c r="AR218" s="1642"/>
      <c r="AS218" s="1642"/>
      <c r="AT218" s="1642"/>
      <c r="AU218" s="1642"/>
      <c r="AV218" s="1642"/>
      <c r="AW218" s="1642"/>
      <c r="AX218" s="1642"/>
      <c r="AY218" s="1642"/>
      <c r="AZ218" s="1642"/>
      <c r="BA218" s="1642"/>
      <c r="BB218" s="1642"/>
      <c r="BC218" s="1642"/>
      <c r="BD218" s="1642"/>
      <c r="BE218" s="1642"/>
      <c r="BF218" s="1642"/>
      <c r="BG218" s="1642"/>
    </row>
    <row r="219" spans="1:59" ht="18.75" customHeight="1">
      <c r="A219" s="1667"/>
      <c r="B219" s="1642"/>
      <c r="C219" s="1669"/>
      <c r="D219" s="1642"/>
      <c r="E219" s="1642"/>
      <c r="F219" s="1642"/>
      <c r="G219" s="1642"/>
      <c r="H219" s="1642"/>
      <c r="I219" s="1642"/>
      <c r="J219" s="1642"/>
      <c r="K219" s="1642"/>
      <c r="L219" s="1642"/>
      <c r="M219" s="1642"/>
      <c r="N219" s="1642"/>
      <c r="O219" s="1646"/>
      <c r="P219" s="1642"/>
      <c r="Q219" s="1642"/>
      <c r="R219" s="1642"/>
      <c r="S219" s="1645"/>
      <c r="T219" s="1645"/>
      <c r="U219" s="9"/>
      <c r="V219" s="9"/>
      <c r="W219" s="1646"/>
      <c r="X219" s="1646"/>
      <c r="Y219" s="1646"/>
      <c r="Z219" s="1646"/>
      <c r="AA219" s="1646"/>
      <c r="AB219" s="1646"/>
      <c r="AC219" s="1646"/>
      <c r="AD219" s="1647"/>
      <c r="AE219" s="1646"/>
      <c r="AF219" s="1646"/>
      <c r="AG219" s="1648"/>
      <c r="AH219" s="1646"/>
      <c r="AI219" s="1642"/>
      <c r="AJ219" s="1642"/>
      <c r="AK219" s="1642"/>
      <c r="AL219" s="1642"/>
      <c r="AM219" s="1642"/>
      <c r="AN219" s="1642"/>
      <c r="AO219" s="1642"/>
      <c r="AP219" s="1642"/>
      <c r="AQ219" s="1642"/>
      <c r="AR219" s="1642"/>
      <c r="AS219" s="1642"/>
      <c r="AT219" s="1642"/>
      <c r="AU219" s="1642"/>
      <c r="AV219" s="1642"/>
      <c r="AW219" s="1642"/>
      <c r="AX219" s="1642"/>
      <c r="AY219" s="1642"/>
      <c r="AZ219" s="1642"/>
      <c r="BA219" s="1642"/>
      <c r="BB219" s="1642"/>
      <c r="BC219" s="1642"/>
      <c r="BD219" s="1642"/>
      <c r="BE219" s="1642"/>
      <c r="BF219" s="1642"/>
      <c r="BG219" s="1642"/>
    </row>
    <row r="220" spans="1:59" ht="18.75" customHeight="1">
      <c r="A220" s="1667"/>
      <c r="B220" s="1642"/>
      <c r="C220" s="1669"/>
      <c r="D220" s="1642"/>
      <c r="E220" s="1642"/>
      <c r="F220" s="1642"/>
      <c r="G220" s="1642"/>
      <c r="H220" s="1642"/>
      <c r="I220" s="1642"/>
      <c r="J220" s="1642"/>
      <c r="K220" s="1642"/>
      <c r="L220" s="1642"/>
      <c r="M220" s="1642"/>
      <c r="N220" s="1642"/>
      <c r="O220" s="1646"/>
      <c r="P220" s="1642"/>
      <c r="Q220" s="1642"/>
      <c r="R220" s="1642"/>
      <c r="S220" s="1645"/>
      <c r="T220" s="1645"/>
      <c r="U220" s="9"/>
      <c r="V220" s="9"/>
      <c r="W220" s="1646"/>
      <c r="X220" s="1646"/>
      <c r="Y220" s="1646"/>
      <c r="Z220" s="1646"/>
      <c r="AA220" s="1646"/>
      <c r="AB220" s="1646"/>
      <c r="AC220" s="1646"/>
      <c r="AD220" s="1647"/>
      <c r="AE220" s="1646"/>
      <c r="AF220" s="1646"/>
      <c r="AG220" s="1648"/>
      <c r="AH220" s="1646"/>
      <c r="AI220" s="1642"/>
      <c r="AJ220" s="1642"/>
      <c r="AK220" s="1642"/>
      <c r="AL220" s="1642"/>
      <c r="AM220" s="1642"/>
      <c r="AN220" s="1642"/>
      <c r="AO220" s="1642"/>
      <c r="AP220" s="1642"/>
      <c r="AQ220" s="1642"/>
      <c r="AR220" s="1642"/>
      <c r="AS220" s="1642"/>
      <c r="AT220" s="1642"/>
      <c r="AU220" s="1642"/>
      <c r="AV220" s="1642"/>
      <c r="AW220" s="1642"/>
      <c r="AX220" s="1642"/>
      <c r="AY220" s="1642"/>
      <c r="AZ220" s="1642"/>
      <c r="BA220" s="1642"/>
      <c r="BB220" s="1642"/>
      <c r="BC220" s="1642"/>
      <c r="BD220" s="1642"/>
      <c r="BE220" s="1642"/>
      <c r="BF220" s="1642"/>
      <c r="BG220" s="1642"/>
    </row>
    <row r="221" spans="1:59" ht="18.75" customHeight="1">
      <c r="A221" s="1667"/>
      <c r="B221" s="1642"/>
      <c r="C221" s="1669"/>
      <c r="D221" s="1642"/>
      <c r="E221" s="1642"/>
      <c r="F221" s="1642"/>
      <c r="G221" s="1642"/>
      <c r="H221" s="1642"/>
      <c r="I221" s="1642"/>
      <c r="J221" s="1642"/>
      <c r="K221" s="1642"/>
      <c r="L221" s="1642"/>
      <c r="M221" s="1642"/>
      <c r="N221" s="1642"/>
      <c r="O221" s="1646"/>
      <c r="P221" s="1642"/>
      <c r="Q221" s="1642"/>
      <c r="R221" s="1642"/>
      <c r="S221" s="1645"/>
      <c r="T221" s="1645"/>
      <c r="U221" s="9"/>
      <c r="V221" s="9"/>
      <c r="W221" s="1646"/>
      <c r="X221" s="1646"/>
      <c r="Y221" s="1646"/>
      <c r="Z221" s="1646"/>
      <c r="AA221" s="1646"/>
      <c r="AB221" s="1646"/>
      <c r="AC221" s="1646"/>
      <c r="AD221" s="1647"/>
      <c r="AE221" s="1646"/>
      <c r="AF221" s="1646"/>
      <c r="AG221" s="1648"/>
      <c r="AH221" s="1646"/>
      <c r="AI221" s="1642"/>
      <c r="AJ221" s="1642"/>
      <c r="AK221" s="1642"/>
      <c r="AL221" s="1642"/>
      <c r="AM221" s="1642"/>
      <c r="AN221" s="1642"/>
      <c r="AO221" s="1642"/>
      <c r="AP221" s="1642"/>
      <c r="AQ221" s="1642"/>
      <c r="AR221" s="1642"/>
      <c r="AS221" s="1642"/>
      <c r="AT221" s="1642"/>
      <c r="AU221" s="1642"/>
      <c r="AV221" s="1642"/>
      <c r="AW221" s="1642"/>
      <c r="AX221" s="1642"/>
      <c r="AY221" s="1642"/>
      <c r="AZ221" s="1642"/>
      <c r="BA221" s="1642"/>
      <c r="BB221" s="1642"/>
      <c r="BC221" s="1642"/>
      <c r="BD221" s="1642"/>
      <c r="BE221" s="1642"/>
      <c r="BF221" s="1642"/>
      <c r="BG221" s="1642"/>
    </row>
    <row r="222" spans="1:59" ht="18.75" customHeight="1">
      <c r="A222" s="1667"/>
      <c r="B222" s="1642"/>
      <c r="C222" s="1669"/>
      <c r="D222" s="1642"/>
      <c r="E222" s="1642"/>
      <c r="F222" s="1642"/>
      <c r="G222" s="1642"/>
      <c r="H222" s="1642"/>
      <c r="I222" s="1642"/>
      <c r="J222" s="1642"/>
      <c r="K222" s="1642"/>
      <c r="L222" s="1642"/>
      <c r="M222" s="1642"/>
      <c r="N222" s="1642"/>
      <c r="O222" s="1646"/>
      <c r="P222" s="1642"/>
      <c r="Q222" s="1642"/>
      <c r="R222" s="1642"/>
      <c r="S222" s="1645"/>
      <c r="T222" s="1645"/>
      <c r="U222" s="9"/>
      <c r="V222" s="9"/>
      <c r="W222" s="1646"/>
      <c r="X222" s="1646"/>
      <c r="Y222" s="1646"/>
      <c r="Z222" s="1646"/>
      <c r="AA222" s="1646"/>
      <c r="AB222" s="1646"/>
      <c r="AC222" s="1646"/>
      <c r="AD222" s="1647"/>
      <c r="AE222" s="1646"/>
      <c r="AF222" s="1646"/>
      <c r="AG222" s="1648"/>
      <c r="AH222" s="1646"/>
      <c r="AI222" s="1642"/>
      <c r="AJ222" s="1642"/>
      <c r="AK222" s="1642"/>
      <c r="AL222" s="1642"/>
      <c r="AM222" s="1642"/>
      <c r="AN222" s="1642"/>
      <c r="AO222" s="1642"/>
      <c r="AP222" s="1642"/>
      <c r="AQ222" s="1642"/>
      <c r="AR222" s="1642"/>
      <c r="AS222" s="1642"/>
      <c r="AT222" s="1642"/>
      <c r="AU222" s="1642"/>
      <c r="AV222" s="1642"/>
      <c r="AW222" s="1642"/>
      <c r="AX222" s="1642"/>
      <c r="AY222" s="1642"/>
      <c r="AZ222" s="1642"/>
      <c r="BA222" s="1642"/>
      <c r="BB222" s="1642"/>
      <c r="BC222" s="1642"/>
      <c r="BD222" s="1642"/>
      <c r="BE222" s="1642"/>
      <c r="BF222" s="1642"/>
      <c r="BG222" s="1642"/>
    </row>
    <row r="223" spans="1:59" ht="18.75" customHeight="1">
      <c r="A223" s="1667"/>
      <c r="B223" s="1642"/>
      <c r="C223" s="1669"/>
      <c r="D223" s="1642"/>
      <c r="E223" s="1642"/>
      <c r="F223" s="1642"/>
      <c r="G223" s="1642"/>
      <c r="H223" s="1642"/>
      <c r="I223" s="1642"/>
      <c r="J223" s="1642"/>
      <c r="K223" s="1642"/>
      <c r="L223" s="1642"/>
      <c r="M223" s="1642"/>
      <c r="N223" s="1642"/>
      <c r="O223" s="1646"/>
      <c r="P223" s="1642"/>
      <c r="Q223" s="1642"/>
      <c r="R223" s="1642"/>
      <c r="S223" s="1645"/>
      <c r="T223" s="1645"/>
      <c r="U223" s="9"/>
      <c r="V223" s="9"/>
      <c r="W223" s="1646"/>
      <c r="X223" s="1646"/>
      <c r="Y223" s="1646"/>
      <c r="Z223" s="1646"/>
      <c r="AA223" s="1646"/>
      <c r="AB223" s="1646"/>
      <c r="AC223" s="1646"/>
      <c r="AD223" s="1647"/>
      <c r="AE223" s="1646"/>
      <c r="AF223" s="1646"/>
      <c r="AG223" s="1648"/>
      <c r="AH223" s="1646"/>
      <c r="AI223" s="1642"/>
      <c r="AJ223" s="1642"/>
      <c r="AK223" s="1642"/>
      <c r="AL223" s="1642"/>
      <c r="AM223" s="1642"/>
      <c r="AN223" s="1642"/>
      <c r="AO223" s="1642"/>
      <c r="AP223" s="1642"/>
      <c r="AQ223" s="1642"/>
      <c r="AR223" s="1642"/>
      <c r="AS223" s="1642"/>
      <c r="AT223" s="1642"/>
      <c r="AU223" s="1642"/>
      <c r="AV223" s="1642"/>
      <c r="AW223" s="1642"/>
      <c r="AX223" s="1642"/>
      <c r="AY223" s="1642"/>
      <c r="AZ223" s="1642"/>
      <c r="BA223" s="1642"/>
      <c r="BB223" s="1642"/>
      <c r="BC223" s="1642"/>
      <c r="BD223" s="1642"/>
      <c r="BE223" s="1642"/>
      <c r="BF223" s="1642"/>
      <c r="BG223" s="1642"/>
    </row>
    <row r="224" spans="1:59" ht="18.75" customHeight="1">
      <c r="A224" s="1667"/>
      <c r="B224" s="1642"/>
      <c r="C224" s="1669"/>
      <c r="D224" s="1642"/>
      <c r="E224" s="1642"/>
      <c r="F224" s="1642"/>
      <c r="G224" s="1642"/>
      <c r="H224" s="1642"/>
      <c r="I224" s="1642"/>
      <c r="J224" s="1642"/>
      <c r="K224" s="1642"/>
      <c r="L224" s="1642"/>
      <c r="M224" s="1642"/>
      <c r="N224" s="1642"/>
      <c r="O224" s="1646"/>
      <c r="P224" s="1642"/>
      <c r="Q224" s="1642"/>
      <c r="R224" s="1642"/>
      <c r="S224" s="1645"/>
      <c r="T224" s="1645"/>
      <c r="U224" s="9"/>
      <c r="V224" s="9"/>
      <c r="W224" s="1646"/>
      <c r="X224" s="1646"/>
      <c r="Y224" s="1646"/>
      <c r="Z224" s="1646"/>
      <c r="AA224" s="1646"/>
      <c r="AB224" s="1646"/>
      <c r="AC224" s="1646"/>
      <c r="AD224" s="1647"/>
      <c r="AE224" s="1646"/>
      <c r="AF224" s="1646"/>
      <c r="AG224" s="1648"/>
      <c r="AH224" s="1646"/>
      <c r="AI224" s="1642"/>
      <c r="AJ224" s="1642"/>
      <c r="AK224" s="1642"/>
      <c r="AL224" s="1642"/>
      <c r="AM224" s="1642"/>
      <c r="AN224" s="1642"/>
      <c r="AO224" s="1642"/>
      <c r="AP224" s="1642"/>
      <c r="AQ224" s="1642"/>
      <c r="AR224" s="1642"/>
      <c r="AS224" s="1642"/>
      <c r="AT224" s="1642"/>
      <c r="AU224" s="1642"/>
      <c r="AV224" s="1642"/>
      <c r="AW224" s="1642"/>
      <c r="AX224" s="1642"/>
      <c r="AY224" s="1642"/>
      <c r="AZ224" s="1642"/>
      <c r="BA224" s="1642"/>
      <c r="BB224" s="1642"/>
      <c r="BC224" s="1642"/>
      <c r="BD224" s="1642"/>
      <c r="BE224" s="1642"/>
      <c r="BF224" s="1642"/>
      <c r="BG224" s="1642"/>
    </row>
    <row r="225" spans="1:59" ht="18.75" customHeight="1">
      <c r="A225" s="1667"/>
      <c r="B225" s="1642"/>
      <c r="C225" s="1669"/>
      <c r="D225" s="1642"/>
      <c r="E225" s="1642"/>
      <c r="F225" s="1642"/>
      <c r="G225" s="1642"/>
      <c r="H225" s="1642"/>
      <c r="I225" s="1642"/>
      <c r="J225" s="1642"/>
      <c r="K225" s="1642"/>
      <c r="L225" s="1642"/>
      <c r="M225" s="1642"/>
      <c r="N225" s="1642"/>
      <c r="O225" s="1646"/>
      <c r="P225" s="1642"/>
      <c r="Q225" s="1642"/>
      <c r="R225" s="1642"/>
      <c r="S225" s="1645"/>
      <c r="T225" s="1645"/>
      <c r="U225" s="9"/>
      <c r="V225" s="9"/>
      <c r="W225" s="1646"/>
      <c r="X225" s="1646"/>
      <c r="Y225" s="1646"/>
      <c r="Z225" s="1646"/>
      <c r="AA225" s="1646"/>
      <c r="AB225" s="1646"/>
      <c r="AC225" s="1646"/>
      <c r="AD225" s="1647"/>
      <c r="AE225" s="1646"/>
      <c r="AF225" s="1646"/>
      <c r="AG225" s="1648"/>
      <c r="AH225" s="1646"/>
      <c r="AI225" s="1642"/>
      <c r="AJ225" s="1642"/>
      <c r="AK225" s="1642"/>
      <c r="AL225" s="1642"/>
      <c r="AM225" s="1642"/>
      <c r="AN225" s="1642"/>
      <c r="AO225" s="1642"/>
      <c r="AP225" s="1642"/>
      <c r="AQ225" s="1642"/>
      <c r="AR225" s="1642"/>
      <c r="AS225" s="1642"/>
      <c r="AT225" s="1642"/>
      <c r="AU225" s="1642"/>
      <c r="AV225" s="1642"/>
      <c r="AW225" s="1642"/>
      <c r="AX225" s="1642"/>
      <c r="AY225" s="1642"/>
      <c r="AZ225" s="1642"/>
      <c r="BA225" s="1642"/>
      <c r="BB225" s="1642"/>
      <c r="BC225" s="1642"/>
      <c r="BD225" s="1642"/>
      <c r="BE225" s="1642"/>
      <c r="BF225" s="1642"/>
      <c r="BG225" s="1642"/>
    </row>
    <row r="226" spans="1:59" ht="18.75" customHeight="1">
      <c r="A226" s="1667"/>
      <c r="B226" s="1642"/>
      <c r="C226" s="1669"/>
      <c r="D226" s="1642"/>
      <c r="E226" s="1642"/>
      <c r="F226" s="1642"/>
      <c r="G226" s="1642"/>
      <c r="H226" s="1642"/>
      <c r="I226" s="1642"/>
      <c r="J226" s="1642"/>
      <c r="K226" s="1642"/>
      <c r="L226" s="1642"/>
      <c r="M226" s="1642"/>
      <c r="N226" s="1642"/>
      <c r="O226" s="1646"/>
      <c r="P226" s="1642"/>
      <c r="Q226" s="1642"/>
      <c r="R226" s="1642"/>
      <c r="S226" s="1645"/>
      <c r="T226" s="1645"/>
      <c r="U226" s="9"/>
      <c r="V226" s="9"/>
      <c r="W226" s="1646"/>
      <c r="X226" s="1646"/>
      <c r="Y226" s="1646"/>
      <c r="Z226" s="1646"/>
      <c r="AA226" s="1646"/>
      <c r="AB226" s="1646"/>
      <c r="AC226" s="1646"/>
      <c r="AD226" s="1647"/>
      <c r="AE226" s="1646"/>
      <c r="AF226" s="1646"/>
      <c r="AG226" s="1648"/>
      <c r="AH226" s="1646"/>
      <c r="AI226" s="1642"/>
      <c r="AJ226" s="1642"/>
      <c r="AK226" s="1642"/>
      <c r="AL226" s="1642"/>
      <c r="AM226" s="1642"/>
      <c r="AN226" s="1642"/>
      <c r="AO226" s="1642"/>
      <c r="AP226" s="1642"/>
      <c r="AQ226" s="1642"/>
      <c r="AR226" s="1642"/>
      <c r="AS226" s="1642"/>
      <c r="AT226" s="1642"/>
      <c r="AU226" s="1642"/>
      <c r="AV226" s="1642"/>
      <c r="AW226" s="1642"/>
      <c r="AX226" s="1642"/>
      <c r="AY226" s="1642"/>
      <c r="AZ226" s="1642"/>
      <c r="BA226" s="1642"/>
      <c r="BB226" s="1642"/>
      <c r="BC226" s="1642"/>
      <c r="BD226" s="1642"/>
      <c r="BE226" s="1642"/>
      <c r="BF226" s="1642"/>
      <c r="BG226" s="1642"/>
    </row>
    <row r="227" spans="1:59" ht="18.75" customHeight="1">
      <c r="A227" s="1667"/>
      <c r="B227" s="1642"/>
      <c r="C227" s="1669"/>
      <c r="D227" s="1642"/>
      <c r="E227" s="1642"/>
      <c r="F227" s="1642"/>
      <c r="G227" s="1642"/>
      <c r="H227" s="1642"/>
      <c r="I227" s="1642"/>
      <c r="J227" s="1642"/>
      <c r="K227" s="1642"/>
      <c r="L227" s="1642"/>
      <c r="M227" s="1642"/>
      <c r="N227" s="1642"/>
      <c r="O227" s="1646"/>
      <c r="P227" s="1642"/>
      <c r="Q227" s="1642"/>
      <c r="R227" s="1642"/>
      <c r="S227" s="1645"/>
      <c r="T227" s="1645"/>
      <c r="U227" s="9"/>
      <c r="V227" s="9"/>
      <c r="W227" s="1646"/>
      <c r="X227" s="1646"/>
      <c r="Y227" s="1646"/>
      <c r="Z227" s="1646"/>
      <c r="AA227" s="1646"/>
      <c r="AB227" s="1646"/>
      <c r="AC227" s="1646"/>
      <c r="AD227" s="1647"/>
      <c r="AE227" s="1646"/>
      <c r="AF227" s="1646"/>
      <c r="AG227" s="1648"/>
      <c r="AH227" s="1646"/>
      <c r="AI227" s="1642"/>
      <c r="AJ227" s="1642"/>
      <c r="AK227" s="1642"/>
      <c r="AL227" s="1642"/>
      <c r="AM227" s="1642"/>
      <c r="AN227" s="1642"/>
      <c r="AO227" s="1642"/>
      <c r="AP227" s="1642"/>
      <c r="AQ227" s="1642"/>
      <c r="AR227" s="1642"/>
      <c r="AS227" s="1642"/>
      <c r="AT227" s="1642"/>
      <c r="AU227" s="1642"/>
      <c r="AV227" s="1642"/>
      <c r="AW227" s="1642"/>
      <c r="AX227" s="1642"/>
      <c r="AY227" s="1642"/>
      <c r="AZ227" s="1642"/>
      <c r="BA227" s="1642"/>
      <c r="BB227" s="1642"/>
      <c r="BC227" s="1642"/>
      <c r="BD227" s="1642"/>
      <c r="BE227" s="1642"/>
      <c r="BF227" s="1642"/>
      <c r="BG227" s="1642"/>
    </row>
    <row r="228" spans="1:59" ht="18.75" customHeight="1">
      <c r="A228" s="1667"/>
      <c r="B228" s="1642"/>
      <c r="C228" s="1669"/>
      <c r="D228" s="1642"/>
      <c r="E228" s="1642"/>
      <c r="F228" s="1642"/>
      <c r="G228" s="1642"/>
      <c r="H228" s="1642"/>
      <c r="I228" s="1642"/>
      <c r="J228" s="1642"/>
      <c r="K228" s="1642"/>
      <c r="L228" s="1642"/>
      <c r="M228" s="1642"/>
      <c r="N228" s="1642"/>
      <c r="O228" s="1646"/>
      <c r="P228" s="1642"/>
      <c r="Q228" s="1642"/>
      <c r="R228" s="1642"/>
      <c r="S228" s="1645"/>
      <c r="T228" s="1645"/>
      <c r="U228" s="9"/>
      <c r="V228" s="9"/>
      <c r="W228" s="1646"/>
      <c r="X228" s="1646"/>
      <c r="Y228" s="1646"/>
      <c r="Z228" s="1646"/>
      <c r="AA228" s="1646"/>
      <c r="AB228" s="1646"/>
      <c r="AC228" s="1646"/>
      <c r="AD228" s="1647"/>
      <c r="AE228" s="1646"/>
      <c r="AF228" s="1646"/>
      <c r="AG228" s="1648"/>
      <c r="AH228" s="1646"/>
      <c r="AI228" s="1642"/>
      <c r="AJ228" s="1642"/>
      <c r="AK228" s="1642"/>
      <c r="AL228" s="1642"/>
      <c r="AM228" s="1642"/>
      <c r="AN228" s="1642"/>
      <c r="AO228" s="1642"/>
      <c r="AP228" s="1642"/>
      <c r="AQ228" s="1642"/>
      <c r="AR228" s="1642"/>
      <c r="AS228" s="1642"/>
      <c r="AT228" s="1642"/>
      <c r="AU228" s="1642"/>
      <c r="AV228" s="1642"/>
      <c r="AW228" s="1642"/>
      <c r="AX228" s="1642"/>
      <c r="AY228" s="1642"/>
      <c r="AZ228" s="1642"/>
      <c r="BA228" s="1642"/>
      <c r="BB228" s="1642"/>
      <c r="BC228" s="1642"/>
      <c r="BD228" s="1642"/>
      <c r="BE228" s="1642"/>
      <c r="BF228" s="1642"/>
      <c r="BG228" s="1642"/>
    </row>
    <row r="229" spans="1:59" ht="18.75" customHeight="1">
      <c r="A229" s="1667"/>
      <c r="B229" s="1642"/>
      <c r="C229" s="1669"/>
      <c r="D229" s="1642"/>
      <c r="E229" s="1642"/>
      <c r="F229" s="1642"/>
      <c r="G229" s="1642"/>
      <c r="H229" s="1642"/>
      <c r="I229" s="1642"/>
      <c r="J229" s="1642"/>
      <c r="K229" s="1642"/>
      <c r="L229" s="1642"/>
      <c r="M229" s="1642"/>
      <c r="N229" s="1642"/>
      <c r="O229" s="1646"/>
      <c r="P229" s="1642"/>
      <c r="Q229" s="1642"/>
      <c r="R229" s="1642"/>
      <c r="S229" s="1645"/>
      <c r="T229" s="1645"/>
      <c r="U229" s="9"/>
      <c r="V229" s="9"/>
      <c r="W229" s="1646"/>
      <c r="X229" s="1646"/>
      <c r="Y229" s="1646"/>
      <c r="Z229" s="1646"/>
      <c r="AA229" s="1646"/>
      <c r="AB229" s="1646"/>
      <c r="AC229" s="1646"/>
      <c r="AD229" s="1647"/>
      <c r="AE229" s="1646"/>
      <c r="AF229" s="1646"/>
      <c r="AG229" s="1648"/>
      <c r="AH229" s="1646"/>
      <c r="AI229" s="1642"/>
      <c r="AJ229" s="1642"/>
      <c r="AK229" s="1642"/>
      <c r="AL229" s="1642"/>
      <c r="AM229" s="1642"/>
      <c r="AN229" s="1642"/>
      <c r="AO229" s="1642"/>
      <c r="AP229" s="1642"/>
      <c r="AQ229" s="1642"/>
      <c r="AR229" s="1642"/>
      <c r="AS229" s="1642"/>
      <c r="AT229" s="1642"/>
      <c r="AU229" s="1642"/>
      <c r="AV229" s="1642"/>
      <c r="AW229" s="1642"/>
      <c r="AX229" s="1642"/>
      <c r="AY229" s="1642"/>
      <c r="AZ229" s="1642"/>
      <c r="BA229" s="1642"/>
      <c r="BB229" s="1642"/>
      <c r="BC229" s="1642"/>
      <c r="BD229" s="1642"/>
      <c r="BE229" s="1642"/>
      <c r="BF229" s="1642"/>
      <c r="BG229" s="1642"/>
    </row>
    <row r="230" spans="1:59" ht="18.75" customHeight="1">
      <c r="A230" s="1667"/>
      <c r="B230" s="1642"/>
      <c r="C230" s="1669"/>
      <c r="D230" s="1642"/>
      <c r="E230" s="1642"/>
      <c r="F230" s="1642"/>
      <c r="G230" s="1642"/>
      <c r="H230" s="1642"/>
      <c r="I230" s="1642"/>
      <c r="J230" s="1642"/>
      <c r="K230" s="1642"/>
      <c r="L230" s="1642"/>
      <c r="M230" s="1642"/>
      <c r="N230" s="1642"/>
      <c r="O230" s="1646"/>
      <c r="P230" s="1642"/>
      <c r="Q230" s="1642"/>
      <c r="R230" s="1642"/>
      <c r="S230" s="1645"/>
      <c r="T230" s="1645"/>
      <c r="U230" s="9"/>
      <c r="V230" s="9"/>
      <c r="W230" s="1646"/>
      <c r="X230" s="1646"/>
      <c r="Y230" s="1646"/>
      <c r="Z230" s="1646"/>
      <c r="AA230" s="1646"/>
      <c r="AB230" s="1646"/>
      <c r="AC230" s="1646"/>
      <c r="AD230" s="1647"/>
      <c r="AE230" s="1646"/>
      <c r="AF230" s="1646"/>
      <c r="AG230" s="1648"/>
      <c r="AH230" s="1646"/>
      <c r="AI230" s="1642"/>
      <c r="AJ230" s="1642"/>
      <c r="AK230" s="1642"/>
      <c r="AL230" s="1642"/>
      <c r="AM230" s="1642"/>
      <c r="AN230" s="1642"/>
      <c r="AO230" s="1642"/>
      <c r="AP230" s="1642"/>
      <c r="AQ230" s="1642"/>
      <c r="AR230" s="1642"/>
      <c r="AS230" s="1642"/>
      <c r="AT230" s="1642"/>
      <c r="AU230" s="1642"/>
      <c r="AV230" s="1642"/>
      <c r="AW230" s="1642"/>
      <c r="AX230" s="1642"/>
      <c r="AY230" s="1642"/>
      <c r="AZ230" s="1642"/>
      <c r="BA230" s="1642"/>
      <c r="BB230" s="1642"/>
      <c r="BC230" s="1642"/>
      <c r="BD230" s="1642"/>
      <c r="BE230" s="1642"/>
      <c r="BF230" s="1642"/>
      <c r="BG230" s="1642"/>
    </row>
    <row r="231" spans="1:59" ht="18.75" customHeight="1">
      <c r="A231" s="1667"/>
      <c r="B231" s="1642"/>
      <c r="C231" s="1669"/>
      <c r="D231" s="1642"/>
      <c r="E231" s="1642"/>
      <c r="F231" s="1642"/>
      <c r="G231" s="1642"/>
      <c r="H231" s="1642"/>
      <c r="I231" s="1642"/>
      <c r="J231" s="1642"/>
      <c r="K231" s="1642"/>
      <c r="L231" s="1642"/>
      <c r="M231" s="1642"/>
      <c r="N231" s="1642"/>
      <c r="O231" s="1646"/>
      <c r="P231" s="1642"/>
      <c r="Q231" s="1642"/>
      <c r="R231" s="1642"/>
      <c r="S231" s="1645"/>
      <c r="T231" s="1645"/>
      <c r="U231" s="9"/>
      <c r="V231" s="9"/>
      <c r="W231" s="1646"/>
      <c r="X231" s="1646"/>
      <c r="Y231" s="1646"/>
      <c r="Z231" s="1646"/>
      <c r="AA231" s="1646"/>
      <c r="AB231" s="1646"/>
      <c r="AC231" s="1646"/>
      <c r="AD231" s="1647"/>
      <c r="AE231" s="1646"/>
      <c r="AF231" s="1646"/>
      <c r="AG231" s="1648"/>
      <c r="AH231" s="1646"/>
      <c r="AI231" s="1642"/>
      <c r="AJ231" s="1642"/>
      <c r="AK231" s="1642"/>
      <c r="AL231" s="1642"/>
      <c r="AM231" s="1642"/>
      <c r="AN231" s="1642"/>
      <c r="AO231" s="1642"/>
      <c r="AP231" s="1642"/>
      <c r="AQ231" s="1642"/>
      <c r="AR231" s="1642"/>
      <c r="AS231" s="1642"/>
      <c r="AT231" s="1642"/>
      <c r="AU231" s="1642"/>
      <c r="AV231" s="1642"/>
      <c r="AW231" s="1642"/>
      <c r="AX231" s="1642"/>
      <c r="AY231" s="1642"/>
      <c r="AZ231" s="1642"/>
      <c r="BA231" s="1642"/>
      <c r="BB231" s="1642"/>
      <c r="BC231" s="1642"/>
      <c r="BD231" s="1642"/>
      <c r="BE231" s="1642"/>
      <c r="BF231" s="1642"/>
      <c r="BG231" s="1642"/>
    </row>
    <row r="232" spans="1:59" ht="18.75" customHeight="1">
      <c r="A232" s="1667"/>
      <c r="B232" s="1642"/>
      <c r="C232" s="1669"/>
      <c r="D232" s="1642"/>
      <c r="E232" s="1642"/>
      <c r="F232" s="1642"/>
      <c r="G232" s="1642"/>
      <c r="H232" s="1642"/>
      <c r="I232" s="1642"/>
      <c r="J232" s="1642"/>
      <c r="K232" s="1642"/>
      <c r="L232" s="1642"/>
      <c r="M232" s="1642"/>
      <c r="N232" s="1642"/>
      <c r="O232" s="1646"/>
      <c r="P232" s="1642"/>
      <c r="Q232" s="1642"/>
      <c r="R232" s="1642"/>
      <c r="S232" s="1645"/>
      <c r="T232" s="1645"/>
      <c r="U232" s="9"/>
      <c r="V232" s="9"/>
      <c r="W232" s="1646"/>
      <c r="X232" s="1646"/>
      <c r="Y232" s="1646"/>
      <c r="Z232" s="1646"/>
      <c r="AA232" s="1646"/>
      <c r="AB232" s="1646"/>
      <c r="AC232" s="1646"/>
      <c r="AD232" s="1647"/>
      <c r="AE232" s="1646"/>
      <c r="AF232" s="1646"/>
      <c r="AG232" s="1648"/>
      <c r="AH232" s="1646"/>
      <c r="AI232" s="1642"/>
      <c r="AJ232" s="1642"/>
      <c r="AK232" s="1642"/>
      <c r="AL232" s="1642"/>
      <c r="AM232" s="1642"/>
      <c r="AN232" s="1642"/>
      <c r="AO232" s="1642"/>
      <c r="AP232" s="1642"/>
      <c r="AQ232" s="1642"/>
      <c r="AR232" s="1642"/>
      <c r="AS232" s="1642"/>
      <c r="AT232" s="1642"/>
      <c r="AU232" s="1642"/>
      <c r="AV232" s="1642"/>
      <c r="AW232" s="1642"/>
      <c r="AX232" s="1642"/>
      <c r="AY232" s="1642"/>
      <c r="AZ232" s="1642"/>
      <c r="BA232" s="1642"/>
      <c r="BB232" s="1642"/>
      <c r="BC232" s="1642"/>
      <c r="BD232" s="1642"/>
      <c r="BE232" s="1642"/>
      <c r="BF232" s="1642"/>
      <c r="BG232" s="1642"/>
    </row>
    <row r="233" spans="1:59" ht="18.75" customHeight="1">
      <c r="A233" s="1667"/>
      <c r="B233" s="1642"/>
      <c r="C233" s="1669"/>
      <c r="D233" s="1642"/>
      <c r="E233" s="1642"/>
      <c r="F233" s="1642"/>
      <c r="G233" s="1642"/>
      <c r="H233" s="1642"/>
      <c r="I233" s="1642"/>
      <c r="J233" s="1642"/>
      <c r="K233" s="1642"/>
      <c r="L233" s="1642"/>
      <c r="M233" s="1642"/>
      <c r="N233" s="1642"/>
      <c r="O233" s="1646"/>
      <c r="P233" s="1642"/>
      <c r="Q233" s="1642"/>
      <c r="R233" s="1642"/>
      <c r="S233" s="1645"/>
      <c r="T233" s="1645"/>
      <c r="U233" s="9"/>
      <c r="V233" s="9"/>
      <c r="W233" s="1646"/>
      <c r="X233" s="1646"/>
      <c r="Y233" s="1646"/>
      <c r="Z233" s="1646"/>
      <c r="AA233" s="1646"/>
      <c r="AB233" s="1646"/>
      <c r="AC233" s="1646"/>
      <c r="AD233" s="1647"/>
      <c r="AE233" s="1646"/>
      <c r="AF233" s="1646"/>
      <c r="AG233" s="1648"/>
      <c r="AH233" s="1646"/>
      <c r="AI233" s="1642"/>
      <c r="AJ233" s="1642"/>
      <c r="AK233" s="1642"/>
      <c r="AL233" s="1642"/>
      <c r="AM233" s="1642"/>
      <c r="AN233" s="1642"/>
      <c r="AO233" s="1642"/>
      <c r="AP233" s="1642"/>
      <c r="AQ233" s="1642"/>
      <c r="AR233" s="1642"/>
      <c r="AS233" s="1642"/>
      <c r="AT233" s="1642"/>
      <c r="AU233" s="1642"/>
      <c r="AV233" s="1642"/>
      <c r="AW233" s="1642"/>
      <c r="AX233" s="1642"/>
      <c r="AY233" s="1642"/>
      <c r="AZ233" s="1642"/>
      <c r="BA233" s="1642"/>
      <c r="BB233" s="1642"/>
      <c r="BC233" s="1642"/>
      <c r="BD233" s="1642"/>
      <c r="BE233" s="1642"/>
      <c r="BF233" s="1642"/>
      <c r="BG233" s="1642"/>
    </row>
    <row r="234" spans="1:59" ht="18.75" customHeight="1">
      <c r="A234" s="1667"/>
      <c r="B234" s="1642"/>
      <c r="C234" s="1669"/>
      <c r="D234" s="1642"/>
      <c r="E234" s="1642"/>
      <c r="F234" s="1642"/>
      <c r="G234" s="1642"/>
      <c r="H234" s="1642"/>
      <c r="I234" s="1642"/>
      <c r="J234" s="1642"/>
      <c r="K234" s="1642"/>
      <c r="L234" s="1642"/>
      <c r="M234" s="1642"/>
      <c r="N234" s="1642"/>
      <c r="O234" s="1646"/>
      <c r="P234" s="1642"/>
      <c r="Q234" s="1642"/>
      <c r="R234" s="1642"/>
      <c r="S234" s="1645"/>
      <c r="T234" s="1645"/>
      <c r="U234" s="9"/>
      <c r="V234" s="9"/>
      <c r="W234" s="1646"/>
      <c r="X234" s="1646"/>
      <c r="Y234" s="1646"/>
      <c r="Z234" s="1646"/>
      <c r="AA234" s="1646"/>
      <c r="AB234" s="1646"/>
      <c r="AC234" s="1646"/>
      <c r="AD234" s="1647"/>
      <c r="AE234" s="1646"/>
      <c r="AF234" s="1646"/>
      <c r="AG234" s="1648"/>
      <c r="AH234" s="1646"/>
      <c r="AI234" s="1642"/>
      <c r="AJ234" s="1642"/>
      <c r="AK234" s="1642"/>
      <c r="AL234" s="1642"/>
      <c r="AM234" s="1642"/>
      <c r="AN234" s="1642"/>
      <c r="AO234" s="1642"/>
      <c r="AP234" s="1642"/>
      <c r="AQ234" s="1642"/>
      <c r="AR234" s="1642"/>
      <c r="AS234" s="1642"/>
      <c r="AT234" s="1642"/>
      <c r="AU234" s="1642"/>
      <c r="AV234" s="1642"/>
      <c r="AW234" s="1642"/>
      <c r="AX234" s="1642"/>
      <c r="AY234" s="1642"/>
      <c r="AZ234" s="1642"/>
      <c r="BA234" s="1642"/>
      <c r="BB234" s="1642"/>
      <c r="BC234" s="1642"/>
      <c r="BD234" s="1642"/>
      <c r="BE234" s="1642"/>
      <c r="BF234" s="1642"/>
      <c r="BG234" s="1642"/>
    </row>
    <row r="235" spans="1:59" ht="18.75" customHeight="1">
      <c r="A235" s="1667"/>
      <c r="B235" s="1642"/>
      <c r="C235" s="1669"/>
      <c r="D235" s="1642"/>
      <c r="E235" s="1642"/>
      <c r="F235" s="1642"/>
      <c r="G235" s="1642"/>
      <c r="H235" s="1642"/>
      <c r="I235" s="1642"/>
      <c r="J235" s="1642"/>
      <c r="K235" s="1642"/>
      <c r="L235" s="1642"/>
      <c r="M235" s="1642"/>
      <c r="N235" s="1642"/>
      <c r="O235" s="1646"/>
      <c r="P235" s="1642"/>
      <c r="Q235" s="1642"/>
      <c r="R235" s="1642"/>
      <c r="S235" s="1645"/>
      <c r="T235" s="1645"/>
      <c r="U235" s="9"/>
      <c r="V235" s="9"/>
      <c r="W235" s="1646"/>
      <c r="X235" s="1646"/>
      <c r="Y235" s="1646"/>
      <c r="Z235" s="1646"/>
      <c r="AA235" s="1646"/>
      <c r="AB235" s="1646"/>
      <c r="AC235" s="1646"/>
      <c r="AD235" s="1647"/>
      <c r="AE235" s="1646"/>
      <c r="AF235" s="1646"/>
      <c r="AG235" s="1648"/>
      <c r="AH235" s="1646"/>
      <c r="AI235" s="1642"/>
      <c r="AJ235" s="1642"/>
      <c r="AK235" s="1642"/>
      <c r="AL235" s="1642"/>
      <c r="AM235" s="1642"/>
      <c r="AN235" s="1642"/>
      <c r="AO235" s="1642"/>
      <c r="AP235" s="1642"/>
      <c r="AQ235" s="1642"/>
      <c r="AR235" s="1642"/>
      <c r="AS235" s="1642"/>
      <c r="AT235" s="1642"/>
      <c r="AU235" s="1642"/>
      <c r="AV235" s="1642"/>
      <c r="AW235" s="1642"/>
      <c r="AX235" s="1642"/>
      <c r="AY235" s="1642"/>
      <c r="AZ235" s="1642"/>
      <c r="BA235" s="1642"/>
      <c r="BB235" s="1642"/>
      <c r="BC235" s="1642"/>
      <c r="BD235" s="1642"/>
      <c r="BE235" s="1642"/>
      <c r="BF235" s="1642"/>
      <c r="BG235" s="1642"/>
    </row>
    <row r="236" spans="1:59" ht="18.75" customHeight="1">
      <c r="A236" s="1667"/>
      <c r="B236" s="1642"/>
      <c r="C236" s="1669"/>
      <c r="D236" s="1642"/>
      <c r="E236" s="1642"/>
      <c r="F236" s="1642"/>
      <c r="G236" s="1642"/>
      <c r="H236" s="1642"/>
      <c r="I236" s="1642"/>
      <c r="J236" s="1642"/>
      <c r="K236" s="1642"/>
      <c r="L236" s="1642"/>
      <c r="M236" s="1642"/>
      <c r="N236" s="1642"/>
      <c r="O236" s="1646"/>
      <c r="P236" s="1642"/>
      <c r="Q236" s="1642"/>
      <c r="R236" s="1642"/>
      <c r="S236" s="1645"/>
      <c r="T236" s="1645"/>
      <c r="U236" s="9"/>
      <c r="V236" s="9"/>
      <c r="W236" s="1646"/>
      <c r="X236" s="1646"/>
      <c r="Y236" s="1646"/>
      <c r="Z236" s="1646"/>
      <c r="AA236" s="1646"/>
      <c r="AB236" s="1646"/>
      <c r="AC236" s="1646"/>
      <c r="AD236" s="1647"/>
      <c r="AE236" s="1646"/>
      <c r="AF236" s="1646"/>
      <c r="AG236" s="1648"/>
      <c r="AH236" s="1646"/>
      <c r="AI236" s="1642"/>
      <c r="AJ236" s="1642"/>
      <c r="AK236" s="1642"/>
      <c r="AL236" s="1642"/>
      <c r="AM236" s="1642"/>
      <c r="AN236" s="1642"/>
      <c r="AO236" s="1642"/>
      <c r="AP236" s="1642"/>
      <c r="AQ236" s="1642"/>
      <c r="AR236" s="1642"/>
      <c r="AS236" s="1642"/>
      <c r="AT236" s="1642"/>
      <c r="AU236" s="1642"/>
      <c r="AV236" s="1642"/>
      <c r="AW236" s="1642"/>
      <c r="AX236" s="1642"/>
      <c r="AY236" s="1642"/>
      <c r="AZ236" s="1642"/>
      <c r="BA236" s="1642"/>
      <c r="BB236" s="1642"/>
      <c r="BC236" s="1642"/>
      <c r="BD236" s="1642"/>
      <c r="BE236" s="1642"/>
      <c r="BF236" s="1642"/>
      <c r="BG236" s="1642"/>
    </row>
    <row r="237" spans="1:59" ht="18.75" customHeight="1">
      <c r="A237" s="1667"/>
      <c r="B237" s="1642"/>
      <c r="C237" s="1669"/>
      <c r="D237" s="1642"/>
      <c r="E237" s="1642"/>
      <c r="F237" s="1642"/>
      <c r="G237" s="1642"/>
      <c r="H237" s="1642"/>
      <c r="I237" s="1642"/>
      <c r="J237" s="1642"/>
      <c r="K237" s="1642"/>
      <c r="L237" s="1642"/>
      <c r="M237" s="1642"/>
      <c r="N237" s="1642"/>
      <c r="O237" s="1646"/>
      <c r="P237" s="1642"/>
      <c r="Q237" s="1642"/>
      <c r="R237" s="1642"/>
      <c r="S237" s="1645"/>
      <c r="T237" s="1645"/>
      <c r="U237" s="9"/>
      <c r="V237" s="9"/>
      <c r="W237" s="1646"/>
      <c r="X237" s="1646"/>
      <c r="Y237" s="1646"/>
      <c r="Z237" s="1646"/>
      <c r="AA237" s="1646"/>
      <c r="AB237" s="1646"/>
      <c r="AC237" s="1646"/>
      <c r="AD237" s="1647"/>
      <c r="AE237" s="1646"/>
      <c r="AF237" s="1646"/>
      <c r="AG237" s="1648"/>
      <c r="AH237" s="1646"/>
      <c r="AI237" s="1642"/>
      <c r="AJ237" s="1642"/>
      <c r="AK237" s="1642"/>
      <c r="AL237" s="1642"/>
      <c r="AM237" s="1642"/>
      <c r="AN237" s="1642"/>
      <c r="AO237" s="1642"/>
      <c r="AP237" s="1642"/>
      <c r="AQ237" s="1642"/>
      <c r="AR237" s="1642"/>
      <c r="AS237" s="1642"/>
      <c r="AT237" s="1642"/>
      <c r="AU237" s="1642"/>
      <c r="AV237" s="1642"/>
      <c r="AW237" s="1642"/>
      <c r="AX237" s="1642"/>
      <c r="AY237" s="1642"/>
      <c r="AZ237" s="1642"/>
      <c r="BA237" s="1642"/>
      <c r="BB237" s="1642"/>
      <c r="BC237" s="1642"/>
      <c r="BD237" s="1642"/>
      <c r="BE237" s="1642"/>
      <c r="BF237" s="1642"/>
      <c r="BG237" s="1642"/>
    </row>
    <row r="238" spans="1:59" ht="18.75" customHeight="1">
      <c r="A238" s="1667"/>
      <c r="B238" s="1642"/>
      <c r="C238" s="1669"/>
      <c r="D238" s="1642"/>
      <c r="E238" s="1642"/>
      <c r="F238" s="1642"/>
      <c r="G238" s="1642"/>
      <c r="H238" s="1642"/>
      <c r="I238" s="1642"/>
      <c r="J238" s="1642"/>
      <c r="K238" s="1642"/>
      <c r="L238" s="1642"/>
      <c r="M238" s="1642"/>
      <c r="N238" s="1642"/>
      <c r="O238" s="1646"/>
      <c r="P238" s="1642"/>
      <c r="Q238" s="1642"/>
      <c r="R238" s="1642"/>
      <c r="S238" s="1645"/>
      <c r="T238" s="1645"/>
      <c r="U238" s="9"/>
      <c r="V238" s="9"/>
      <c r="W238" s="1646"/>
      <c r="X238" s="1646"/>
      <c r="Y238" s="1646"/>
      <c r="Z238" s="1646"/>
      <c r="AA238" s="1646"/>
      <c r="AB238" s="1646"/>
      <c r="AC238" s="1646"/>
      <c r="AD238" s="1647"/>
      <c r="AE238" s="1646"/>
      <c r="AF238" s="1646"/>
      <c r="AG238" s="1648"/>
      <c r="AH238" s="1646"/>
      <c r="AI238" s="1642"/>
      <c r="AJ238" s="1642"/>
      <c r="AK238" s="1642"/>
      <c r="AL238" s="1642"/>
      <c r="AM238" s="1642"/>
      <c r="AN238" s="1642"/>
      <c r="AO238" s="1642"/>
      <c r="AP238" s="1642"/>
      <c r="AQ238" s="1642"/>
      <c r="AR238" s="1642"/>
      <c r="AS238" s="1642"/>
      <c r="AT238" s="1642"/>
      <c r="AU238" s="1642"/>
      <c r="AV238" s="1642"/>
      <c r="AW238" s="1642"/>
      <c r="AX238" s="1642"/>
      <c r="AY238" s="1642"/>
      <c r="AZ238" s="1642"/>
      <c r="BA238" s="1642"/>
      <c r="BB238" s="1642"/>
      <c r="BC238" s="1642"/>
      <c r="BD238" s="1642"/>
      <c r="BE238" s="1642"/>
      <c r="BF238" s="1642"/>
      <c r="BG238" s="1642"/>
    </row>
    <row r="239" spans="1:59" ht="18.75" customHeight="1">
      <c r="A239" s="1667"/>
      <c r="B239" s="1642"/>
      <c r="C239" s="1669"/>
      <c r="D239" s="1642"/>
      <c r="E239" s="1642"/>
      <c r="F239" s="1642"/>
      <c r="G239" s="1642"/>
      <c r="H239" s="1642"/>
      <c r="I239" s="1642"/>
      <c r="J239" s="1642"/>
      <c r="K239" s="1642"/>
      <c r="L239" s="1642"/>
      <c r="M239" s="1642"/>
      <c r="N239" s="1642"/>
      <c r="O239" s="1646"/>
      <c r="P239" s="1642"/>
      <c r="Q239" s="1642"/>
      <c r="R239" s="1642"/>
      <c r="S239" s="1645"/>
      <c r="T239" s="1645"/>
      <c r="U239" s="9"/>
      <c r="V239" s="9"/>
      <c r="W239" s="1646"/>
      <c r="X239" s="1646"/>
      <c r="Y239" s="1646"/>
      <c r="Z239" s="1646"/>
      <c r="AA239" s="1646"/>
      <c r="AB239" s="1646"/>
      <c r="AC239" s="1646"/>
      <c r="AD239" s="1647"/>
      <c r="AE239" s="1646"/>
      <c r="AF239" s="1646"/>
      <c r="AG239" s="1648"/>
      <c r="AH239" s="1646"/>
      <c r="AI239" s="1642"/>
      <c r="AJ239" s="1642"/>
      <c r="AK239" s="1642"/>
      <c r="AL239" s="1642"/>
      <c r="AM239" s="1642"/>
      <c r="AN239" s="1642"/>
      <c r="AO239" s="1642"/>
      <c r="AP239" s="1642"/>
      <c r="AQ239" s="1642"/>
      <c r="AR239" s="1642"/>
      <c r="AS239" s="1642"/>
      <c r="AT239" s="1642"/>
      <c r="AU239" s="1642"/>
      <c r="AV239" s="1642"/>
      <c r="AW239" s="1642"/>
      <c r="AX239" s="1642"/>
      <c r="AY239" s="1642"/>
      <c r="AZ239" s="1642"/>
      <c r="BA239" s="1642"/>
      <c r="BB239" s="1642"/>
      <c r="BC239" s="1642"/>
      <c r="BD239" s="1642"/>
      <c r="BE239" s="1642"/>
      <c r="BF239" s="1642"/>
      <c r="BG239" s="1642"/>
    </row>
    <row r="240" spans="1:59" ht="18.75" customHeight="1">
      <c r="A240" s="1667"/>
      <c r="B240" s="1642"/>
      <c r="C240" s="1669"/>
      <c r="D240" s="1642"/>
      <c r="E240" s="1642"/>
      <c r="F240" s="1642"/>
      <c r="G240" s="1642"/>
      <c r="H240" s="1642"/>
      <c r="I240" s="1642"/>
      <c r="J240" s="1642"/>
      <c r="K240" s="1642"/>
      <c r="L240" s="1642"/>
      <c r="M240" s="1642"/>
      <c r="N240" s="1642"/>
      <c r="O240" s="1646"/>
      <c r="P240" s="1642"/>
      <c r="Q240" s="1642"/>
      <c r="R240" s="1642"/>
      <c r="S240" s="1645"/>
      <c r="T240" s="1645"/>
      <c r="U240" s="9"/>
      <c r="V240" s="9"/>
      <c r="W240" s="1646"/>
      <c r="X240" s="1646"/>
      <c r="Y240" s="1646"/>
      <c r="Z240" s="1646"/>
      <c r="AA240" s="1646"/>
      <c r="AB240" s="1646"/>
      <c r="AC240" s="1646"/>
      <c r="AD240" s="1647"/>
      <c r="AE240" s="1646"/>
      <c r="AF240" s="1646"/>
      <c r="AG240" s="1648"/>
      <c r="AH240" s="1646"/>
      <c r="AI240" s="1642"/>
      <c r="AJ240" s="1642"/>
      <c r="AK240" s="1642"/>
      <c r="AL240" s="1642"/>
      <c r="AM240" s="1642"/>
      <c r="AN240" s="1642"/>
      <c r="AO240" s="1642"/>
      <c r="AP240" s="1642"/>
      <c r="AQ240" s="1642"/>
      <c r="AR240" s="1642"/>
      <c r="AS240" s="1642"/>
      <c r="AT240" s="1642"/>
      <c r="AU240" s="1642"/>
      <c r="AV240" s="1642"/>
      <c r="AW240" s="1642"/>
      <c r="AX240" s="1642"/>
      <c r="AY240" s="1642"/>
      <c r="AZ240" s="1642"/>
      <c r="BA240" s="1642"/>
      <c r="BB240" s="1642"/>
      <c r="BC240" s="1642"/>
      <c r="BD240" s="1642"/>
      <c r="BE240" s="1642"/>
      <c r="BF240" s="1642"/>
      <c r="BG240" s="1642"/>
    </row>
    <row r="241" spans="1:59" ht="18.75" customHeight="1">
      <c r="A241" s="1667"/>
      <c r="B241" s="1642"/>
      <c r="C241" s="1669"/>
      <c r="D241" s="1642"/>
      <c r="E241" s="1642"/>
      <c r="F241" s="1642"/>
      <c r="G241" s="1642"/>
      <c r="H241" s="1642"/>
      <c r="I241" s="1642"/>
      <c r="J241" s="1642"/>
      <c r="K241" s="1642"/>
      <c r="L241" s="1642"/>
      <c r="M241" s="1642"/>
      <c r="N241" s="1642"/>
      <c r="O241" s="1646"/>
      <c r="P241" s="1642"/>
      <c r="Q241" s="1642"/>
      <c r="R241" s="1642"/>
      <c r="S241" s="1645"/>
      <c r="T241" s="1645"/>
      <c r="U241" s="9"/>
      <c r="V241" s="9"/>
      <c r="W241" s="1646"/>
      <c r="X241" s="1646"/>
      <c r="Y241" s="1646"/>
      <c r="Z241" s="1646"/>
      <c r="AA241" s="1646"/>
      <c r="AB241" s="1646"/>
      <c r="AC241" s="1646"/>
      <c r="AD241" s="1647"/>
      <c r="AE241" s="1646"/>
      <c r="AF241" s="1646"/>
      <c r="AG241" s="1648"/>
      <c r="AH241" s="1646"/>
      <c r="AI241" s="1642"/>
      <c r="AJ241" s="1642"/>
      <c r="AK241" s="1642"/>
      <c r="AL241" s="1642"/>
      <c r="AM241" s="1642"/>
      <c r="AN241" s="1642"/>
      <c r="AO241" s="1642"/>
      <c r="AP241" s="1642"/>
      <c r="AQ241" s="1642"/>
      <c r="AR241" s="1642"/>
      <c r="AS241" s="1642"/>
      <c r="AT241" s="1642"/>
      <c r="AU241" s="1642"/>
      <c r="AV241" s="1642"/>
      <c r="AW241" s="1642"/>
      <c r="AX241" s="1642"/>
      <c r="AY241" s="1642"/>
      <c r="AZ241" s="1642"/>
      <c r="BA241" s="1642"/>
      <c r="BB241" s="1642"/>
      <c r="BC241" s="1642"/>
      <c r="BD241" s="1642"/>
      <c r="BE241" s="1642"/>
      <c r="BF241" s="1642"/>
      <c r="BG241" s="1642"/>
    </row>
    <row r="242" spans="1:59" ht="18.75" customHeight="1">
      <c r="A242" s="1667"/>
      <c r="B242" s="1642"/>
      <c r="C242" s="1669"/>
      <c r="D242" s="1642"/>
      <c r="E242" s="1642"/>
      <c r="F242" s="1642"/>
      <c r="G242" s="1642"/>
      <c r="H242" s="1642"/>
      <c r="I242" s="1642"/>
      <c r="J242" s="1642"/>
      <c r="K242" s="1642"/>
      <c r="L242" s="1642"/>
      <c r="M242" s="1642"/>
      <c r="N242" s="1642"/>
      <c r="O242" s="1646"/>
      <c r="P242" s="1642"/>
      <c r="Q242" s="1642"/>
      <c r="R242" s="1642"/>
      <c r="S242" s="1645"/>
      <c r="T242" s="1645"/>
      <c r="U242" s="9"/>
      <c r="V242" s="9"/>
      <c r="W242" s="1646"/>
      <c r="X242" s="1646"/>
      <c r="Y242" s="1646"/>
      <c r="Z242" s="1646"/>
      <c r="AA242" s="1646"/>
      <c r="AB242" s="1646"/>
      <c r="AC242" s="1646"/>
      <c r="AD242" s="1647"/>
      <c r="AE242" s="1646"/>
      <c r="AF242" s="1646"/>
      <c r="AG242" s="1648"/>
      <c r="AH242" s="1646"/>
      <c r="AI242" s="1642"/>
      <c r="AJ242" s="1642"/>
      <c r="AK242" s="1642"/>
      <c r="AL242" s="1642"/>
      <c r="AM242" s="1642"/>
      <c r="AN242" s="1642"/>
      <c r="AO242" s="1642"/>
      <c r="AP242" s="1642"/>
      <c r="AQ242" s="1642"/>
      <c r="AR242" s="1642"/>
      <c r="AS242" s="1642"/>
      <c r="AT242" s="1642"/>
      <c r="AU242" s="1642"/>
      <c r="AV242" s="1642"/>
      <c r="AW242" s="1642"/>
      <c r="AX242" s="1642"/>
      <c r="AY242" s="1642"/>
      <c r="AZ242" s="1642"/>
      <c r="BA242" s="1642"/>
      <c r="BB242" s="1642"/>
      <c r="BC242" s="1642"/>
      <c r="BD242" s="1642"/>
      <c r="BE242" s="1642"/>
      <c r="BF242" s="1642"/>
      <c r="BG242" s="1642"/>
    </row>
    <row r="243" spans="1:59" ht="18.75" customHeight="1">
      <c r="A243" s="1667"/>
      <c r="B243" s="1642"/>
      <c r="C243" s="1669"/>
      <c r="D243" s="1642"/>
      <c r="E243" s="1642"/>
      <c r="F243" s="1642"/>
      <c r="G243" s="1642"/>
      <c r="H243" s="1642"/>
      <c r="I243" s="1642"/>
      <c r="J243" s="1642"/>
      <c r="K243" s="1642"/>
      <c r="L243" s="1642"/>
      <c r="M243" s="1642"/>
      <c r="N243" s="1642"/>
      <c r="O243" s="1646"/>
      <c r="P243" s="1642"/>
      <c r="Q243" s="1642"/>
      <c r="R243" s="1642"/>
      <c r="S243" s="1645"/>
      <c r="T243" s="1645"/>
      <c r="U243" s="9"/>
      <c r="V243" s="9"/>
      <c r="W243" s="1646"/>
      <c r="X243" s="1646"/>
      <c r="Y243" s="1646"/>
      <c r="Z243" s="1646"/>
      <c r="AA243" s="1646"/>
      <c r="AB243" s="1646"/>
      <c r="AC243" s="1646"/>
      <c r="AD243" s="1647"/>
      <c r="AE243" s="1646"/>
      <c r="AF243" s="1646"/>
      <c r="AG243" s="1648"/>
      <c r="AH243" s="1646"/>
      <c r="AI243" s="1642"/>
      <c r="AJ243" s="1642"/>
      <c r="AK243" s="1642"/>
      <c r="AL243" s="1642"/>
      <c r="AM243" s="1642"/>
      <c r="AN243" s="1642"/>
      <c r="AO243" s="1642"/>
      <c r="AP243" s="1642"/>
      <c r="AQ243" s="1642"/>
      <c r="AR243" s="1642"/>
      <c r="AS243" s="1642"/>
      <c r="AT243" s="1642"/>
      <c r="AU243" s="1642"/>
      <c r="AV243" s="1642"/>
      <c r="AW243" s="1642"/>
      <c r="AX243" s="1642"/>
      <c r="AY243" s="1642"/>
      <c r="AZ243" s="1642"/>
      <c r="BA243" s="1642"/>
      <c r="BB243" s="1642"/>
      <c r="BC243" s="1642"/>
      <c r="BD243" s="1642"/>
      <c r="BE243" s="1642"/>
      <c r="BF243" s="1642"/>
      <c r="BG243" s="1642"/>
    </row>
    <row r="244" spans="1:59" ht="18.75" customHeight="1">
      <c r="A244" s="1667"/>
      <c r="B244" s="1642"/>
      <c r="C244" s="1669"/>
      <c r="D244" s="1642"/>
      <c r="E244" s="1642"/>
      <c r="F244" s="1642"/>
      <c r="G244" s="1642"/>
      <c r="H244" s="1642"/>
      <c r="I244" s="1642"/>
      <c r="J244" s="1642"/>
      <c r="K244" s="1642"/>
      <c r="L244" s="1642"/>
      <c r="M244" s="1642"/>
      <c r="N244" s="1642"/>
      <c r="O244" s="1646"/>
      <c r="P244" s="1642"/>
      <c r="Q244" s="1642"/>
      <c r="R244" s="1642"/>
      <c r="S244" s="1645"/>
      <c r="T244" s="1645"/>
      <c r="U244" s="9"/>
      <c r="V244" s="9"/>
      <c r="W244" s="1646"/>
      <c r="X244" s="1646"/>
      <c r="Y244" s="1646"/>
      <c r="Z244" s="1646"/>
      <c r="AA244" s="1646"/>
      <c r="AB244" s="1646"/>
      <c r="AC244" s="1646"/>
      <c r="AD244" s="1647"/>
      <c r="AE244" s="1646"/>
      <c r="AF244" s="1646"/>
      <c r="AG244" s="1648"/>
      <c r="AH244" s="1646"/>
      <c r="AI244" s="1642"/>
      <c r="AJ244" s="1642"/>
      <c r="AK244" s="1642"/>
      <c r="AL244" s="1642"/>
      <c r="AM244" s="1642"/>
      <c r="AN244" s="1642"/>
      <c r="AO244" s="1642"/>
      <c r="AP244" s="1642"/>
      <c r="AQ244" s="1642"/>
      <c r="AR244" s="1642"/>
      <c r="AS244" s="1642"/>
      <c r="AT244" s="1642"/>
      <c r="AU244" s="1642"/>
      <c r="AV244" s="1642"/>
      <c r="AW244" s="1642"/>
      <c r="AX244" s="1642"/>
      <c r="AY244" s="1642"/>
      <c r="AZ244" s="1642"/>
      <c r="BA244" s="1642"/>
      <c r="BB244" s="1642"/>
      <c r="BC244" s="1642"/>
      <c r="BD244" s="1642"/>
      <c r="BE244" s="1642"/>
      <c r="BF244" s="1642"/>
      <c r="BG244" s="1642"/>
    </row>
    <row r="245" spans="1:59" ht="18.75" customHeight="1">
      <c r="A245" s="1667"/>
      <c r="B245" s="1642"/>
      <c r="C245" s="1669"/>
      <c r="D245" s="1642"/>
      <c r="E245" s="1642"/>
      <c r="F245" s="1642"/>
      <c r="G245" s="1642"/>
      <c r="H245" s="1642"/>
      <c r="I245" s="1642"/>
      <c r="J245" s="1642"/>
      <c r="K245" s="1642"/>
      <c r="L245" s="1642"/>
      <c r="M245" s="1642"/>
      <c r="N245" s="1642"/>
      <c r="O245" s="1646"/>
      <c r="P245" s="1642"/>
      <c r="Q245" s="1642"/>
      <c r="R245" s="1642"/>
      <c r="S245" s="1645"/>
      <c r="T245" s="1645"/>
      <c r="U245" s="9"/>
      <c r="V245" s="9"/>
      <c r="W245" s="1646"/>
      <c r="X245" s="1646"/>
      <c r="Y245" s="1646"/>
      <c r="Z245" s="1646"/>
      <c r="AA245" s="1646"/>
      <c r="AB245" s="1646"/>
      <c r="AC245" s="1646"/>
      <c r="AD245" s="1647"/>
      <c r="AE245" s="1646"/>
      <c r="AF245" s="1646"/>
      <c r="AG245" s="1648"/>
      <c r="AH245" s="1646"/>
      <c r="AI245" s="1642"/>
      <c r="AJ245" s="1642"/>
      <c r="AK245" s="1642"/>
      <c r="AL245" s="1642"/>
      <c r="AM245" s="1642"/>
      <c r="AN245" s="1642"/>
      <c r="AO245" s="1642"/>
      <c r="AP245" s="1642"/>
      <c r="AQ245" s="1642"/>
      <c r="AR245" s="1642"/>
      <c r="AS245" s="1642"/>
      <c r="AT245" s="1642"/>
      <c r="AU245" s="1642"/>
      <c r="AV245" s="1642"/>
      <c r="AW245" s="1642"/>
      <c r="AX245" s="1642"/>
      <c r="AY245" s="1642"/>
      <c r="AZ245" s="1642"/>
      <c r="BA245" s="1642"/>
      <c r="BB245" s="1642"/>
      <c r="BC245" s="1642"/>
      <c r="BD245" s="1642"/>
      <c r="BE245" s="1642"/>
      <c r="BF245" s="1642"/>
      <c r="BG245" s="1642"/>
    </row>
    <row r="246" spans="1:59" ht="18.75" customHeight="1">
      <c r="A246" s="1667"/>
      <c r="B246" s="1642"/>
      <c r="C246" s="1669"/>
      <c r="D246" s="1642"/>
      <c r="E246" s="1642"/>
      <c r="F246" s="1642"/>
      <c r="G246" s="1642"/>
      <c r="H246" s="1642"/>
      <c r="I246" s="1642"/>
      <c r="J246" s="1642"/>
      <c r="K246" s="1642"/>
      <c r="L246" s="1642"/>
      <c r="M246" s="1642"/>
      <c r="N246" s="1642"/>
      <c r="O246" s="1646"/>
      <c r="P246" s="1642"/>
      <c r="Q246" s="1642"/>
      <c r="R246" s="1642"/>
      <c r="S246" s="1645"/>
      <c r="T246" s="1645"/>
      <c r="U246" s="9"/>
      <c r="V246" s="9"/>
      <c r="W246" s="1646"/>
      <c r="X246" s="1646"/>
      <c r="Y246" s="1646"/>
      <c r="Z246" s="1646"/>
      <c r="AA246" s="1646"/>
      <c r="AB246" s="1646"/>
      <c r="AC246" s="1646"/>
      <c r="AD246" s="1647"/>
      <c r="AE246" s="1646"/>
      <c r="AF246" s="1646"/>
      <c r="AG246" s="1648"/>
      <c r="AH246" s="1646"/>
      <c r="AI246" s="1642"/>
      <c r="AJ246" s="1642"/>
      <c r="AK246" s="1642"/>
      <c r="AL246" s="1642"/>
      <c r="AM246" s="1642"/>
      <c r="AN246" s="1642"/>
      <c r="AO246" s="1642"/>
      <c r="AP246" s="1642"/>
      <c r="AQ246" s="1642"/>
      <c r="AR246" s="1642"/>
      <c r="AS246" s="1642"/>
      <c r="AT246" s="1642"/>
      <c r="AU246" s="1642"/>
      <c r="AV246" s="1642"/>
      <c r="AW246" s="1642"/>
      <c r="AX246" s="1642"/>
      <c r="AY246" s="1642"/>
      <c r="AZ246" s="1642"/>
      <c r="BA246" s="1642"/>
      <c r="BB246" s="1642"/>
      <c r="BC246" s="1642"/>
      <c r="BD246" s="1642"/>
      <c r="BE246" s="1642"/>
      <c r="BF246" s="1642"/>
      <c r="BG246" s="1642"/>
    </row>
    <row r="247" spans="1:59" ht="18.75" customHeight="1">
      <c r="A247" s="1667"/>
      <c r="B247" s="1642"/>
      <c r="C247" s="1669"/>
      <c r="D247" s="1642"/>
      <c r="E247" s="1642"/>
      <c r="F247" s="1642"/>
      <c r="G247" s="1642"/>
      <c r="H247" s="1642"/>
      <c r="I247" s="1642"/>
      <c r="J247" s="1642"/>
      <c r="K247" s="1642"/>
      <c r="L247" s="1642"/>
      <c r="M247" s="1642"/>
      <c r="N247" s="1642"/>
      <c r="O247" s="1646"/>
      <c r="P247" s="1642"/>
      <c r="Q247" s="1642"/>
      <c r="R247" s="1642"/>
      <c r="S247" s="1645"/>
      <c r="T247" s="1645"/>
      <c r="U247" s="9"/>
      <c r="V247" s="9"/>
      <c r="W247" s="1646"/>
      <c r="X247" s="1646"/>
      <c r="Y247" s="1646"/>
      <c r="Z247" s="1646"/>
      <c r="AA247" s="1646"/>
      <c r="AB247" s="1646"/>
      <c r="AC247" s="1646"/>
      <c r="AD247" s="1647"/>
      <c r="AE247" s="1646"/>
      <c r="AF247" s="1646"/>
      <c r="AG247" s="1648"/>
      <c r="AH247" s="1646"/>
      <c r="AI247" s="1642"/>
      <c r="AJ247" s="1642"/>
      <c r="AK247" s="1642"/>
      <c r="AL247" s="1642"/>
      <c r="AM247" s="1642"/>
      <c r="AN247" s="1642"/>
      <c r="AO247" s="1642"/>
      <c r="AP247" s="1642"/>
      <c r="AQ247" s="1642"/>
      <c r="AR247" s="1642"/>
      <c r="AS247" s="1642"/>
      <c r="AT247" s="1642"/>
      <c r="AU247" s="1642"/>
      <c r="AV247" s="1642"/>
      <c r="AW247" s="1642"/>
      <c r="AX247" s="1642"/>
      <c r="AY247" s="1642"/>
      <c r="AZ247" s="1642"/>
      <c r="BA247" s="1642"/>
      <c r="BB247" s="1642"/>
      <c r="BC247" s="1642"/>
      <c r="BD247" s="1642"/>
      <c r="BE247" s="1642"/>
      <c r="BF247" s="1642"/>
      <c r="BG247" s="1642"/>
    </row>
    <row r="248" spans="1:59" ht="18.75" customHeight="1">
      <c r="A248" s="1667"/>
      <c r="B248" s="1642"/>
      <c r="C248" s="1669"/>
      <c r="D248" s="1642"/>
      <c r="E248" s="1642"/>
      <c r="F248" s="1642"/>
      <c r="G248" s="1642"/>
      <c r="H248" s="1642"/>
      <c r="I248" s="1642"/>
      <c r="J248" s="1642"/>
      <c r="K248" s="1642"/>
      <c r="L248" s="1642"/>
      <c r="M248" s="1642"/>
      <c r="N248" s="1642"/>
      <c r="O248" s="1646"/>
      <c r="P248" s="1642"/>
      <c r="Q248" s="1642"/>
      <c r="R248" s="1642"/>
      <c r="S248" s="1645"/>
      <c r="T248" s="1645"/>
      <c r="U248" s="9"/>
      <c r="V248" s="9"/>
      <c r="W248" s="1646"/>
      <c r="X248" s="1646"/>
      <c r="Y248" s="1646"/>
      <c r="Z248" s="1646"/>
      <c r="AA248" s="1646"/>
      <c r="AB248" s="1646"/>
      <c r="AC248" s="1646"/>
      <c r="AD248" s="1647"/>
      <c r="AE248" s="1646"/>
      <c r="AF248" s="1646"/>
      <c r="AG248" s="1648"/>
      <c r="AH248" s="1646"/>
      <c r="AI248" s="1642"/>
      <c r="AJ248" s="1642"/>
      <c r="AK248" s="1642"/>
      <c r="AL248" s="1642"/>
      <c r="AM248" s="1642"/>
      <c r="AN248" s="1642"/>
      <c r="AO248" s="1642"/>
      <c r="AP248" s="1642"/>
      <c r="AQ248" s="1642"/>
      <c r="AR248" s="1642"/>
      <c r="AS248" s="1642"/>
      <c r="AT248" s="1642"/>
      <c r="AU248" s="1642"/>
      <c r="AV248" s="1642"/>
      <c r="AW248" s="1642"/>
      <c r="AX248" s="1642"/>
      <c r="AY248" s="1642"/>
      <c r="AZ248" s="1642"/>
      <c r="BA248" s="1642"/>
      <c r="BB248" s="1642"/>
      <c r="BC248" s="1642"/>
      <c r="BD248" s="1642"/>
      <c r="BE248" s="1642"/>
      <c r="BF248" s="1642"/>
      <c r="BG248" s="1642"/>
    </row>
    <row r="249" spans="1:59" ht="18.75" customHeight="1">
      <c r="A249" s="1667"/>
      <c r="B249" s="1642"/>
      <c r="C249" s="1669"/>
      <c r="D249" s="1642"/>
      <c r="E249" s="1642"/>
      <c r="F249" s="1642"/>
      <c r="G249" s="1642"/>
      <c r="H249" s="1642"/>
      <c r="I249" s="1642"/>
      <c r="J249" s="1642"/>
      <c r="K249" s="1642"/>
      <c r="L249" s="1642"/>
      <c r="M249" s="1642"/>
      <c r="N249" s="1642"/>
      <c r="O249" s="1646"/>
      <c r="P249" s="1642"/>
      <c r="Q249" s="1642"/>
      <c r="R249" s="1642"/>
      <c r="S249" s="1645"/>
      <c r="T249" s="1645"/>
      <c r="U249" s="9"/>
      <c r="V249" s="9"/>
      <c r="W249" s="1646"/>
      <c r="X249" s="1646"/>
      <c r="Y249" s="1646"/>
      <c r="Z249" s="1646"/>
      <c r="AA249" s="1646"/>
      <c r="AB249" s="1646"/>
      <c r="AC249" s="1646"/>
      <c r="AD249" s="1647"/>
      <c r="AE249" s="1646"/>
      <c r="AF249" s="1646"/>
      <c r="AG249" s="1648"/>
      <c r="AH249" s="1646"/>
      <c r="AI249" s="1642"/>
      <c r="AJ249" s="1642"/>
      <c r="AK249" s="1642"/>
      <c r="AL249" s="1642"/>
      <c r="AM249" s="1642"/>
      <c r="AN249" s="1642"/>
      <c r="AO249" s="1642"/>
      <c r="AP249" s="1642"/>
      <c r="AQ249" s="1642"/>
      <c r="AR249" s="1642"/>
      <c r="AS249" s="1642"/>
      <c r="AT249" s="1642"/>
      <c r="AU249" s="1642"/>
      <c r="AV249" s="1642"/>
      <c r="AW249" s="1642"/>
      <c r="AX249" s="1642"/>
      <c r="AY249" s="1642"/>
      <c r="AZ249" s="1642"/>
      <c r="BA249" s="1642"/>
      <c r="BB249" s="1642"/>
      <c r="BC249" s="1642"/>
      <c r="BD249" s="1642"/>
      <c r="BE249" s="1642"/>
      <c r="BF249" s="1642"/>
      <c r="BG249" s="1642"/>
    </row>
    <row r="250" spans="1:59" ht="18.75" customHeight="1">
      <c r="A250" s="1667"/>
      <c r="B250" s="1642"/>
      <c r="C250" s="1669"/>
      <c r="D250" s="1642"/>
      <c r="E250" s="1642"/>
      <c r="F250" s="1642"/>
      <c r="G250" s="1642"/>
      <c r="H250" s="1642"/>
      <c r="I250" s="1642"/>
      <c r="J250" s="1642"/>
      <c r="K250" s="1642"/>
      <c r="L250" s="1642"/>
      <c r="M250" s="1642"/>
      <c r="N250" s="1642"/>
      <c r="O250" s="1646"/>
      <c r="P250" s="1642"/>
      <c r="Q250" s="1642"/>
      <c r="R250" s="1642"/>
      <c r="S250" s="1645"/>
      <c r="T250" s="1645"/>
      <c r="U250" s="9"/>
      <c r="V250" s="9"/>
      <c r="W250" s="1646"/>
      <c r="X250" s="1646"/>
      <c r="Y250" s="1646"/>
      <c r="Z250" s="1646"/>
      <c r="AA250" s="1646"/>
      <c r="AB250" s="1646"/>
      <c r="AC250" s="1646"/>
      <c r="AD250" s="1647"/>
      <c r="AE250" s="1646"/>
      <c r="AF250" s="1646"/>
      <c r="AG250" s="1648"/>
      <c r="AH250" s="1646"/>
      <c r="AI250" s="1642"/>
      <c r="AJ250" s="1642"/>
      <c r="AK250" s="1642"/>
      <c r="AL250" s="1642"/>
      <c r="AM250" s="1642"/>
      <c r="AN250" s="1642"/>
      <c r="AO250" s="1642"/>
      <c r="AP250" s="1642"/>
      <c r="AQ250" s="1642"/>
      <c r="AR250" s="1642"/>
      <c r="AS250" s="1642"/>
      <c r="AT250" s="1642"/>
      <c r="AU250" s="1642"/>
      <c r="AV250" s="1642"/>
      <c r="AW250" s="1642"/>
      <c r="AX250" s="1642"/>
      <c r="AY250" s="1642"/>
      <c r="AZ250" s="1642"/>
      <c r="BA250" s="1642"/>
      <c r="BB250" s="1642"/>
      <c r="BC250" s="1642"/>
      <c r="BD250" s="1642"/>
      <c r="BE250" s="1642"/>
      <c r="BF250" s="1642"/>
      <c r="BG250" s="1642"/>
    </row>
    <row r="251" spans="1:59" ht="18.75" customHeight="1">
      <c r="A251" s="1667"/>
      <c r="B251" s="1642"/>
      <c r="C251" s="1669"/>
      <c r="D251" s="1642"/>
      <c r="E251" s="1642"/>
      <c r="F251" s="1642"/>
      <c r="G251" s="1642"/>
      <c r="H251" s="1642"/>
      <c r="I251" s="1642"/>
      <c r="J251" s="1642"/>
      <c r="K251" s="1642"/>
      <c r="L251" s="1642"/>
      <c r="M251" s="1642"/>
      <c r="N251" s="1642"/>
      <c r="O251" s="1646"/>
      <c r="P251" s="1642"/>
      <c r="Q251" s="1642"/>
      <c r="R251" s="1642"/>
      <c r="S251" s="1645"/>
      <c r="T251" s="1645"/>
      <c r="U251" s="9"/>
      <c r="V251" s="9"/>
      <c r="W251" s="1646"/>
      <c r="X251" s="1646"/>
      <c r="Y251" s="1646"/>
      <c r="Z251" s="1646"/>
      <c r="AA251" s="1646"/>
      <c r="AB251" s="1646"/>
      <c r="AC251" s="1646"/>
      <c r="AD251" s="1647"/>
      <c r="AE251" s="1646"/>
      <c r="AF251" s="1646"/>
      <c r="AG251" s="1648"/>
      <c r="AH251" s="1646"/>
      <c r="AI251" s="1642"/>
      <c r="AJ251" s="1642"/>
      <c r="AK251" s="1642"/>
      <c r="AL251" s="1642"/>
      <c r="AM251" s="1642"/>
      <c r="AN251" s="1642"/>
      <c r="AO251" s="1642"/>
      <c r="AP251" s="1642"/>
      <c r="AQ251" s="1642"/>
      <c r="AR251" s="1642"/>
      <c r="AS251" s="1642"/>
      <c r="AT251" s="1642"/>
      <c r="AU251" s="1642"/>
      <c r="AV251" s="1642"/>
      <c r="AW251" s="1642"/>
      <c r="AX251" s="1642"/>
      <c r="AY251" s="1642"/>
      <c r="AZ251" s="1642"/>
      <c r="BA251" s="1642"/>
      <c r="BB251" s="1642"/>
      <c r="BC251" s="1642"/>
      <c r="BD251" s="1642"/>
      <c r="BE251" s="1642"/>
      <c r="BF251" s="1642"/>
      <c r="BG251" s="1642"/>
    </row>
    <row r="252" spans="1:59" ht="18.75" customHeight="1">
      <c r="A252" s="1667"/>
      <c r="B252" s="1642"/>
      <c r="C252" s="1669"/>
      <c r="D252" s="1642"/>
      <c r="E252" s="1642"/>
      <c r="F252" s="1642"/>
      <c r="G252" s="1642"/>
      <c r="H252" s="1642"/>
      <c r="I252" s="1642"/>
      <c r="J252" s="1642"/>
      <c r="K252" s="1642"/>
      <c r="L252" s="1642"/>
      <c r="M252" s="1642"/>
      <c r="N252" s="1642"/>
      <c r="O252" s="1646"/>
      <c r="P252" s="1642"/>
      <c r="Q252" s="1642"/>
      <c r="R252" s="1642"/>
      <c r="S252" s="1645"/>
      <c r="T252" s="1645"/>
      <c r="U252" s="9"/>
      <c r="V252" s="9"/>
      <c r="W252" s="1646"/>
      <c r="X252" s="1646"/>
      <c r="Y252" s="1646"/>
      <c r="Z252" s="1646"/>
      <c r="AA252" s="1646"/>
      <c r="AB252" s="1646"/>
      <c r="AC252" s="1646"/>
      <c r="AD252" s="1647"/>
      <c r="AE252" s="1646"/>
      <c r="AF252" s="1646"/>
      <c r="AG252" s="1648"/>
      <c r="AH252" s="1646"/>
      <c r="AI252" s="1642"/>
      <c r="AJ252" s="1642"/>
      <c r="AK252" s="1642"/>
      <c r="AL252" s="1642"/>
      <c r="AM252" s="1642"/>
      <c r="AN252" s="1642"/>
      <c r="AO252" s="1642"/>
      <c r="AP252" s="1642"/>
      <c r="AQ252" s="1642"/>
      <c r="AR252" s="1642"/>
      <c r="AS252" s="1642"/>
      <c r="AT252" s="1642"/>
      <c r="AU252" s="1642"/>
      <c r="AV252" s="1642"/>
      <c r="AW252" s="1642"/>
      <c r="AX252" s="1642"/>
      <c r="AY252" s="1642"/>
      <c r="AZ252" s="1642"/>
      <c r="BA252" s="1642"/>
      <c r="BB252" s="1642"/>
      <c r="BC252" s="1642"/>
      <c r="BD252" s="1642"/>
      <c r="BE252" s="1642"/>
      <c r="BF252" s="1642"/>
      <c r="BG252" s="1642"/>
    </row>
    <row r="253" spans="1:59" ht="18.75" customHeight="1">
      <c r="A253" s="1667"/>
      <c r="B253" s="1642"/>
      <c r="C253" s="1669"/>
      <c r="D253" s="1642"/>
      <c r="E253" s="1642"/>
      <c r="F253" s="1642"/>
      <c r="G253" s="1642"/>
      <c r="H253" s="1642"/>
      <c r="I253" s="1642"/>
      <c r="J253" s="1642"/>
      <c r="K253" s="1642"/>
      <c r="L253" s="1642"/>
      <c r="M253" s="1642"/>
      <c r="N253" s="1642"/>
      <c r="O253" s="1646"/>
      <c r="P253" s="1642"/>
      <c r="Q253" s="1642"/>
      <c r="R253" s="1642"/>
      <c r="S253" s="1645"/>
      <c r="T253" s="1645"/>
      <c r="U253" s="9"/>
      <c r="V253" s="9"/>
      <c r="W253" s="1646"/>
      <c r="X253" s="1646"/>
      <c r="Y253" s="1646"/>
      <c r="Z253" s="1646"/>
      <c r="AA253" s="1646"/>
      <c r="AB253" s="1646"/>
      <c r="AC253" s="1646"/>
      <c r="AD253" s="1647"/>
      <c r="AE253" s="1646"/>
      <c r="AF253" s="1646"/>
      <c r="AG253" s="1648"/>
      <c r="AH253" s="1646"/>
      <c r="AI253" s="1642"/>
      <c r="AJ253" s="1642"/>
      <c r="AK253" s="1642"/>
      <c r="AL253" s="1642"/>
      <c r="AM253" s="1642"/>
      <c r="AN253" s="1642"/>
      <c r="AO253" s="1642"/>
      <c r="AP253" s="1642"/>
      <c r="AQ253" s="1642"/>
      <c r="AR253" s="1642"/>
      <c r="AS253" s="1642"/>
      <c r="AT253" s="1642"/>
      <c r="AU253" s="1642"/>
      <c r="AV253" s="1642"/>
      <c r="AW253" s="1642"/>
      <c r="AX253" s="1642"/>
      <c r="AY253" s="1642"/>
      <c r="AZ253" s="1642"/>
      <c r="BA253" s="1642"/>
      <c r="BB253" s="1642"/>
      <c r="BC253" s="1642"/>
      <c r="BD253" s="1642"/>
      <c r="BE253" s="1642"/>
      <c r="BF253" s="1642"/>
      <c r="BG253" s="1642"/>
    </row>
    <row r="254" spans="1:59" ht="18.75" customHeight="1">
      <c r="A254" s="1667"/>
      <c r="B254" s="1642"/>
      <c r="C254" s="1669"/>
      <c r="D254" s="1642"/>
      <c r="E254" s="1642"/>
      <c r="F254" s="1642"/>
      <c r="G254" s="1642"/>
      <c r="H254" s="1642"/>
      <c r="I254" s="1642"/>
      <c r="J254" s="1642"/>
      <c r="K254" s="1642"/>
      <c r="L254" s="1642"/>
      <c r="M254" s="1642"/>
      <c r="N254" s="1642"/>
      <c r="O254" s="1646"/>
      <c r="P254" s="1642"/>
      <c r="Q254" s="1642"/>
      <c r="R254" s="1642"/>
      <c r="S254" s="1645"/>
      <c r="T254" s="1645"/>
      <c r="U254" s="9"/>
      <c r="V254" s="9"/>
      <c r="W254" s="1646"/>
      <c r="X254" s="1646"/>
      <c r="Y254" s="1646"/>
      <c r="Z254" s="1646"/>
      <c r="AA254" s="1646"/>
      <c r="AB254" s="1646"/>
      <c r="AC254" s="1646"/>
      <c r="AD254" s="1647"/>
      <c r="AE254" s="1646"/>
      <c r="AF254" s="1646"/>
      <c r="AG254" s="1648"/>
      <c r="AH254" s="1646"/>
      <c r="AI254" s="1642"/>
      <c r="AJ254" s="1642"/>
      <c r="AK254" s="1642"/>
      <c r="AL254" s="1642"/>
      <c r="AM254" s="1642"/>
      <c r="AN254" s="1642"/>
      <c r="AO254" s="1642"/>
      <c r="AP254" s="1642"/>
      <c r="AQ254" s="1642"/>
      <c r="AR254" s="1642"/>
      <c r="AS254" s="1642"/>
      <c r="AT254" s="1642"/>
      <c r="AU254" s="1642"/>
      <c r="AV254" s="1642"/>
      <c r="AW254" s="1642"/>
      <c r="AX254" s="1642"/>
      <c r="AY254" s="1642"/>
      <c r="AZ254" s="1642"/>
      <c r="BA254" s="1642"/>
      <c r="BB254" s="1642"/>
      <c r="BC254" s="1642"/>
      <c r="BD254" s="1642"/>
      <c r="BE254" s="1642"/>
      <c r="BF254" s="1642"/>
      <c r="BG254" s="1642"/>
    </row>
    <row r="255" spans="1:59" ht="18.75" customHeight="1">
      <c r="A255" s="1667"/>
      <c r="B255" s="1642"/>
      <c r="C255" s="1669"/>
      <c r="D255" s="1642"/>
      <c r="E255" s="1642"/>
      <c r="F255" s="1642"/>
      <c r="G255" s="1642"/>
      <c r="H255" s="1642"/>
      <c r="I255" s="1642"/>
      <c r="J255" s="1642"/>
      <c r="K255" s="1642"/>
      <c r="L255" s="1642"/>
      <c r="M255" s="1642"/>
      <c r="N255" s="1642"/>
      <c r="O255" s="1646"/>
      <c r="P255" s="1642"/>
      <c r="Q255" s="1642"/>
      <c r="R255" s="1642"/>
      <c r="S255" s="1645"/>
      <c r="T255" s="1645"/>
      <c r="U255" s="9"/>
      <c r="V255" s="9"/>
      <c r="W255" s="1646"/>
      <c r="X255" s="1646"/>
      <c r="Y255" s="1646"/>
      <c r="Z255" s="1646"/>
      <c r="AA255" s="1646"/>
      <c r="AB255" s="1646"/>
      <c r="AC255" s="1646"/>
      <c r="AD255" s="1647"/>
      <c r="AE255" s="1646"/>
      <c r="AF255" s="1646"/>
      <c r="AG255" s="1648"/>
      <c r="AH255" s="1646"/>
      <c r="AI255" s="1642"/>
      <c r="AJ255" s="1642"/>
      <c r="AK255" s="1642"/>
      <c r="AL255" s="1642"/>
      <c r="AM255" s="1642"/>
      <c r="AN255" s="1642"/>
      <c r="AO255" s="1642"/>
      <c r="AP255" s="1642"/>
      <c r="AQ255" s="1642"/>
      <c r="AR255" s="1642"/>
      <c r="AS255" s="1642"/>
      <c r="AT255" s="1642"/>
      <c r="AU255" s="1642"/>
      <c r="AV255" s="1642"/>
      <c r="AW255" s="1642"/>
      <c r="AX255" s="1642"/>
      <c r="AY255" s="1642"/>
      <c r="AZ255" s="1642"/>
      <c r="BA255" s="1642"/>
      <c r="BB255" s="1642"/>
      <c r="BC255" s="1642"/>
      <c r="BD255" s="1642"/>
      <c r="BE255" s="1642"/>
      <c r="BF255" s="1642"/>
      <c r="BG255" s="1642"/>
    </row>
    <row r="256" spans="1:59" ht="18.75" customHeight="1">
      <c r="A256" s="1667"/>
      <c r="B256" s="1642"/>
      <c r="C256" s="1669"/>
      <c r="D256" s="1642"/>
      <c r="E256" s="1642"/>
      <c r="F256" s="1642"/>
      <c r="G256" s="1642"/>
      <c r="H256" s="1642"/>
      <c r="I256" s="1642"/>
      <c r="J256" s="1642"/>
      <c r="K256" s="1642"/>
      <c r="L256" s="1642"/>
      <c r="M256" s="1642"/>
      <c r="N256" s="1642"/>
      <c r="O256" s="1646"/>
      <c r="P256" s="1642"/>
      <c r="Q256" s="1642"/>
      <c r="R256" s="1642"/>
      <c r="S256" s="1645"/>
      <c r="T256" s="1645"/>
      <c r="U256" s="9"/>
      <c r="V256" s="9"/>
      <c r="W256" s="1646"/>
      <c r="X256" s="1646"/>
      <c r="Y256" s="1646"/>
      <c r="Z256" s="1646"/>
      <c r="AA256" s="1646"/>
      <c r="AB256" s="1646"/>
      <c r="AC256" s="1646"/>
      <c r="AD256" s="1647"/>
      <c r="AE256" s="1646"/>
      <c r="AF256" s="1646"/>
      <c r="AG256" s="1648"/>
      <c r="AH256" s="1646"/>
      <c r="AI256" s="1642"/>
      <c r="AJ256" s="1642"/>
      <c r="AK256" s="1642"/>
      <c r="AL256" s="1642"/>
      <c r="AM256" s="1642"/>
      <c r="AN256" s="1642"/>
      <c r="AO256" s="1642"/>
      <c r="AP256" s="1642"/>
      <c r="AQ256" s="1642"/>
      <c r="AR256" s="1642"/>
      <c r="AS256" s="1642"/>
      <c r="AT256" s="1642"/>
      <c r="AU256" s="1642"/>
      <c r="AV256" s="1642"/>
      <c r="AW256" s="1642"/>
      <c r="AX256" s="1642"/>
      <c r="AY256" s="1642"/>
      <c r="AZ256" s="1642"/>
      <c r="BA256" s="1642"/>
      <c r="BB256" s="1642"/>
      <c r="BC256" s="1642"/>
      <c r="BD256" s="1642"/>
      <c r="BE256" s="1642"/>
      <c r="BF256" s="1642"/>
      <c r="BG256" s="1642"/>
    </row>
    <row r="257" spans="1:59" ht="18.75" customHeight="1">
      <c r="A257" s="1667"/>
      <c r="B257" s="1642"/>
      <c r="C257" s="1669"/>
      <c r="D257" s="1642"/>
      <c r="E257" s="1642"/>
      <c r="F257" s="1642"/>
      <c r="G257" s="1642"/>
      <c r="H257" s="1642"/>
      <c r="I257" s="1642"/>
      <c r="J257" s="1642"/>
      <c r="K257" s="1642"/>
      <c r="L257" s="1642"/>
      <c r="M257" s="1642"/>
      <c r="N257" s="1642"/>
      <c r="O257" s="1646"/>
      <c r="P257" s="1642"/>
      <c r="Q257" s="1642"/>
      <c r="R257" s="1642"/>
      <c r="S257" s="1645"/>
      <c r="T257" s="1645"/>
      <c r="U257" s="9"/>
      <c r="V257" s="9"/>
      <c r="W257" s="1646"/>
      <c r="X257" s="1646"/>
      <c r="Y257" s="1646"/>
      <c r="Z257" s="1646"/>
      <c r="AA257" s="1646"/>
      <c r="AB257" s="1646"/>
      <c r="AC257" s="1646"/>
      <c r="AD257" s="1647"/>
      <c r="AE257" s="1646"/>
      <c r="AF257" s="1646"/>
      <c r="AG257" s="1648"/>
      <c r="AH257" s="1646"/>
      <c r="AI257" s="1642"/>
      <c r="AJ257" s="1642"/>
      <c r="AK257" s="1642"/>
      <c r="AL257" s="1642"/>
      <c r="AM257" s="1642"/>
      <c r="AN257" s="1642"/>
      <c r="AO257" s="1642"/>
      <c r="AP257" s="1642"/>
      <c r="AQ257" s="1642"/>
      <c r="AR257" s="1642"/>
      <c r="AS257" s="1642"/>
      <c r="AT257" s="1642"/>
      <c r="AU257" s="1642"/>
      <c r="AV257" s="1642"/>
      <c r="AW257" s="1642"/>
      <c r="AX257" s="1642"/>
      <c r="AY257" s="1642"/>
      <c r="AZ257" s="1642"/>
      <c r="BA257" s="1642"/>
      <c r="BB257" s="1642"/>
      <c r="BC257" s="1642"/>
      <c r="BD257" s="1642"/>
      <c r="BE257" s="1642"/>
      <c r="BF257" s="1642"/>
      <c r="BG257" s="1642"/>
    </row>
    <row r="258" spans="1:59" ht="18.75" customHeight="1">
      <c r="A258" s="1667"/>
      <c r="B258" s="1642"/>
      <c r="C258" s="1669"/>
      <c r="D258" s="1642"/>
      <c r="E258" s="1642"/>
      <c r="F258" s="1642"/>
      <c r="G258" s="1642"/>
      <c r="H258" s="1642"/>
      <c r="I258" s="1642"/>
      <c r="J258" s="1642"/>
      <c r="K258" s="1642"/>
      <c r="L258" s="1642"/>
      <c r="M258" s="1642"/>
      <c r="N258" s="1642"/>
      <c r="O258" s="1646"/>
      <c r="P258" s="1642"/>
      <c r="Q258" s="1642"/>
      <c r="R258" s="1642"/>
      <c r="S258" s="1645"/>
      <c r="T258" s="1645"/>
      <c r="U258" s="9"/>
      <c r="V258" s="9"/>
      <c r="W258" s="1646"/>
      <c r="X258" s="1646"/>
      <c r="Y258" s="1646"/>
      <c r="Z258" s="1646"/>
      <c r="AA258" s="1646"/>
      <c r="AB258" s="1646"/>
      <c r="AC258" s="1646"/>
      <c r="AD258" s="1647"/>
      <c r="AE258" s="1646"/>
      <c r="AF258" s="1646"/>
      <c r="AG258" s="1648"/>
      <c r="AH258" s="1646"/>
      <c r="AI258" s="1642"/>
      <c r="AJ258" s="1642"/>
      <c r="AK258" s="1642"/>
      <c r="AL258" s="1642"/>
      <c r="AM258" s="1642"/>
      <c r="AN258" s="1642"/>
      <c r="AO258" s="1642"/>
      <c r="AP258" s="1642"/>
      <c r="AQ258" s="1642"/>
      <c r="AR258" s="1642"/>
      <c r="AS258" s="1642"/>
      <c r="AT258" s="1642"/>
      <c r="AU258" s="1642"/>
      <c r="AV258" s="1642"/>
      <c r="AW258" s="1642"/>
      <c r="AX258" s="1642"/>
      <c r="AY258" s="1642"/>
      <c r="AZ258" s="1642"/>
      <c r="BA258" s="1642"/>
      <c r="BB258" s="1642"/>
      <c r="BC258" s="1642"/>
      <c r="BD258" s="1642"/>
      <c r="BE258" s="1642"/>
      <c r="BF258" s="1642"/>
      <c r="BG258" s="1642"/>
    </row>
    <row r="259" spans="1:59" ht="18.75" customHeight="1">
      <c r="A259" s="1667"/>
      <c r="B259" s="1642"/>
      <c r="C259" s="1669"/>
      <c r="D259" s="1642"/>
      <c r="E259" s="1642"/>
      <c r="F259" s="1642"/>
      <c r="G259" s="1642"/>
      <c r="H259" s="1642"/>
      <c r="I259" s="1642"/>
      <c r="J259" s="1642"/>
      <c r="K259" s="1642"/>
      <c r="L259" s="1642"/>
      <c r="M259" s="1642"/>
      <c r="N259" s="1642"/>
      <c r="O259" s="1646"/>
      <c r="P259" s="1642"/>
      <c r="Q259" s="1642"/>
      <c r="R259" s="1642"/>
      <c r="S259" s="1645"/>
      <c r="T259" s="1645"/>
      <c r="U259" s="9"/>
      <c r="V259" s="9"/>
      <c r="W259" s="1646"/>
      <c r="X259" s="1646"/>
      <c r="Y259" s="1646"/>
      <c r="Z259" s="1646"/>
      <c r="AA259" s="1646"/>
      <c r="AB259" s="1646"/>
      <c r="AC259" s="1646"/>
      <c r="AD259" s="1647"/>
      <c r="AE259" s="1646"/>
      <c r="AF259" s="1646"/>
      <c r="AG259" s="1648"/>
      <c r="AH259" s="1646"/>
      <c r="AI259" s="1642"/>
      <c r="AJ259" s="1642"/>
      <c r="AK259" s="1642"/>
      <c r="AL259" s="1642"/>
      <c r="AM259" s="1642"/>
      <c r="AN259" s="1642"/>
      <c r="AO259" s="1642"/>
      <c r="AP259" s="1642"/>
      <c r="AQ259" s="1642"/>
      <c r="AR259" s="1642"/>
      <c r="AS259" s="1642"/>
      <c r="AT259" s="1642"/>
      <c r="AU259" s="1642"/>
      <c r="AV259" s="1642"/>
      <c r="AW259" s="1642"/>
      <c r="AX259" s="1642"/>
      <c r="AY259" s="1642"/>
      <c r="AZ259" s="1642"/>
      <c r="BA259" s="1642"/>
      <c r="BB259" s="1642"/>
      <c r="BC259" s="1642"/>
      <c r="BD259" s="1642"/>
      <c r="BE259" s="1642"/>
      <c r="BF259" s="1642"/>
      <c r="BG259" s="1642"/>
    </row>
    <row r="260" spans="1:59" ht="18.75" customHeight="1">
      <c r="A260" s="1667"/>
      <c r="B260" s="1642"/>
      <c r="C260" s="1669"/>
      <c r="D260" s="1642"/>
      <c r="E260" s="1642"/>
      <c r="F260" s="1642"/>
      <c r="G260" s="1642"/>
      <c r="H260" s="1642"/>
      <c r="I260" s="1642"/>
      <c r="J260" s="1642"/>
      <c r="K260" s="1642"/>
      <c r="L260" s="1642"/>
      <c r="M260" s="1642"/>
      <c r="N260" s="1642"/>
      <c r="O260" s="1646"/>
      <c r="P260" s="1642"/>
      <c r="Q260" s="1642"/>
      <c r="R260" s="1642"/>
      <c r="S260" s="1645"/>
      <c r="T260" s="1645"/>
      <c r="U260" s="9"/>
      <c r="V260" s="9"/>
      <c r="W260" s="1646"/>
      <c r="X260" s="1646"/>
      <c r="Y260" s="1646"/>
      <c r="Z260" s="1646"/>
      <c r="AA260" s="1646"/>
      <c r="AB260" s="1646"/>
      <c r="AC260" s="1646"/>
      <c r="AD260" s="1647"/>
      <c r="AE260" s="1646"/>
      <c r="AF260" s="1646"/>
      <c r="AG260" s="1648"/>
      <c r="AH260" s="1646"/>
      <c r="AI260" s="1642"/>
      <c r="AJ260" s="1642"/>
      <c r="AK260" s="1642"/>
      <c r="AL260" s="1642"/>
      <c r="AM260" s="1642"/>
      <c r="AN260" s="1642"/>
      <c r="AO260" s="1642"/>
      <c r="AP260" s="1642"/>
      <c r="AQ260" s="1642"/>
      <c r="AR260" s="1642"/>
      <c r="AS260" s="1642"/>
      <c r="AT260" s="1642"/>
      <c r="AU260" s="1642"/>
      <c r="AV260" s="1642"/>
      <c r="AW260" s="1642"/>
      <c r="AX260" s="1642"/>
      <c r="AY260" s="1642"/>
      <c r="AZ260" s="1642"/>
      <c r="BA260" s="1642"/>
      <c r="BB260" s="1642"/>
      <c r="BC260" s="1642"/>
      <c r="BD260" s="1642"/>
      <c r="BE260" s="1642"/>
      <c r="BF260" s="1642"/>
      <c r="BG260" s="1642"/>
    </row>
    <row r="261" spans="1:59" ht="18.75" customHeight="1">
      <c r="A261" s="1667"/>
      <c r="B261" s="1642"/>
      <c r="C261" s="1669"/>
      <c r="D261" s="1642"/>
      <c r="E261" s="1642"/>
      <c r="F261" s="1642"/>
      <c r="G261" s="1642"/>
      <c r="H261" s="1642"/>
      <c r="I261" s="1642"/>
      <c r="J261" s="1642"/>
      <c r="K261" s="1642"/>
      <c r="L261" s="1642"/>
      <c r="M261" s="1642"/>
      <c r="N261" s="1642"/>
      <c r="O261" s="1646"/>
      <c r="P261" s="1642"/>
      <c r="Q261" s="1642"/>
      <c r="R261" s="1642"/>
      <c r="S261" s="1645"/>
      <c r="T261" s="1645"/>
      <c r="U261" s="9"/>
      <c r="V261" s="9"/>
      <c r="W261" s="1646"/>
      <c r="X261" s="1646"/>
      <c r="Y261" s="1646"/>
      <c r="Z261" s="1646"/>
      <c r="AA261" s="1646"/>
      <c r="AB261" s="1646"/>
      <c r="AC261" s="1646"/>
      <c r="AD261" s="1647"/>
      <c r="AE261" s="1646"/>
      <c r="AF261" s="1646"/>
      <c r="AG261" s="1648"/>
      <c r="AH261" s="1646"/>
      <c r="AI261" s="1642"/>
      <c r="AJ261" s="1642"/>
      <c r="AK261" s="1642"/>
      <c r="AL261" s="1642"/>
      <c r="AM261" s="1642"/>
      <c r="AN261" s="1642"/>
      <c r="AO261" s="1642"/>
      <c r="AP261" s="1642"/>
      <c r="AQ261" s="1642"/>
      <c r="AR261" s="1642"/>
      <c r="AS261" s="1642"/>
      <c r="AT261" s="1642"/>
      <c r="AU261" s="1642"/>
      <c r="AV261" s="1642"/>
      <c r="AW261" s="1642"/>
      <c r="AX261" s="1642"/>
      <c r="AY261" s="1642"/>
      <c r="AZ261" s="1642"/>
      <c r="BA261" s="1642"/>
      <c r="BB261" s="1642"/>
      <c r="BC261" s="1642"/>
      <c r="BD261" s="1642"/>
      <c r="BE261" s="1642"/>
      <c r="BF261" s="1642"/>
      <c r="BG261" s="1642"/>
    </row>
    <row r="262" spans="1:59" ht="18.75" customHeight="1">
      <c r="A262" s="1667"/>
      <c r="B262" s="1642"/>
      <c r="C262" s="1669"/>
      <c r="D262" s="1642"/>
      <c r="E262" s="1642"/>
      <c r="F262" s="1642"/>
      <c r="G262" s="1642"/>
      <c r="H262" s="1642"/>
      <c r="I262" s="1642"/>
      <c r="J262" s="1642"/>
      <c r="K262" s="1642"/>
      <c r="L262" s="1642"/>
      <c r="M262" s="1642"/>
      <c r="N262" s="1642"/>
      <c r="O262" s="1646"/>
      <c r="P262" s="1642"/>
      <c r="Q262" s="1642"/>
      <c r="R262" s="1642"/>
      <c r="S262" s="1645"/>
      <c r="T262" s="1645"/>
      <c r="U262" s="9"/>
      <c r="V262" s="9"/>
      <c r="W262" s="1646"/>
      <c r="X262" s="1646"/>
      <c r="Y262" s="1646"/>
      <c r="Z262" s="1646"/>
      <c r="AA262" s="1646"/>
      <c r="AB262" s="1646"/>
      <c r="AC262" s="1646"/>
      <c r="AD262" s="1647"/>
      <c r="AE262" s="1646"/>
      <c r="AF262" s="1646"/>
      <c r="AG262" s="1648"/>
      <c r="AH262" s="1646"/>
      <c r="AI262" s="1642"/>
      <c r="AJ262" s="1642"/>
      <c r="AK262" s="1642"/>
      <c r="AL262" s="1642"/>
      <c r="AM262" s="1642"/>
      <c r="AN262" s="1642"/>
      <c r="AO262" s="1642"/>
      <c r="AP262" s="1642"/>
      <c r="AQ262" s="1642"/>
      <c r="AR262" s="1642"/>
      <c r="AS262" s="1642"/>
      <c r="AT262" s="1642"/>
      <c r="AU262" s="1642"/>
      <c r="AV262" s="1642"/>
      <c r="AW262" s="1642"/>
      <c r="AX262" s="1642"/>
      <c r="AY262" s="1642"/>
      <c r="AZ262" s="1642"/>
      <c r="BA262" s="1642"/>
      <c r="BB262" s="1642"/>
      <c r="BC262" s="1642"/>
      <c r="BD262" s="1642"/>
      <c r="BE262" s="1642"/>
      <c r="BF262" s="1642"/>
      <c r="BG262" s="1642"/>
    </row>
    <row r="263" spans="1:59" ht="18.75" customHeight="1">
      <c r="A263" s="1667"/>
      <c r="B263" s="1642"/>
      <c r="C263" s="1669"/>
      <c r="D263" s="1642"/>
      <c r="E263" s="1642"/>
      <c r="F263" s="1642"/>
      <c r="G263" s="1642"/>
      <c r="H263" s="1642"/>
      <c r="I263" s="1642"/>
      <c r="J263" s="1642"/>
      <c r="K263" s="1642"/>
      <c r="L263" s="1642"/>
      <c r="M263" s="1642"/>
      <c r="N263" s="1642"/>
      <c r="O263" s="1646"/>
      <c r="P263" s="1642"/>
      <c r="Q263" s="1642"/>
      <c r="R263" s="1642"/>
      <c r="S263" s="1645"/>
      <c r="T263" s="1645"/>
      <c r="U263" s="9"/>
      <c r="V263" s="9"/>
      <c r="W263" s="1646"/>
      <c r="X263" s="1646"/>
      <c r="Y263" s="1646"/>
      <c r="Z263" s="1646"/>
      <c r="AA263" s="1646"/>
      <c r="AB263" s="1646"/>
      <c r="AC263" s="1646"/>
      <c r="AD263" s="1647"/>
      <c r="AE263" s="1646"/>
      <c r="AF263" s="1646"/>
      <c r="AG263" s="1648"/>
      <c r="AH263" s="1646"/>
      <c r="AI263" s="1642"/>
      <c r="AJ263" s="1642"/>
      <c r="AK263" s="1642"/>
      <c r="AL263" s="1642"/>
      <c r="AM263" s="1642"/>
      <c r="AN263" s="1642"/>
      <c r="AO263" s="1642"/>
      <c r="AP263" s="1642"/>
      <c r="AQ263" s="1642"/>
      <c r="AR263" s="1642"/>
      <c r="AS263" s="1642"/>
      <c r="AT263" s="1642"/>
      <c r="AU263" s="1642"/>
      <c r="AV263" s="1642"/>
      <c r="AW263" s="1642"/>
      <c r="AX263" s="1642"/>
      <c r="AY263" s="1642"/>
      <c r="AZ263" s="1642"/>
      <c r="BA263" s="1642"/>
      <c r="BB263" s="1642"/>
      <c r="BC263" s="1642"/>
      <c r="BD263" s="1642"/>
      <c r="BE263" s="1642"/>
      <c r="BF263" s="1642"/>
      <c r="BG263" s="1642"/>
    </row>
    <row r="264" spans="1:59" ht="18.75" customHeight="1">
      <c r="A264" s="1667"/>
      <c r="B264" s="1642"/>
      <c r="C264" s="1669"/>
      <c r="D264" s="1642"/>
      <c r="E264" s="1642"/>
      <c r="F264" s="1642"/>
      <c r="G264" s="1642"/>
      <c r="H264" s="1642"/>
      <c r="I264" s="1642"/>
      <c r="J264" s="1642"/>
      <c r="K264" s="1642"/>
      <c r="L264" s="1642"/>
      <c r="M264" s="1642"/>
      <c r="N264" s="1642"/>
      <c r="O264" s="1646"/>
      <c r="P264" s="1642"/>
      <c r="Q264" s="1642"/>
      <c r="R264" s="1642"/>
      <c r="S264" s="1645"/>
      <c r="T264" s="1645"/>
      <c r="U264" s="9"/>
      <c r="V264" s="9"/>
      <c r="W264" s="1646"/>
      <c r="X264" s="1646"/>
      <c r="Y264" s="1646"/>
      <c r="Z264" s="1646"/>
      <c r="AA264" s="1646"/>
      <c r="AB264" s="1646"/>
      <c r="AC264" s="1646"/>
      <c r="AD264" s="1647"/>
      <c r="AE264" s="1646"/>
      <c r="AF264" s="1646"/>
      <c r="AG264" s="1648"/>
      <c r="AH264" s="1646"/>
      <c r="AI264" s="1642"/>
      <c r="AJ264" s="1642"/>
      <c r="AK264" s="1642"/>
      <c r="AL264" s="1642"/>
      <c r="AM264" s="1642"/>
      <c r="AN264" s="1642"/>
      <c r="AO264" s="1642"/>
      <c r="AP264" s="1642"/>
      <c r="AQ264" s="1642"/>
      <c r="AR264" s="1642"/>
      <c r="AS264" s="1642"/>
      <c r="AT264" s="1642"/>
      <c r="AU264" s="1642"/>
      <c r="AV264" s="1642"/>
      <c r="AW264" s="1642"/>
      <c r="AX264" s="1642"/>
      <c r="AY264" s="1642"/>
      <c r="AZ264" s="1642"/>
      <c r="BA264" s="1642"/>
      <c r="BB264" s="1642"/>
      <c r="BC264" s="1642"/>
      <c r="BD264" s="1642"/>
      <c r="BE264" s="1642"/>
      <c r="BF264" s="1642"/>
      <c r="BG264" s="1642"/>
    </row>
    <row r="265" spans="1:59" ht="18.75" customHeight="1">
      <c r="A265" s="1667"/>
      <c r="B265" s="1642"/>
      <c r="C265" s="1669"/>
      <c r="D265" s="1642"/>
      <c r="E265" s="1642"/>
      <c r="F265" s="1642"/>
      <c r="G265" s="1642"/>
      <c r="H265" s="1642"/>
      <c r="I265" s="1642"/>
      <c r="J265" s="1642"/>
      <c r="K265" s="1642"/>
      <c r="L265" s="1642"/>
      <c r="M265" s="1642"/>
      <c r="N265" s="1642"/>
      <c r="O265" s="1646"/>
      <c r="P265" s="1642"/>
      <c r="Q265" s="1642"/>
      <c r="R265" s="1642"/>
      <c r="S265" s="1645"/>
      <c r="T265" s="1645"/>
      <c r="U265" s="9"/>
      <c r="V265" s="9"/>
      <c r="W265" s="1646"/>
      <c r="X265" s="1646"/>
      <c r="Y265" s="1646"/>
      <c r="Z265" s="1646"/>
      <c r="AA265" s="1646"/>
      <c r="AB265" s="1646"/>
      <c r="AC265" s="1646"/>
      <c r="AD265" s="1647"/>
      <c r="AE265" s="1646"/>
      <c r="AF265" s="1646"/>
      <c r="AG265" s="1648"/>
      <c r="AH265" s="1646"/>
      <c r="AI265" s="1642"/>
      <c r="AJ265" s="1642"/>
      <c r="AK265" s="1642"/>
      <c r="AL265" s="1642"/>
      <c r="AM265" s="1642"/>
      <c r="AN265" s="1642"/>
      <c r="AO265" s="1642"/>
      <c r="AP265" s="1642"/>
      <c r="AQ265" s="1642"/>
      <c r="AR265" s="1642"/>
      <c r="AS265" s="1642"/>
      <c r="AT265" s="1642"/>
      <c r="AU265" s="1642"/>
      <c r="AV265" s="1642"/>
      <c r="AW265" s="1642"/>
      <c r="AX265" s="1642"/>
      <c r="AY265" s="1642"/>
      <c r="AZ265" s="1642"/>
      <c r="BA265" s="1642"/>
      <c r="BB265" s="1642"/>
      <c r="BC265" s="1642"/>
      <c r="BD265" s="1642"/>
      <c r="BE265" s="1642"/>
      <c r="BF265" s="1642"/>
      <c r="BG265" s="1642"/>
    </row>
    <row r="266" spans="1:59" ht="18.75" customHeight="1">
      <c r="A266" s="1667"/>
      <c r="B266" s="1642"/>
      <c r="C266" s="1669"/>
      <c r="D266" s="1642"/>
      <c r="E266" s="1642"/>
      <c r="F266" s="1642"/>
      <c r="G266" s="1642"/>
      <c r="H266" s="1642"/>
      <c r="I266" s="1642"/>
      <c r="J266" s="1642"/>
      <c r="K266" s="1642"/>
      <c r="L266" s="1642"/>
      <c r="M266" s="1642"/>
      <c r="N266" s="1642"/>
      <c r="O266" s="1646"/>
      <c r="P266" s="1642"/>
      <c r="Q266" s="1642"/>
      <c r="R266" s="1642"/>
      <c r="S266" s="1645"/>
      <c r="T266" s="1645"/>
      <c r="U266" s="9"/>
      <c r="V266" s="9"/>
      <c r="W266" s="1646"/>
      <c r="X266" s="1646"/>
      <c r="Y266" s="1646"/>
      <c r="Z266" s="1646"/>
      <c r="AA266" s="1646"/>
      <c r="AB266" s="1646"/>
      <c r="AC266" s="1646"/>
      <c r="AD266" s="1647"/>
      <c r="AE266" s="1646"/>
      <c r="AF266" s="1646"/>
      <c r="AG266" s="1648"/>
      <c r="AH266" s="1646"/>
      <c r="AI266" s="1642"/>
      <c r="AJ266" s="1642"/>
      <c r="AK266" s="1642"/>
      <c r="AL266" s="1642"/>
      <c r="AM266" s="1642"/>
      <c r="AN266" s="1642"/>
      <c r="AO266" s="1642"/>
      <c r="AP266" s="1642"/>
      <c r="AQ266" s="1642"/>
      <c r="AR266" s="1642"/>
      <c r="AS266" s="1642"/>
      <c r="AT266" s="1642"/>
      <c r="AU266" s="1642"/>
      <c r="AV266" s="1642"/>
      <c r="AW266" s="1642"/>
      <c r="AX266" s="1642"/>
      <c r="AY266" s="1642"/>
      <c r="AZ266" s="1642"/>
      <c r="BA266" s="1642"/>
      <c r="BB266" s="1642"/>
      <c r="BC266" s="1642"/>
      <c r="BD266" s="1642"/>
      <c r="BE266" s="1642"/>
      <c r="BF266" s="1642"/>
      <c r="BG266" s="1642"/>
    </row>
    <row r="267" spans="1:59" ht="18.75" customHeight="1">
      <c r="A267" s="1667"/>
      <c r="B267" s="1642"/>
      <c r="C267" s="1669"/>
      <c r="D267" s="1642"/>
      <c r="E267" s="1642"/>
      <c r="F267" s="1642"/>
      <c r="G267" s="1642"/>
      <c r="H267" s="1642"/>
      <c r="I267" s="1642"/>
      <c r="J267" s="1642"/>
      <c r="K267" s="1642"/>
      <c r="L267" s="1642"/>
      <c r="M267" s="1642"/>
      <c r="N267" s="1642"/>
      <c r="O267" s="1646"/>
      <c r="P267" s="1642"/>
      <c r="Q267" s="1642"/>
      <c r="R267" s="1642"/>
      <c r="S267" s="1645"/>
      <c r="T267" s="1645"/>
      <c r="U267" s="9"/>
      <c r="V267" s="9"/>
      <c r="W267" s="1646"/>
      <c r="X267" s="1646"/>
      <c r="Y267" s="1646"/>
      <c r="Z267" s="1646"/>
      <c r="AA267" s="1646"/>
      <c r="AB267" s="1646"/>
      <c r="AC267" s="1646"/>
      <c r="AD267" s="1647"/>
      <c r="AE267" s="1646"/>
      <c r="AF267" s="1646"/>
      <c r="AG267" s="1648"/>
      <c r="AH267" s="1646"/>
      <c r="AI267" s="1642"/>
      <c r="AJ267" s="1642"/>
      <c r="AK267" s="1642"/>
      <c r="AL267" s="1642"/>
      <c r="AM267" s="1642"/>
      <c r="AN267" s="1642"/>
      <c r="AO267" s="1642"/>
      <c r="AP267" s="1642"/>
      <c r="AQ267" s="1642"/>
      <c r="AR267" s="1642"/>
      <c r="AS267" s="1642"/>
      <c r="AT267" s="1642"/>
      <c r="AU267" s="1642"/>
      <c r="AV267" s="1642"/>
      <c r="AW267" s="1642"/>
      <c r="AX267" s="1642"/>
      <c r="AY267" s="1642"/>
      <c r="AZ267" s="1642"/>
      <c r="BA267" s="1642"/>
      <c r="BB267" s="1642"/>
      <c r="BC267" s="1642"/>
      <c r="BD267" s="1642"/>
      <c r="BE267" s="1642"/>
      <c r="BF267" s="1642"/>
      <c r="BG267" s="1642"/>
    </row>
    <row r="268" spans="1:59" ht="18.75" customHeight="1">
      <c r="A268" s="1667"/>
      <c r="B268" s="1642"/>
      <c r="C268" s="1669"/>
      <c r="D268" s="1642"/>
      <c r="E268" s="1642"/>
      <c r="F268" s="1642"/>
      <c r="G268" s="1642"/>
      <c r="H268" s="1642"/>
      <c r="I268" s="1642"/>
      <c r="J268" s="1642"/>
      <c r="K268" s="1642"/>
      <c r="L268" s="1642"/>
      <c r="M268" s="1642"/>
      <c r="N268" s="1642"/>
      <c r="O268" s="1646"/>
      <c r="P268" s="1642"/>
      <c r="Q268" s="1642"/>
      <c r="R268" s="1642"/>
      <c r="S268" s="1645"/>
      <c r="T268" s="1645"/>
      <c r="U268" s="9"/>
      <c r="V268" s="9"/>
      <c r="W268" s="1646"/>
      <c r="X268" s="1646"/>
      <c r="Y268" s="1646"/>
      <c r="Z268" s="1646"/>
      <c r="AA268" s="1646"/>
      <c r="AB268" s="1646"/>
      <c r="AC268" s="1646"/>
      <c r="AD268" s="1647"/>
      <c r="AE268" s="1646"/>
      <c r="AF268" s="1646"/>
      <c r="AG268" s="1648"/>
      <c r="AH268" s="1646"/>
      <c r="AI268" s="1642"/>
      <c r="AJ268" s="1642"/>
      <c r="AK268" s="1642"/>
      <c r="AL268" s="1642"/>
      <c r="AM268" s="1642"/>
      <c r="AN268" s="1642"/>
      <c r="AO268" s="1642"/>
      <c r="AP268" s="1642"/>
      <c r="AQ268" s="1642"/>
      <c r="AR268" s="1642"/>
      <c r="AS268" s="1642"/>
      <c r="AT268" s="1642"/>
      <c r="AU268" s="1642"/>
      <c r="AV268" s="1642"/>
      <c r="AW268" s="1642"/>
      <c r="AX268" s="1642"/>
      <c r="AY268" s="1642"/>
      <c r="AZ268" s="1642"/>
      <c r="BA268" s="1642"/>
      <c r="BB268" s="1642"/>
      <c r="BC268" s="1642"/>
      <c r="BD268" s="1642"/>
      <c r="BE268" s="1642"/>
      <c r="BF268" s="1642"/>
      <c r="BG268" s="1642"/>
    </row>
    <row r="269" spans="1:59" ht="18.75" customHeight="1">
      <c r="A269" s="1667"/>
      <c r="B269" s="1642"/>
      <c r="C269" s="1669"/>
      <c r="D269" s="1642"/>
      <c r="E269" s="1642"/>
      <c r="F269" s="1642"/>
      <c r="G269" s="1642"/>
      <c r="H269" s="1642"/>
      <c r="I269" s="1642"/>
      <c r="J269" s="1642"/>
      <c r="K269" s="1642"/>
      <c r="L269" s="1642"/>
      <c r="M269" s="1642"/>
      <c r="N269" s="1642"/>
      <c r="O269" s="1646"/>
      <c r="P269" s="1642"/>
      <c r="Q269" s="1642"/>
      <c r="R269" s="1642"/>
      <c r="S269" s="1645"/>
      <c r="T269" s="1645"/>
      <c r="U269" s="9"/>
      <c r="V269" s="9"/>
      <c r="W269" s="1646"/>
      <c r="X269" s="1646"/>
      <c r="Y269" s="1646"/>
      <c r="Z269" s="1646"/>
      <c r="AA269" s="1646"/>
      <c r="AB269" s="1646"/>
      <c r="AC269" s="1646"/>
      <c r="AD269" s="1647"/>
      <c r="AE269" s="1646"/>
      <c r="AF269" s="1646"/>
      <c r="AG269" s="1648"/>
      <c r="AH269" s="1646"/>
      <c r="AI269" s="1642"/>
      <c r="AJ269" s="1642"/>
      <c r="AK269" s="1642"/>
      <c r="AL269" s="1642"/>
      <c r="AM269" s="1642"/>
      <c r="AN269" s="1642"/>
      <c r="AO269" s="1642"/>
      <c r="AP269" s="1642"/>
      <c r="AQ269" s="1642"/>
      <c r="AR269" s="1642"/>
      <c r="AS269" s="1642"/>
      <c r="AT269" s="1642"/>
      <c r="AU269" s="1642"/>
      <c r="AV269" s="1642"/>
      <c r="AW269" s="1642"/>
      <c r="AX269" s="1642"/>
      <c r="AY269" s="1642"/>
      <c r="AZ269" s="1642"/>
      <c r="BA269" s="1642"/>
      <c r="BB269" s="1642"/>
      <c r="BC269" s="1642"/>
      <c r="BD269" s="1642"/>
      <c r="BE269" s="1642"/>
      <c r="BF269" s="1642"/>
      <c r="BG269" s="1642"/>
    </row>
    <row r="270" spans="1:59" ht="18.75" customHeight="1">
      <c r="A270" s="1667"/>
      <c r="B270" s="1642"/>
      <c r="C270" s="1669"/>
      <c r="D270" s="1642"/>
      <c r="E270" s="1642"/>
      <c r="F270" s="1642"/>
      <c r="G270" s="1642"/>
      <c r="H270" s="1642"/>
      <c r="I270" s="1642"/>
      <c r="J270" s="1642"/>
      <c r="K270" s="1642"/>
      <c r="L270" s="1642"/>
      <c r="M270" s="1642"/>
      <c r="N270" s="1642"/>
      <c r="O270" s="1646"/>
      <c r="P270" s="1642"/>
      <c r="Q270" s="1642"/>
      <c r="R270" s="1642"/>
      <c r="S270" s="1645"/>
      <c r="T270" s="1645"/>
      <c r="U270" s="9"/>
      <c r="V270" s="9"/>
      <c r="W270" s="1646"/>
      <c r="X270" s="1646"/>
      <c r="Y270" s="1646"/>
      <c r="Z270" s="1646"/>
      <c r="AA270" s="1646"/>
      <c r="AB270" s="1646"/>
      <c r="AC270" s="1646"/>
      <c r="AD270" s="1647"/>
      <c r="AE270" s="1646"/>
      <c r="AF270" s="1646"/>
      <c r="AG270" s="1648"/>
      <c r="AH270" s="1646"/>
      <c r="AI270" s="1642"/>
      <c r="AJ270" s="1642"/>
      <c r="AK270" s="1642"/>
      <c r="AL270" s="1642"/>
      <c r="AM270" s="1642"/>
      <c r="AN270" s="1642"/>
      <c r="AO270" s="1642"/>
      <c r="AP270" s="1642"/>
      <c r="AQ270" s="1642"/>
      <c r="AR270" s="1642"/>
      <c r="AS270" s="1642"/>
      <c r="AT270" s="1642"/>
      <c r="AU270" s="1642"/>
      <c r="AV270" s="1642"/>
      <c r="AW270" s="1642"/>
      <c r="AX270" s="1642"/>
      <c r="AY270" s="1642"/>
      <c r="AZ270" s="1642"/>
      <c r="BA270" s="1642"/>
      <c r="BB270" s="1642"/>
      <c r="BC270" s="1642"/>
      <c r="BD270" s="1642"/>
      <c r="BE270" s="1642"/>
      <c r="BF270" s="1642"/>
      <c r="BG270" s="1642"/>
    </row>
    <row r="271" spans="1:59" ht="18.75" customHeight="1">
      <c r="A271" s="1667"/>
      <c r="B271" s="1642"/>
      <c r="C271" s="1669"/>
      <c r="D271" s="1642"/>
      <c r="E271" s="1642"/>
      <c r="F271" s="1642"/>
      <c r="G271" s="1642"/>
      <c r="H271" s="1642"/>
      <c r="I271" s="1642"/>
      <c r="J271" s="1642"/>
      <c r="K271" s="1642"/>
      <c r="L271" s="1642"/>
      <c r="M271" s="1642"/>
      <c r="N271" s="1642"/>
      <c r="O271" s="1646"/>
      <c r="P271" s="1642"/>
      <c r="Q271" s="1642"/>
      <c r="R271" s="1642"/>
      <c r="S271" s="1645"/>
      <c r="T271" s="1645"/>
      <c r="U271" s="9"/>
      <c r="V271" s="9"/>
      <c r="W271" s="1646"/>
      <c r="X271" s="1646"/>
      <c r="Y271" s="1646"/>
      <c r="Z271" s="1646"/>
      <c r="AA271" s="1646"/>
      <c r="AB271" s="1646"/>
      <c r="AC271" s="1646"/>
      <c r="AD271" s="1647"/>
      <c r="AE271" s="1646"/>
      <c r="AF271" s="1646"/>
      <c r="AG271" s="1648"/>
      <c r="AH271" s="1646"/>
      <c r="AI271" s="1642"/>
      <c r="AJ271" s="1642"/>
      <c r="AK271" s="1642"/>
      <c r="AL271" s="1642"/>
      <c r="AM271" s="1642"/>
      <c r="AN271" s="1642"/>
      <c r="AO271" s="1642"/>
      <c r="AP271" s="1642"/>
      <c r="AQ271" s="1642"/>
      <c r="AR271" s="1642"/>
      <c r="AS271" s="1642"/>
      <c r="AT271" s="1642"/>
      <c r="AU271" s="1642"/>
      <c r="AV271" s="1642"/>
      <c r="AW271" s="1642"/>
      <c r="AX271" s="1642"/>
      <c r="AY271" s="1642"/>
      <c r="AZ271" s="1642"/>
      <c r="BA271" s="1642"/>
      <c r="BB271" s="1642"/>
      <c r="BC271" s="1642"/>
      <c r="BD271" s="1642"/>
      <c r="BE271" s="1642"/>
      <c r="BF271" s="1642"/>
      <c r="BG271" s="1642"/>
    </row>
    <row r="272" spans="1:59" ht="18.75" customHeight="1">
      <c r="A272" s="1667"/>
      <c r="B272" s="1642"/>
      <c r="C272" s="1669"/>
      <c r="D272" s="1642"/>
      <c r="E272" s="1642"/>
      <c r="F272" s="1642"/>
      <c r="G272" s="1642"/>
      <c r="H272" s="1642"/>
      <c r="I272" s="1642"/>
      <c r="J272" s="1642"/>
      <c r="K272" s="1642"/>
      <c r="L272" s="1642"/>
      <c r="M272" s="1642"/>
      <c r="N272" s="1642"/>
      <c r="O272" s="1646"/>
      <c r="P272" s="1642"/>
      <c r="Q272" s="1642"/>
      <c r="R272" s="1642"/>
      <c r="S272" s="1645"/>
      <c r="T272" s="1645"/>
      <c r="U272" s="9"/>
      <c r="V272" s="9"/>
      <c r="W272" s="1646"/>
      <c r="X272" s="1646"/>
      <c r="Y272" s="1646"/>
      <c r="Z272" s="1646"/>
      <c r="AA272" s="1646"/>
      <c r="AB272" s="1646"/>
      <c r="AC272" s="1646"/>
      <c r="AD272" s="1647"/>
      <c r="AE272" s="1646"/>
      <c r="AF272" s="1646"/>
      <c r="AG272" s="1648"/>
      <c r="AH272" s="1646"/>
      <c r="AI272" s="1642"/>
      <c r="AJ272" s="1642"/>
      <c r="AK272" s="1642"/>
      <c r="AL272" s="1642"/>
      <c r="AM272" s="1642"/>
      <c r="AN272" s="1642"/>
      <c r="AO272" s="1642"/>
      <c r="AP272" s="1642"/>
      <c r="AQ272" s="1642"/>
      <c r="AR272" s="1642"/>
      <c r="AS272" s="1642"/>
      <c r="AT272" s="1642"/>
      <c r="AU272" s="1642"/>
      <c r="AV272" s="1642"/>
      <c r="AW272" s="1642"/>
      <c r="AX272" s="1642"/>
      <c r="AY272" s="1642"/>
      <c r="AZ272" s="1642"/>
      <c r="BA272" s="1642"/>
      <c r="BB272" s="1642"/>
      <c r="BC272" s="1642"/>
      <c r="BD272" s="1642"/>
      <c r="BE272" s="1642"/>
      <c r="BF272" s="1642"/>
      <c r="BG272" s="1642"/>
    </row>
    <row r="273" spans="1:59" ht="18.75" customHeight="1">
      <c r="A273" s="1667"/>
      <c r="B273" s="1642"/>
      <c r="C273" s="1669"/>
      <c r="D273" s="1642"/>
      <c r="E273" s="1642"/>
      <c r="F273" s="1642"/>
      <c r="G273" s="1642"/>
      <c r="H273" s="1642"/>
      <c r="I273" s="1642"/>
      <c r="J273" s="1642"/>
      <c r="K273" s="1642"/>
      <c r="L273" s="1642"/>
      <c r="M273" s="1642"/>
      <c r="N273" s="1642"/>
      <c r="O273" s="1646"/>
      <c r="P273" s="1642"/>
      <c r="Q273" s="1642"/>
      <c r="R273" s="1642"/>
      <c r="S273" s="1645"/>
      <c r="T273" s="1645"/>
      <c r="U273" s="9"/>
      <c r="V273" s="9"/>
      <c r="W273" s="1646"/>
      <c r="X273" s="1646"/>
      <c r="Y273" s="1646"/>
      <c r="Z273" s="1646"/>
      <c r="AA273" s="1646"/>
      <c r="AB273" s="1646"/>
      <c r="AC273" s="1646"/>
      <c r="AD273" s="1647"/>
      <c r="AE273" s="1646"/>
      <c r="AF273" s="1646"/>
      <c r="AG273" s="1648"/>
      <c r="AH273" s="1646"/>
      <c r="AI273" s="1642"/>
      <c r="AJ273" s="1642"/>
      <c r="AK273" s="1642"/>
      <c r="AL273" s="1642"/>
      <c r="AM273" s="1642"/>
      <c r="AN273" s="1642"/>
      <c r="AO273" s="1642"/>
      <c r="AP273" s="1642"/>
      <c r="AQ273" s="1642"/>
      <c r="AR273" s="1642"/>
      <c r="AS273" s="1642"/>
      <c r="AT273" s="1642"/>
      <c r="AU273" s="1642"/>
      <c r="AV273" s="1642"/>
      <c r="AW273" s="1642"/>
      <c r="AX273" s="1642"/>
      <c r="AY273" s="1642"/>
      <c r="AZ273" s="1642"/>
      <c r="BA273" s="1642"/>
      <c r="BB273" s="1642"/>
      <c r="BC273" s="1642"/>
      <c r="BD273" s="1642"/>
      <c r="BE273" s="1642"/>
      <c r="BF273" s="1642"/>
      <c r="BG273" s="1642"/>
    </row>
    <row r="274" spans="1:59" ht="18.75" customHeight="1">
      <c r="A274" s="1667"/>
      <c r="B274" s="1642"/>
      <c r="C274" s="1669"/>
      <c r="D274" s="1642"/>
      <c r="E274" s="1642"/>
      <c r="F274" s="1642"/>
      <c r="G274" s="1642"/>
      <c r="H274" s="1642"/>
      <c r="I274" s="1642"/>
      <c r="J274" s="1642"/>
      <c r="K274" s="1642"/>
      <c r="L274" s="1642"/>
      <c r="M274" s="1642"/>
      <c r="N274" s="1642"/>
      <c r="O274" s="1646"/>
      <c r="P274" s="1642"/>
      <c r="Q274" s="1642"/>
      <c r="R274" s="1642"/>
      <c r="S274" s="1645"/>
      <c r="T274" s="1645"/>
      <c r="U274" s="9"/>
      <c r="V274" s="9"/>
      <c r="W274" s="1646"/>
      <c r="X274" s="1646"/>
      <c r="Y274" s="1646"/>
      <c r="Z274" s="1646"/>
      <c r="AA274" s="1646"/>
      <c r="AB274" s="1646"/>
      <c r="AC274" s="1646"/>
      <c r="AD274" s="1647"/>
      <c r="AE274" s="1646"/>
      <c r="AF274" s="1646"/>
      <c r="AG274" s="1648"/>
      <c r="AH274" s="1646"/>
      <c r="AI274" s="1642"/>
      <c r="AJ274" s="1642"/>
      <c r="AK274" s="1642"/>
      <c r="AL274" s="1642"/>
      <c r="AM274" s="1642"/>
      <c r="AN274" s="1642"/>
      <c r="AO274" s="1642"/>
      <c r="AP274" s="1642"/>
      <c r="AQ274" s="1642"/>
      <c r="AR274" s="1642"/>
      <c r="AS274" s="1642"/>
      <c r="AT274" s="1642"/>
      <c r="AU274" s="1642"/>
      <c r="AV274" s="1642"/>
      <c r="AW274" s="1642"/>
      <c r="AX274" s="1642"/>
      <c r="AY274" s="1642"/>
      <c r="AZ274" s="1642"/>
      <c r="BA274" s="1642"/>
      <c r="BB274" s="1642"/>
      <c r="BC274" s="1642"/>
      <c r="BD274" s="1642"/>
      <c r="BE274" s="1642"/>
      <c r="BF274" s="1642"/>
      <c r="BG274" s="1642"/>
    </row>
    <row r="275" spans="1:59" ht="18.75" customHeight="1">
      <c r="A275" s="1667"/>
      <c r="B275" s="1642"/>
      <c r="C275" s="1669"/>
      <c r="D275" s="1642"/>
      <c r="E275" s="1642"/>
      <c r="F275" s="1642"/>
      <c r="G275" s="1642"/>
      <c r="H275" s="1642"/>
      <c r="I275" s="1642"/>
      <c r="J275" s="1642"/>
      <c r="K275" s="1642"/>
      <c r="L275" s="1642"/>
      <c r="M275" s="1642"/>
      <c r="N275" s="1642"/>
      <c r="O275" s="1646"/>
      <c r="P275" s="1642"/>
      <c r="Q275" s="1642"/>
      <c r="R275" s="1642"/>
      <c r="S275" s="1645"/>
      <c r="T275" s="1645"/>
      <c r="U275" s="9"/>
      <c r="V275" s="9"/>
      <c r="W275" s="1646"/>
      <c r="X275" s="1646"/>
      <c r="Y275" s="1646"/>
      <c r="Z275" s="1646"/>
      <c r="AA275" s="1646"/>
      <c r="AB275" s="1646"/>
      <c r="AC275" s="1646"/>
      <c r="AD275" s="1647"/>
      <c r="AE275" s="1646"/>
      <c r="AF275" s="1646"/>
      <c r="AG275" s="1648"/>
      <c r="AH275" s="1646"/>
      <c r="AI275" s="1642"/>
      <c r="AJ275" s="1642"/>
      <c r="AK275" s="1642"/>
      <c r="AL275" s="1642"/>
      <c r="AM275" s="1642"/>
      <c r="AN275" s="1642"/>
      <c r="AO275" s="1642"/>
      <c r="AP275" s="1642"/>
      <c r="AQ275" s="1642"/>
      <c r="AR275" s="1642"/>
      <c r="AS275" s="1642"/>
      <c r="AT275" s="1642"/>
      <c r="AU275" s="1642"/>
      <c r="AV275" s="1642"/>
      <c r="AW275" s="1642"/>
      <c r="AX275" s="1642"/>
      <c r="AY275" s="1642"/>
      <c r="AZ275" s="1642"/>
      <c r="BA275" s="1642"/>
      <c r="BB275" s="1642"/>
      <c r="BC275" s="1642"/>
      <c r="BD275" s="1642"/>
      <c r="BE275" s="1642"/>
      <c r="BF275" s="1642"/>
      <c r="BG275" s="1642"/>
    </row>
    <row r="276" spans="1:59" ht="18.75" customHeight="1">
      <c r="A276" s="1667"/>
      <c r="B276" s="1642"/>
      <c r="C276" s="1669"/>
      <c r="D276" s="1642"/>
      <c r="E276" s="1642"/>
      <c r="F276" s="1642"/>
      <c r="G276" s="1642"/>
      <c r="H276" s="1642"/>
      <c r="I276" s="1642"/>
      <c r="J276" s="1642"/>
      <c r="K276" s="1642"/>
      <c r="L276" s="1642"/>
      <c r="M276" s="1642"/>
      <c r="N276" s="1642"/>
      <c r="O276" s="1646"/>
      <c r="P276" s="1642"/>
      <c r="Q276" s="1642"/>
      <c r="R276" s="1642"/>
      <c r="S276" s="1645"/>
      <c r="T276" s="1645"/>
      <c r="U276" s="9"/>
      <c r="V276" s="9"/>
      <c r="W276" s="1646"/>
      <c r="X276" s="1646"/>
      <c r="Y276" s="1646"/>
      <c r="Z276" s="1646"/>
      <c r="AA276" s="1646"/>
      <c r="AB276" s="1646"/>
      <c r="AC276" s="1646"/>
      <c r="AD276" s="1647"/>
      <c r="AE276" s="1646"/>
      <c r="AF276" s="1646"/>
      <c r="AG276" s="1648"/>
      <c r="AH276" s="1646"/>
      <c r="AI276" s="1642"/>
      <c r="AJ276" s="1642"/>
      <c r="AK276" s="1642"/>
      <c r="AL276" s="1642"/>
      <c r="AM276" s="1642"/>
      <c r="AN276" s="1642"/>
      <c r="AO276" s="1642"/>
      <c r="AP276" s="1642"/>
      <c r="AQ276" s="1642"/>
      <c r="AR276" s="1642"/>
      <c r="AS276" s="1642"/>
      <c r="AT276" s="1642"/>
      <c r="AU276" s="1642"/>
      <c r="AV276" s="1642"/>
      <c r="AW276" s="1642"/>
      <c r="AX276" s="1642"/>
      <c r="AY276" s="1642"/>
      <c r="AZ276" s="1642"/>
      <c r="BA276" s="1642"/>
      <c r="BB276" s="1642"/>
      <c r="BC276" s="1642"/>
      <c r="BD276" s="1642"/>
      <c r="BE276" s="1642"/>
      <c r="BF276" s="1642"/>
      <c r="BG276" s="1642"/>
    </row>
    <row r="277" spans="1:59" ht="18.75" customHeight="1">
      <c r="A277" s="1667"/>
      <c r="B277" s="1642"/>
      <c r="C277" s="1669"/>
      <c r="D277" s="1642"/>
      <c r="E277" s="1642"/>
      <c r="F277" s="1642"/>
      <c r="G277" s="1642"/>
      <c r="H277" s="1642"/>
      <c r="I277" s="1642"/>
      <c r="J277" s="1642"/>
      <c r="K277" s="1642"/>
      <c r="L277" s="1642"/>
      <c r="M277" s="1642"/>
      <c r="N277" s="1642"/>
      <c r="O277" s="1646"/>
      <c r="P277" s="1642"/>
      <c r="Q277" s="1642"/>
      <c r="R277" s="1642"/>
      <c r="S277" s="1645"/>
      <c r="T277" s="1645"/>
      <c r="U277" s="9"/>
      <c r="V277" s="9"/>
      <c r="W277" s="1646"/>
      <c r="X277" s="1646"/>
      <c r="Y277" s="1646"/>
      <c r="Z277" s="1646"/>
      <c r="AA277" s="1646"/>
      <c r="AB277" s="1646"/>
      <c r="AC277" s="1646"/>
      <c r="AD277" s="1647"/>
      <c r="AE277" s="1646"/>
      <c r="AF277" s="1646"/>
      <c r="AG277" s="1648"/>
      <c r="AH277" s="1646"/>
      <c r="AI277" s="1642"/>
      <c r="AJ277" s="1642"/>
      <c r="AK277" s="1642"/>
      <c r="AL277" s="1642"/>
      <c r="AM277" s="1642"/>
      <c r="AN277" s="1642"/>
      <c r="AO277" s="1642"/>
      <c r="AP277" s="1642"/>
      <c r="AQ277" s="1642"/>
      <c r="AR277" s="1642"/>
      <c r="AS277" s="1642"/>
      <c r="AT277" s="1642"/>
      <c r="AU277" s="1642"/>
      <c r="AV277" s="1642"/>
      <c r="AW277" s="1642"/>
      <c r="AX277" s="1642"/>
      <c r="AY277" s="1642"/>
      <c r="AZ277" s="1642"/>
      <c r="BA277" s="1642"/>
      <c r="BB277" s="1642"/>
      <c r="BC277" s="1642"/>
      <c r="BD277" s="1642"/>
      <c r="BE277" s="1642"/>
      <c r="BF277" s="1642"/>
      <c r="BG277" s="1642"/>
    </row>
    <row r="278" spans="1:59" ht="18.75" customHeight="1">
      <c r="A278" s="1667"/>
      <c r="B278" s="1642"/>
      <c r="C278" s="1669"/>
      <c r="D278" s="1642"/>
      <c r="E278" s="1642"/>
      <c r="F278" s="1642"/>
      <c r="G278" s="1642"/>
      <c r="H278" s="1642"/>
      <c r="I278" s="1642"/>
      <c r="J278" s="1642"/>
      <c r="K278" s="1642"/>
      <c r="L278" s="1642"/>
      <c r="M278" s="1642"/>
      <c r="N278" s="1642"/>
      <c r="O278" s="1646"/>
      <c r="P278" s="1642"/>
      <c r="Q278" s="1642"/>
      <c r="R278" s="1642"/>
      <c r="S278" s="1645"/>
      <c r="T278" s="1645"/>
      <c r="U278" s="9"/>
      <c r="V278" s="9"/>
      <c r="W278" s="1646"/>
      <c r="X278" s="1646"/>
      <c r="Y278" s="1646"/>
      <c r="Z278" s="1646"/>
      <c r="AA278" s="1646"/>
      <c r="AB278" s="1646"/>
      <c r="AC278" s="1646"/>
      <c r="AD278" s="1647"/>
      <c r="AE278" s="1646"/>
      <c r="AF278" s="1646"/>
      <c r="AG278" s="1648"/>
      <c r="AH278" s="1646"/>
      <c r="AI278" s="1642"/>
      <c r="AJ278" s="1642"/>
      <c r="AK278" s="1642"/>
      <c r="AL278" s="1642"/>
      <c r="AM278" s="1642"/>
      <c r="AN278" s="1642"/>
      <c r="AO278" s="1642"/>
      <c r="AP278" s="1642"/>
      <c r="AQ278" s="1642"/>
      <c r="AR278" s="1642"/>
      <c r="AS278" s="1642"/>
      <c r="AT278" s="1642"/>
      <c r="AU278" s="1642"/>
      <c r="AV278" s="1642"/>
      <c r="AW278" s="1642"/>
      <c r="AX278" s="1642"/>
      <c r="AY278" s="1642"/>
      <c r="AZ278" s="1642"/>
      <c r="BA278" s="1642"/>
      <c r="BB278" s="1642"/>
      <c r="BC278" s="1642"/>
      <c r="BD278" s="1642"/>
      <c r="BE278" s="1642"/>
      <c r="BF278" s="1642"/>
      <c r="BG278" s="1642"/>
    </row>
    <row r="279" spans="1:59" ht="18.75" customHeight="1">
      <c r="A279" s="1667"/>
      <c r="B279" s="1642"/>
      <c r="C279" s="1669"/>
      <c r="D279" s="1642"/>
      <c r="E279" s="1642"/>
      <c r="F279" s="1642"/>
      <c r="G279" s="1642"/>
      <c r="H279" s="1642"/>
      <c r="I279" s="1642"/>
      <c r="J279" s="1642"/>
      <c r="K279" s="1642"/>
      <c r="L279" s="1642"/>
      <c r="M279" s="1642"/>
      <c r="N279" s="1642"/>
      <c r="O279" s="1646"/>
      <c r="P279" s="1642"/>
      <c r="Q279" s="1642"/>
      <c r="R279" s="1642"/>
      <c r="S279" s="1645"/>
      <c r="T279" s="1645"/>
      <c r="U279" s="9"/>
      <c r="V279" s="9"/>
      <c r="W279" s="1646"/>
      <c r="X279" s="1646"/>
      <c r="Y279" s="1646"/>
      <c r="Z279" s="1646"/>
      <c r="AA279" s="1646"/>
      <c r="AB279" s="1646"/>
      <c r="AC279" s="1646"/>
      <c r="AD279" s="1647"/>
      <c r="AE279" s="1646"/>
      <c r="AF279" s="1646"/>
      <c r="AG279" s="1648"/>
      <c r="AH279" s="1646"/>
      <c r="AI279" s="1642"/>
      <c r="AJ279" s="1642"/>
      <c r="AK279" s="1642"/>
      <c r="AL279" s="1642"/>
      <c r="AM279" s="1642"/>
      <c r="AN279" s="1642"/>
      <c r="AO279" s="1642"/>
      <c r="AP279" s="1642"/>
      <c r="AQ279" s="1642"/>
      <c r="AR279" s="1642"/>
      <c r="AS279" s="1642"/>
      <c r="AT279" s="1642"/>
      <c r="AU279" s="1642"/>
      <c r="AV279" s="1642"/>
      <c r="AW279" s="1642"/>
      <c r="AX279" s="1642"/>
      <c r="AY279" s="1642"/>
      <c r="AZ279" s="1642"/>
      <c r="BA279" s="1642"/>
      <c r="BB279" s="1642"/>
      <c r="BC279" s="1642"/>
      <c r="BD279" s="1642"/>
      <c r="BE279" s="1642"/>
      <c r="BF279" s="1642"/>
      <c r="BG279" s="1642"/>
    </row>
    <row r="280" spans="1:59" ht="18.75" customHeight="1">
      <c r="A280" s="1667"/>
      <c r="B280" s="1642"/>
      <c r="C280" s="1669"/>
      <c r="D280" s="1642"/>
      <c r="E280" s="1642"/>
      <c r="F280" s="1642"/>
      <c r="G280" s="1642"/>
      <c r="H280" s="1642"/>
      <c r="I280" s="1642"/>
      <c r="J280" s="1642"/>
      <c r="K280" s="1642"/>
      <c r="L280" s="1642"/>
      <c r="M280" s="1642"/>
      <c r="N280" s="1642"/>
      <c r="O280" s="1646"/>
      <c r="P280" s="1642"/>
      <c r="Q280" s="1642"/>
      <c r="R280" s="1642"/>
      <c r="S280" s="1645"/>
      <c r="T280" s="1645"/>
      <c r="U280" s="9"/>
      <c r="V280" s="9"/>
      <c r="W280" s="1646"/>
      <c r="X280" s="1646"/>
      <c r="Y280" s="1646"/>
      <c r="Z280" s="1646"/>
      <c r="AA280" s="1646"/>
      <c r="AB280" s="1646"/>
      <c r="AC280" s="1646"/>
      <c r="AD280" s="1647"/>
      <c r="AE280" s="1646"/>
      <c r="AF280" s="1646"/>
      <c r="AG280" s="1648"/>
      <c r="AH280" s="1646"/>
      <c r="AI280" s="1642"/>
      <c r="AJ280" s="1642"/>
      <c r="AK280" s="1642"/>
      <c r="AL280" s="1642"/>
      <c r="AM280" s="1642"/>
      <c r="AN280" s="1642"/>
      <c r="AO280" s="1642"/>
      <c r="AP280" s="1642"/>
      <c r="AQ280" s="1642"/>
      <c r="AR280" s="1642"/>
      <c r="AS280" s="1642"/>
      <c r="AT280" s="1642"/>
      <c r="AU280" s="1642"/>
      <c r="AV280" s="1642"/>
      <c r="AW280" s="1642"/>
      <c r="AX280" s="1642"/>
      <c r="AY280" s="1642"/>
      <c r="AZ280" s="1642"/>
      <c r="BA280" s="1642"/>
      <c r="BB280" s="1642"/>
      <c r="BC280" s="1642"/>
      <c r="BD280" s="1642"/>
      <c r="BE280" s="1642"/>
      <c r="BF280" s="1642"/>
      <c r="BG280" s="1642"/>
    </row>
    <row r="281" spans="1:59" ht="18.75" customHeight="1">
      <c r="A281" s="1667"/>
      <c r="B281" s="1642"/>
      <c r="C281" s="1669"/>
      <c r="D281" s="1642"/>
      <c r="E281" s="1642"/>
      <c r="F281" s="1642"/>
      <c r="G281" s="1642"/>
      <c r="H281" s="1642"/>
      <c r="I281" s="1642"/>
      <c r="J281" s="1642"/>
      <c r="K281" s="1642"/>
      <c r="L281" s="1642"/>
      <c r="M281" s="1642"/>
      <c r="N281" s="1642"/>
      <c r="O281" s="1646"/>
      <c r="P281" s="1642"/>
      <c r="Q281" s="1642"/>
      <c r="R281" s="1642"/>
      <c r="S281" s="1645"/>
      <c r="T281" s="1645"/>
      <c r="U281" s="9"/>
      <c r="V281" s="9"/>
      <c r="W281" s="1646"/>
      <c r="X281" s="1646"/>
      <c r="Y281" s="1646"/>
      <c r="Z281" s="1646"/>
      <c r="AA281" s="1646"/>
      <c r="AB281" s="1646"/>
      <c r="AC281" s="1646"/>
      <c r="AD281" s="1647"/>
      <c r="AE281" s="1646"/>
      <c r="AF281" s="1646"/>
      <c r="AG281" s="1648"/>
      <c r="AH281" s="1646"/>
      <c r="AI281" s="1642"/>
      <c r="AJ281" s="1642"/>
      <c r="AK281" s="1642"/>
      <c r="AL281" s="1642"/>
      <c r="AM281" s="1642"/>
      <c r="AN281" s="1642"/>
      <c r="AO281" s="1642"/>
      <c r="AP281" s="1642"/>
      <c r="AQ281" s="1642"/>
      <c r="AR281" s="1642"/>
      <c r="AS281" s="1642"/>
      <c r="AT281" s="1642"/>
      <c r="AU281" s="1642"/>
      <c r="AV281" s="1642"/>
      <c r="AW281" s="1642"/>
      <c r="AX281" s="1642"/>
      <c r="AY281" s="1642"/>
      <c r="AZ281" s="1642"/>
      <c r="BA281" s="1642"/>
      <c r="BB281" s="1642"/>
      <c r="BC281" s="1642"/>
      <c r="BD281" s="1642"/>
      <c r="BE281" s="1642"/>
      <c r="BF281" s="1642"/>
      <c r="BG281" s="1642"/>
    </row>
    <row r="282" spans="1:59" ht="18.75" customHeight="1">
      <c r="A282" s="1667"/>
      <c r="B282" s="1642"/>
      <c r="C282" s="1669"/>
      <c r="D282" s="1642"/>
      <c r="E282" s="1642"/>
      <c r="F282" s="1642"/>
      <c r="G282" s="1642"/>
      <c r="H282" s="1642"/>
      <c r="I282" s="1642"/>
      <c r="J282" s="1642"/>
      <c r="K282" s="1642"/>
      <c r="L282" s="1642"/>
      <c r="M282" s="1642"/>
      <c r="N282" s="1642"/>
      <c r="O282" s="1646"/>
      <c r="P282" s="1642"/>
      <c r="Q282" s="1642"/>
      <c r="R282" s="1642"/>
      <c r="S282" s="1645"/>
      <c r="T282" s="1645"/>
      <c r="U282" s="9"/>
      <c r="V282" s="9"/>
      <c r="W282" s="1646"/>
      <c r="X282" s="1646"/>
      <c r="Y282" s="1646"/>
      <c r="Z282" s="1646"/>
      <c r="AA282" s="1646"/>
      <c r="AB282" s="1646"/>
      <c r="AC282" s="1646"/>
      <c r="AD282" s="1647"/>
      <c r="AE282" s="1646"/>
      <c r="AF282" s="1646"/>
      <c r="AG282" s="1648"/>
      <c r="AH282" s="1646"/>
      <c r="AI282" s="1642"/>
      <c r="AJ282" s="1642"/>
      <c r="AK282" s="1642"/>
      <c r="AL282" s="1642"/>
      <c r="AM282" s="1642"/>
      <c r="AN282" s="1642"/>
      <c r="AO282" s="1642"/>
      <c r="AP282" s="1642"/>
      <c r="AQ282" s="1642"/>
      <c r="AR282" s="1642"/>
      <c r="AS282" s="1642"/>
      <c r="AT282" s="1642"/>
      <c r="AU282" s="1642"/>
      <c r="AV282" s="1642"/>
      <c r="AW282" s="1642"/>
      <c r="AX282" s="1642"/>
      <c r="AY282" s="1642"/>
      <c r="AZ282" s="1642"/>
      <c r="BA282" s="1642"/>
      <c r="BB282" s="1642"/>
      <c r="BC282" s="1642"/>
      <c r="BD282" s="1642"/>
      <c r="BE282" s="1642"/>
      <c r="BF282" s="1642"/>
      <c r="BG282" s="1642"/>
    </row>
    <row r="283" spans="1:59" ht="18.75" customHeight="1">
      <c r="A283" s="1667"/>
      <c r="B283" s="1642"/>
      <c r="C283" s="1669"/>
      <c r="D283" s="1642"/>
      <c r="E283" s="1642"/>
      <c r="F283" s="1642"/>
      <c r="G283" s="1642"/>
      <c r="H283" s="1642"/>
      <c r="I283" s="1642"/>
      <c r="J283" s="1642"/>
      <c r="K283" s="1642"/>
      <c r="L283" s="1642"/>
      <c r="M283" s="1642"/>
      <c r="N283" s="1642"/>
      <c r="O283" s="1646"/>
      <c r="P283" s="1642"/>
      <c r="Q283" s="1642"/>
      <c r="R283" s="1642"/>
      <c r="S283" s="1645"/>
      <c r="T283" s="1645"/>
      <c r="U283" s="9"/>
      <c r="V283" s="9"/>
      <c r="W283" s="1646"/>
      <c r="X283" s="1646"/>
      <c r="Y283" s="1646"/>
      <c r="Z283" s="1646"/>
      <c r="AA283" s="1646"/>
      <c r="AB283" s="1646"/>
      <c r="AC283" s="1646"/>
      <c r="AD283" s="1647"/>
      <c r="AE283" s="1646"/>
      <c r="AF283" s="1646"/>
      <c r="AG283" s="1648"/>
      <c r="AH283" s="1646"/>
      <c r="AI283" s="1642"/>
      <c r="AJ283" s="1642"/>
      <c r="AK283" s="1642"/>
      <c r="AL283" s="1642"/>
      <c r="AM283" s="1642"/>
      <c r="AN283" s="1642"/>
      <c r="AO283" s="1642"/>
      <c r="AP283" s="1642"/>
      <c r="AQ283" s="1642"/>
      <c r="AR283" s="1642"/>
      <c r="AS283" s="1642"/>
      <c r="AT283" s="1642"/>
      <c r="AU283" s="1642"/>
      <c r="AV283" s="1642"/>
      <c r="AW283" s="1642"/>
      <c r="AX283" s="1642"/>
      <c r="AY283" s="1642"/>
      <c r="AZ283" s="1642"/>
      <c r="BA283" s="1642"/>
      <c r="BB283" s="1642"/>
      <c r="BC283" s="1642"/>
      <c r="BD283" s="1642"/>
      <c r="BE283" s="1642"/>
      <c r="BF283" s="1642"/>
      <c r="BG283" s="1642"/>
    </row>
    <row r="284" spans="1:59" ht="18.75" customHeight="1">
      <c r="A284" s="1667"/>
      <c r="B284" s="1642"/>
      <c r="C284" s="1669"/>
      <c r="D284" s="1642"/>
      <c r="E284" s="1642"/>
      <c r="F284" s="1642"/>
      <c r="G284" s="1642"/>
      <c r="H284" s="1642"/>
      <c r="I284" s="1642"/>
      <c r="J284" s="1642"/>
      <c r="K284" s="1642"/>
      <c r="L284" s="1642"/>
      <c r="M284" s="1642"/>
      <c r="N284" s="1642"/>
      <c r="O284" s="1646"/>
      <c r="P284" s="1642"/>
      <c r="Q284" s="1642"/>
      <c r="R284" s="1642"/>
      <c r="S284" s="1645"/>
      <c r="T284" s="1645"/>
      <c r="U284" s="9"/>
      <c r="V284" s="9"/>
      <c r="W284" s="1646"/>
      <c r="X284" s="1646"/>
      <c r="Y284" s="1646"/>
      <c r="Z284" s="1646"/>
      <c r="AA284" s="1646"/>
      <c r="AB284" s="1646"/>
      <c r="AC284" s="1646"/>
      <c r="AD284" s="1647"/>
      <c r="AE284" s="1646"/>
      <c r="AF284" s="1646"/>
      <c r="AG284" s="1648"/>
      <c r="AH284" s="1646"/>
      <c r="AI284" s="1642"/>
      <c r="AJ284" s="1642"/>
      <c r="AK284" s="1642"/>
      <c r="AL284" s="1642"/>
      <c r="AM284" s="1642"/>
      <c r="AN284" s="1642"/>
      <c r="AO284" s="1642"/>
      <c r="AP284" s="1642"/>
      <c r="AQ284" s="1642"/>
      <c r="AR284" s="1642"/>
      <c r="AS284" s="1642"/>
      <c r="AT284" s="1642"/>
      <c r="AU284" s="1642"/>
      <c r="AV284" s="1642"/>
      <c r="AW284" s="1642"/>
      <c r="AX284" s="1642"/>
      <c r="AY284" s="1642"/>
      <c r="AZ284" s="1642"/>
      <c r="BA284" s="1642"/>
      <c r="BB284" s="1642"/>
      <c r="BC284" s="1642"/>
      <c r="BD284" s="1642"/>
      <c r="BE284" s="1642"/>
      <c r="BF284" s="1642"/>
      <c r="BG284" s="1642"/>
    </row>
    <row r="285" spans="1:59" ht="18.75" customHeight="1">
      <c r="A285" s="1667"/>
      <c r="B285" s="1642"/>
      <c r="C285" s="1669"/>
      <c r="D285" s="1642"/>
      <c r="E285" s="1642"/>
      <c r="F285" s="1642"/>
      <c r="G285" s="1642"/>
      <c r="H285" s="1642"/>
      <c r="I285" s="1642"/>
      <c r="J285" s="1642"/>
      <c r="K285" s="1642"/>
      <c r="L285" s="1642"/>
      <c r="M285" s="1642"/>
      <c r="N285" s="1642"/>
      <c r="O285" s="1646"/>
      <c r="P285" s="1642"/>
      <c r="Q285" s="1642"/>
      <c r="R285" s="1642"/>
      <c r="S285" s="1645"/>
      <c r="T285" s="1645"/>
      <c r="U285" s="9"/>
      <c r="V285" s="9"/>
      <c r="W285" s="1646"/>
      <c r="X285" s="1646"/>
      <c r="Y285" s="1646"/>
      <c r="Z285" s="1646"/>
      <c r="AA285" s="1646"/>
      <c r="AB285" s="1646"/>
      <c r="AC285" s="1646"/>
      <c r="AD285" s="1647"/>
      <c r="AE285" s="1646"/>
      <c r="AF285" s="1646"/>
      <c r="AG285" s="1648"/>
      <c r="AH285" s="1646"/>
      <c r="AI285" s="1642"/>
      <c r="AJ285" s="1642"/>
      <c r="AK285" s="1642"/>
      <c r="AL285" s="1642"/>
      <c r="AM285" s="1642"/>
      <c r="AN285" s="1642"/>
      <c r="AO285" s="1642"/>
      <c r="AP285" s="1642"/>
      <c r="AQ285" s="1642"/>
      <c r="AR285" s="1642"/>
      <c r="AS285" s="1642"/>
      <c r="AT285" s="1642"/>
      <c r="AU285" s="1642"/>
      <c r="AV285" s="1642"/>
      <c r="AW285" s="1642"/>
      <c r="AX285" s="1642"/>
      <c r="AY285" s="1642"/>
      <c r="AZ285" s="1642"/>
      <c r="BA285" s="1642"/>
      <c r="BB285" s="1642"/>
      <c r="BC285" s="1642"/>
      <c r="BD285" s="1642"/>
      <c r="BE285" s="1642"/>
      <c r="BF285" s="1642"/>
      <c r="BG285" s="1642"/>
    </row>
    <row r="286" spans="1:59" ht="18.75" customHeight="1">
      <c r="A286" s="1667"/>
      <c r="B286" s="1642"/>
      <c r="C286" s="1669"/>
      <c r="D286" s="1642"/>
      <c r="E286" s="1642"/>
      <c r="F286" s="1642"/>
      <c r="G286" s="1642"/>
      <c r="H286" s="1642"/>
      <c r="I286" s="1642"/>
      <c r="J286" s="1642"/>
      <c r="K286" s="1642"/>
      <c r="L286" s="1642"/>
      <c r="M286" s="1642"/>
      <c r="N286" s="1642"/>
      <c r="O286" s="1646"/>
      <c r="P286" s="1642"/>
      <c r="Q286" s="1642"/>
      <c r="R286" s="1642"/>
      <c r="S286" s="1645"/>
      <c r="T286" s="1645"/>
      <c r="U286" s="9"/>
      <c r="V286" s="9"/>
      <c r="W286" s="1646"/>
      <c r="X286" s="1646"/>
      <c r="Y286" s="1646"/>
      <c r="Z286" s="1646"/>
      <c r="AA286" s="1646"/>
      <c r="AB286" s="1646"/>
      <c r="AC286" s="1646"/>
      <c r="AD286" s="1647"/>
      <c r="AE286" s="1646"/>
      <c r="AF286" s="1646"/>
      <c r="AG286" s="1648"/>
      <c r="AH286" s="1646"/>
      <c r="AI286" s="1642"/>
      <c r="AJ286" s="1642"/>
      <c r="AK286" s="1642"/>
      <c r="AL286" s="1642"/>
      <c r="AM286" s="1642"/>
      <c r="AN286" s="1642"/>
      <c r="AO286" s="1642"/>
      <c r="AP286" s="1642"/>
      <c r="AQ286" s="1642"/>
      <c r="AR286" s="1642"/>
      <c r="AS286" s="1642"/>
      <c r="AT286" s="1642"/>
      <c r="AU286" s="1642"/>
      <c r="AV286" s="1642"/>
      <c r="AW286" s="1642"/>
      <c r="AX286" s="1642"/>
      <c r="AY286" s="1642"/>
      <c r="AZ286" s="1642"/>
      <c r="BA286" s="1642"/>
      <c r="BB286" s="1642"/>
      <c r="BC286" s="1642"/>
      <c r="BD286" s="1642"/>
      <c r="BE286" s="1642"/>
      <c r="BF286" s="1642"/>
      <c r="BG286" s="1642"/>
    </row>
    <row r="287" spans="1:59" ht="18.75" customHeight="1">
      <c r="A287" s="1667"/>
      <c r="B287" s="1642"/>
      <c r="C287" s="1669"/>
      <c r="D287" s="1642"/>
      <c r="E287" s="1642"/>
      <c r="F287" s="1642"/>
      <c r="G287" s="1642"/>
      <c r="H287" s="1642"/>
      <c r="I287" s="1642"/>
      <c r="J287" s="1642"/>
      <c r="K287" s="1642"/>
      <c r="L287" s="1642"/>
      <c r="M287" s="1642"/>
      <c r="N287" s="1642"/>
      <c r="O287" s="1646"/>
      <c r="P287" s="1642"/>
      <c r="Q287" s="1642"/>
      <c r="R287" s="1642"/>
      <c r="S287" s="1645"/>
      <c r="T287" s="1645"/>
      <c r="U287" s="9"/>
      <c r="V287" s="9"/>
      <c r="W287" s="1646"/>
      <c r="X287" s="1646"/>
      <c r="Y287" s="1646"/>
      <c r="Z287" s="1646"/>
      <c r="AA287" s="1646"/>
      <c r="AB287" s="1646"/>
      <c r="AC287" s="1646"/>
      <c r="AD287" s="1647"/>
      <c r="AE287" s="1646"/>
      <c r="AF287" s="1646"/>
      <c r="AG287" s="1648"/>
      <c r="AH287" s="1646"/>
      <c r="AI287" s="1642"/>
      <c r="AJ287" s="1642"/>
      <c r="AK287" s="1642"/>
      <c r="AL287" s="1642"/>
      <c r="AM287" s="1642"/>
      <c r="AN287" s="1642"/>
      <c r="AO287" s="1642"/>
      <c r="AP287" s="1642"/>
      <c r="AQ287" s="1642"/>
      <c r="AR287" s="1642"/>
      <c r="AS287" s="1642"/>
      <c r="AT287" s="1642"/>
      <c r="AU287" s="1642"/>
      <c r="AV287" s="1642"/>
      <c r="AW287" s="1642"/>
      <c r="AX287" s="1642"/>
      <c r="AY287" s="1642"/>
      <c r="AZ287" s="1642"/>
      <c r="BA287" s="1642"/>
      <c r="BB287" s="1642"/>
      <c r="BC287" s="1642"/>
      <c r="BD287" s="1642"/>
      <c r="BE287" s="1642"/>
      <c r="BF287" s="1642"/>
      <c r="BG287" s="1642"/>
    </row>
    <row r="288" spans="1:59" ht="18.75" customHeight="1">
      <c r="A288" s="1667"/>
      <c r="B288" s="1642"/>
      <c r="C288" s="1669"/>
      <c r="D288" s="1642"/>
      <c r="E288" s="1642"/>
      <c r="F288" s="1642"/>
      <c r="G288" s="1642"/>
      <c r="H288" s="1642"/>
      <c r="I288" s="1642"/>
      <c r="J288" s="1642"/>
      <c r="K288" s="1642"/>
      <c r="L288" s="1642"/>
      <c r="M288" s="1642"/>
      <c r="N288" s="1642"/>
      <c r="O288" s="1646"/>
      <c r="P288" s="1642"/>
      <c r="Q288" s="1642"/>
      <c r="R288" s="1642"/>
      <c r="S288" s="1645"/>
      <c r="T288" s="1645"/>
      <c r="U288" s="9"/>
      <c r="V288" s="9"/>
      <c r="W288" s="1646"/>
      <c r="X288" s="1646"/>
      <c r="Y288" s="1646"/>
      <c r="Z288" s="1646"/>
      <c r="AA288" s="1646"/>
      <c r="AB288" s="1646"/>
      <c r="AC288" s="1646"/>
      <c r="AD288" s="1647"/>
      <c r="AE288" s="1646"/>
      <c r="AF288" s="1646"/>
      <c r="AG288" s="1648"/>
      <c r="AH288" s="1646"/>
      <c r="AI288" s="1642"/>
      <c r="AJ288" s="1642"/>
      <c r="AK288" s="1642"/>
      <c r="AL288" s="1642"/>
      <c r="AM288" s="1642"/>
      <c r="AN288" s="1642"/>
      <c r="AO288" s="1642"/>
      <c r="AP288" s="1642"/>
      <c r="AQ288" s="1642"/>
      <c r="AR288" s="1642"/>
      <c r="AS288" s="1642"/>
      <c r="AT288" s="1642"/>
      <c r="AU288" s="1642"/>
      <c r="AV288" s="1642"/>
      <c r="AW288" s="1642"/>
      <c r="AX288" s="1642"/>
      <c r="AY288" s="1642"/>
      <c r="AZ288" s="1642"/>
      <c r="BA288" s="1642"/>
      <c r="BB288" s="1642"/>
      <c r="BC288" s="1642"/>
      <c r="BD288" s="1642"/>
      <c r="BE288" s="1642"/>
      <c r="BF288" s="1642"/>
      <c r="BG288" s="1642"/>
    </row>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V4:BG68" xr:uid="{00000000-0009-0000-0000-00002A000000}"/>
  <mergeCells count="83">
    <mergeCell ref="M48:M50"/>
    <mergeCell ref="J6:J7"/>
    <mergeCell ref="F18:F36"/>
    <mergeCell ref="F40:F43"/>
    <mergeCell ref="F48:F50"/>
    <mergeCell ref="L48:L50"/>
    <mergeCell ref="B6:B7"/>
    <mergeCell ref="C6:C7"/>
    <mergeCell ref="D6:D7"/>
    <mergeCell ref="G6:G7"/>
    <mergeCell ref="H6:I6"/>
    <mergeCell ref="AI6:AM6"/>
    <mergeCell ref="AN6:AR6"/>
    <mergeCell ref="AS6:AW6"/>
    <mergeCell ref="AX6:BB6"/>
    <mergeCell ref="BC6:BG6"/>
    <mergeCell ref="A1:C2"/>
    <mergeCell ref="D1:N2"/>
    <mergeCell ref="O1:P1"/>
    <mergeCell ref="O2:P2"/>
    <mergeCell ref="A3:C4"/>
    <mergeCell ref="D3:N4"/>
    <mergeCell ref="O3:P4"/>
    <mergeCell ref="AD85:AE85"/>
    <mergeCell ref="A5:M5"/>
    <mergeCell ref="N5:O5"/>
    <mergeCell ref="S5:T5"/>
    <mergeCell ref="W5:AH5"/>
    <mergeCell ref="W6:X6"/>
    <mergeCell ref="Y6:AC6"/>
    <mergeCell ref="AD6:AH6"/>
    <mergeCell ref="K6:K7"/>
    <mergeCell ref="L6:M6"/>
    <mergeCell ref="N6:N7"/>
    <mergeCell ref="O6:O7"/>
    <mergeCell ref="P6:R7"/>
    <mergeCell ref="S6:S7"/>
    <mergeCell ref="T6:T7"/>
    <mergeCell ref="A6:A7"/>
    <mergeCell ref="AD83:AE83"/>
    <mergeCell ref="AD84:AE84"/>
    <mergeCell ref="AC75:AE77"/>
    <mergeCell ref="AC78:AC79"/>
    <mergeCell ref="AD78:AE79"/>
    <mergeCell ref="AD80:AE80"/>
    <mergeCell ref="AD81:AE81"/>
    <mergeCell ref="AD82:AE82"/>
    <mergeCell ref="AC72:AE72"/>
    <mergeCell ref="X73:Z74"/>
    <mergeCell ref="AC73:AE74"/>
    <mergeCell ref="X75:Z77"/>
    <mergeCell ref="F78:L78"/>
    <mergeCell ref="F82:J82"/>
    <mergeCell ref="F84:J84"/>
    <mergeCell ref="F85:J85"/>
    <mergeCell ref="M52:M53"/>
    <mergeCell ref="X72:Z72"/>
    <mergeCell ref="X83:Z85"/>
    <mergeCell ref="J52:J53"/>
    <mergeCell ref="L52:L53"/>
    <mergeCell ref="F79:J79"/>
    <mergeCell ref="F80:J80"/>
    <mergeCell ref="F81:J81"/>
    <mergeCell ref="A52:A53"/>
    <mergeCell ref="B52:B53"/>
    <mergeCell ref="C52:C53"/>
    <mergeCell ref="D52:D53"/>
    <mergeCell ref="F52:F53"/>
    <mergeCell ref="A48:A50"/>
    <mergeCell ref="B48:B50"/>
    <mergeCell ref="C48:C50"/>
    <mergeCell ref="D48:D50"/>
    <mergeCell ref="J48:J50"/>
    <mergeCell ref="A40:A43"/>
    <mergeCell ref="D40:D43"/>
    <mergeCell ref="J41:J42"/>
    <mergeCell ref="B40:B43"/>
    <mergeCell ref="C40:C43"/>
    <mergeCell ref="A18:A36"/>
    <mergeCell ref="B18:B36"/>
    <mergeCell ref="C18:C36"/>
    <mergeCell ref="D18:D36"/>
    <mergeCell ref="J18:J36"/>
  </mergeCells>
  <conditionalFormatting sqref="AE7:AH7">
    <cfRule type="cellIs" dxfId="14" priority="1" operator="equal">
      <formula>"EN PROCESO"</formula>
    </cfRule>
  </conditionalFormatting>
  <conditionalFormatting sqref="AE7:AH7">
    <cfRule type="cellIs" dxfId="13" priority="2" operator="equal">
      <formula>"CERRADO"</formula>
    </cfRule>
  </conditionalFormatting>
  <conditionalFormatting sqref="AE7:AH7">
    <cfRule type="cellIs" dxfId="12" priority="3" operator="equal">
      <formula>"SIN INICIAR"</formula>
    </cfRule>
  </conditionalFormatting>
  <conditionalFormatting sqref="AG8:AG68 AV9:AV68">
    <cfRule type="cellIs" dxfId="11" priority="7" operator="equal">
      <formula>"Cerrado"</formula>
    </cfRule>
  </conditionalFormatting>
  <conditionalFormatting sqref="AG8:AG68 AV9:AV68">
    <cfRule type="cellIs" dxfId="10" priority="8" operator="equal">
      <formula>"CA"</formula>
    </cfRule>
  </conditionalFormatting>
  <conditionalFormatting sqref="AG8:AG68 AV9:AV68">
    <cfRule type="cellIs" dxfId="9" priority="9" operator="equal">
      <formula>"CM"</formula>
    </cfRule>
  </conditionalFormatting>
  <conditionalFormatting sqref="AC81:AC82 Z80:Z81">
    <cfRule type="cellIs" dxfId="8" priority="10" operator="equal">
      <formula>"Cerrado"</formula>
    </cfRule>
  </conditionalFormatting>
  <conditionalFormatting sqref="AC81:AC82 Z80:Z81">
    <cfRule type="cellIs" dxfId="7" priority="11" operator="equal">
      <formula>"CA"</formula>
    </cfRule>
  </conditionalFormatting>
  <conditionalFormatting sqref="AC81:AC82 Z80:Z81">
    <cfRule type="cellIs" dxfId="6" priority="12" operator="equal">
      <formula>"CM"</formula>
    </cfRule>
  </conditionalFormatting>
  <conditionalFormatting sqref="AT7:AW7">
    <cfRule type="cellIs" dxfId="5" priority="25" operator="equal">
      <formula>"EN PROCESO"</formula>
    </cfRule>
  </conditionalFormatting>
  <conditionalFormatting sqref="AT7:AW7">
    <cfRule type="cellIs" dxfId="4" priority="26" operator="equal">
      <formula>"CERRADO"</formula>
    </cfRule>
  </conditionalFormatting>
  <conditionalFormatting sqref="AT7:AW7">
    <cfRule type="cellIs" dxfId="3" priority="27" operator="equal">
      <formula>"SIN INICIAR"</formula>
    </cfRule>
  </conditionalFormatting>
  <conditionalFormatting sqref="AV8">
    <cfRule type="cellIs" dxfId="2" priority="31" operator="equal">
      <formula>"Cerrado"</formula>
    </cfRule>
  </conditionalFormatting>
  <conditionalFormatting sqref="AV8">
    <cfRule type="cellIs" dxfId="1" priority="32" operator="equal">
      <formula>"CA"</formula>
    </cfRule>
  </conditionalFormatting>
  <conditionalFormatting sqref="AV8">
    <cfRule type="cellIs" dxfId="0" priority="33" operator="equal">
      <formula>"CM"</formula>
    </cfRule>
  </conditionalFormatting>
  <pageMargins left="0.7" right="0.7" top="0.75" bottom="0.75" header="0" footer="0"/>
  <pageSetup orientation="landscape"/>
  <drawing r:id="rId1"/>
  <legacyDrawing r:id="rId2"/>
  <extLst>
    <ext xmlns:mx="http://schemas.microsoft.com/office/mac/excel/2008/main" uri="{64002731-A6B0-56B0-2670-7721B7C09600}">
      <mx:PLV Mode="0" OnePage="0" WScale="0"/>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5" tint="0.59999389629810485"/>
  </sheetPr>
  <dimension ref="A1:F1001"/>
  <sheetViews>
    <sheetView showGridLines="0" topLeftCell="A31" zoomScale="80" zoomScaleNormal="80" zoomScalePageLayoutView="80" workbookViewId="0">
      <selection activeCell="B37" sqref="B37"/>
    </sheetView>
  </sheetViews>
  <sheetFormatPr defaultColWidth="14.42578125" defaultRowHeight="15" customHeight="1"/>
  <cols>
    <col min="1" max="1" width="47.28515625" style="568" customWidth="1"/>
    <col min="2" max="2" width="117.7109375" style="568" customWidth="1"/>
    <col min="3" max="4" width="37.28515625" style="568" customWidth="1"/>
    <col min="5" max="5" width="34.28515625" style="568" customWidth="1"/>
    <col min="6" max="6" width="27" style="568" customWidth="1"/>
    <col min="7" max="7" width="10" style="568" customWidth="1"/>
    <col min="8" max="16384" width="14.42578125" style="568"/>
  </cols>
  <sheetData>
    <row r="1" spans="1:6" ht="19.5" customHeight="1">
      <c r="A1" s="566" t="s">
        <v>1011</v>
      </c>
      <c r="B1" s="567" t="s">
        <v>1458</v>
      </c>
    </row>
    <row r="2" spans="1:6" ht="21" customHeight="1">
      <c r="A2" s="566" t="s">
        <v>11</v>
      </c>
      <c r="B2" s="569">
        <v>2</v>
      </c>
    </row>
    <row r="3" spans="1:6" ht="60">
      <c r="A3" s="570" t="s">
        <v>12</v>
      </c>
      <c r="B3" s="571" t="s">
        <v>1459</v>
      </c>
    </row>
    <row r="4" spans="1:6" ht="30.6" customHeight="1">
      <c r="A4" s="1441" t="s">
        <v>15</v>
      </c>
      <c r="B4" s="592"/>
    </row>
    <row r="5" spans="1:6" ht="70.349999999999994" customHeight="1">
      <c r="A5" s="1798"/>
      <c r="B5" s="592" t="s">
        <v>795</v>
      </c>
    </row>
    <row r="6" spans="1:6" ht="30" customHeight="1">
      <c r="A6" s="1799"/>
      <c r="B6" s="573"/>
    </row>
    <row r="7" spans="1:6" ht="34.5" customHeight="1">
      <c r="A7" s="574" t="s">
        <v>17</v>
      </c>
      <c r="B7" s="670" t="s">
        <v>656</v>
      </c>
    </row>
    <row r="8" spans="1:6" ht="30" customHeight="1">
      <c r="A8" s="574" t="s">
        <v>32</v>
      </c>
      <c r="B8" s="671">
        <v>43891</v>
      </c>
    </row>
    <row r="9" spans="1:6" ht="30" customHeight="1">
      <c r="A9" s="572" t="s">
        <v>33</v>
      </c>
      <c r="B9" s="671">
        <v>44926</v>
      </c>
    </row>
    <row r="10" spans="1:6" ht="26.25" customHeight="1">
      <c r="A10" s="572" t="s">
        <v>1014</v>
      </c>
      <c r="B10" s="592" t="s">
        <v>658</v>
      </c>
    </row>
    <row r="11" spans="1:6" ht="21" customHeight="1">
      <c r="A11" s="572" t="s">
        <v>1092</v>
      </c>
      <c r="B11" s="577"/>
    </row>
    <row r="12" spans="1:6" ht="24.75" customHeight="1">
      <c r="A12" s="1442" t="s">
        <v>1016</v>
      </c>
      <c r="B12" s="1800"/>
      <c r="C12" s="1800"/>
      <c r="D12" s="1800"/>
      <c r="E12" s="1800"/>
      <c r="F12" s="1801"/>
    </row>
    <row r="13" spans="1:6" ht="16.5" customHeight="1">
      <c r="A13" s="578" t="s">
        <v>1017</v>
      </c>
      <c r="B13" s="578" t="s">
        <v>1018</v>
      </c>
      <c r="C13" s="578" t="s">
        <v>1019</v>
      </c>
      <c r="D13" s="794" t="s">
        <v>1020</v>
      </c>
      <c r="E13" s="578" t="s">
        <v>1021</v>
      </c>
      <c r="F13" s="578" t="s">
        <v>1022</v>
      </c>
    </row>
    <row r="14" spans="1:6" ht="30">
      <c r="A14" s="579">
        <v>44012</v>
      </c>
      <c r="B14" s="580" t="s">
        <v>1460</v>
      </c>
      <c r="C14" s="581" t="s">
        <v>1461</v>
      </c>
      <c r="D14" s="581"/>
      <c r="E14" s="582"/>
      <c r="F14" s="582"/>
    </row>
    <row r="15" spans="1:6" ht="135">
      <c r="A15" s="583">
        <v>44028</v>
      </c>
      <c r="B15" s="584" t="s">
        <v>1462</v>
      </c>
      <c r="C15" s="585"/>
      <c r="D15" s="585"/>
      <c r="E15" s="586"/>
      <c r="F15" s="586"/>
    </row>
    <row r="16" spans="1:6" ht="184.5" customHeight="1">
      <c r="A16" s="588">
        <v>44105</v>
      </c>
      <c r="B16" s="587" t="s">
        <v>1463</v>
      </c>
      <c r="C16" s="595" t="s">
        <v>1464</v>
      </c>
      <c r="D16" s="595"/>
      <c r="E16" s="582"/>
      <c r="F16" s="582"/>
    </row>
    <row r="17" spans="1:6" ht="137.25" customHeight="1">
      <c r="A17" s="588">
        <v>44180</v>
      </c>
      <c r="B17" s="587" t="s">
        <v>1465</v>
      </c>
      <c r="C17" s="591" t="s">
        <v>1466</v>
      </c>
      <c r="D17" s="591"/>
      <c r="E17" s="582"/>
      <c r="F17" s="582"/>
    </row>
    <row r="18" spans="1:6" ht="30">
      <c r="A18" s="588">
        <v>44195</v>
      </c>
      <c r="B18" s="591" t="s">
        <v>1467</v>
      </c>
      <c r="C18" s="582" t="s">
        <v>1468</v>
      </c>
      <c r="D18" s="582"/>
      <c r="E18" s="582"/>
      <c r="F18" s="582"/>
    </row>
    <row r="19" spans="1:6" ht="62.45" customHeight="1">
      <c r="A19" s="596">
        <v>44208</v>
      </c>
      <c r="B19" s="597" t="s">
        <v>1469</v>
      </c>
      <c r="C19" s="598"/>
      <c r="D19" s="598"/>
      <c r="E19" s="598"/>
      <c r="F19" s="598"/>
    </row>
    <row r="20" spans="1:6" ht="120">
      <c r="A20" s="599">
        <v>44294</v>
      </c>
      <c r="B20" s="827" t="s">
        <v>1470</v>
      </c>
      <c r="C20" s="587" t="s">
        <v>1471</v>
      </c>
      <c r="D20" s="587"/>
      <c r="E20" s="582"/>
      <c r="F20" s="582"/>
    </row>
    <row r="21" spans="1:6" ht="75">
      <c r="A21" s="439">
        <v>44393</v>
      </c>
      <c r="B21" s="441" t="s">
        <v>1472</v>
      </c>
      <c r="C21" s="443"/>
      <c r="D21" s="443"/>
      <c r="E21" s="443"/>
      <c r="F21" s="443"/>
    </row>
    <row r="22" spans="1:6" ht="129.75" customHeight="1">
      <c r="A22" s="588">
        <v>44490</v>
      </c>
      <c r="B22" s="661" t="s">
        <v>1473</v>
      </c>
      <c r="C22" s="589" t="s">
        <v>1474</v>
      </c>
      <c r="D22" s="589"/>
      <c r="E22" s="590"/>
      <c r="F22" s="590"/>
    </row>
    <row r="23" spans="1:6" ht="165">
      <c r="A23" s="588">
        <v>44540</v>
      </c>
      <c r="B23" s="661" t="s">
        <v>1475</v>
      </c>
      <c r="C23" s="589" t="s">
        <v>1476</v>
      </c>
      <c r="D23" s="589"/>
      <c r="E23" s="590"/>
      <c r="F23" s="590"/>
    </row>
    <row r="24" spans="1:6" s="676" customFormat="1" ht="76.5" customHeight="1">
      <c r="A24" s="596">
        <v>44566</v>
      </c>
      <c r="B24" s="597" t="s">
        <v>1477</v>
      </c>
      <c r="C24" s="604"/>
      <c r="D24" s="604"/>
      <c r="E24" s="605"/>
      <c r="F24" s="605"/>
    </row>
    <row r="25" spans="1:6" ht="165">
      <c r="A25" s="588">
        <v>44650</v>
      </c>
      <c r="B25" s="713" t="s">
        <v>1475</v>
      </c>
      <c r="C25" s="590"/>
      <c r="D25" s="590"/>
      <c r="E25" s="590"/>
      <c r="F25" s="590"/>
    </row>
    <row r="26" spans="1:6" s="676" customFormat="1" ht="111.75" customHeight="1">
      <c r="A26" s="596">
        <v>44712</v>
      </c>
      <c r="B26" s="759" t="s">
        <v>1478</v>
      </c>
      <c r="C26" s="760" t="s">
        <v>1479</v>
      </c>
      <c r="D26" s="760"/>
      <c r="E26" s="605"/>
      <c r="F26" s="605"/>
    </row>
    <row r="27" spans="1:6" ht="179.25" customHeight="1">
      <c r="A27" s="1439">
        <v>44742</v>
      </c>
      <c r="B27" s="670" t="s">
        <v>1480</v>
      </c>
      <c r="C27" s="590"/>
      <c r="D27" s="590"/>
      <c r="E27" s="590"/>
      <c r="F27" s="590"/>
    </row>
    <row r="28" spans="1:6" ht="60" customHeight="1">
      <c r="A28" s="1440"/>
      <c r="B28" s="670" t="s">
        <v>1481</v>
      </c>
      <c r="C28" s="590"/>
      <c r="D28" s="590"/>
      <c r="E28" s="590"/>
      <c r="F28" s="590"/>
    </row>
    <row r="29" spans="1:6" s="964" customFormat="1" ht="74.25" customHeight="1">
      <c r="A29" s="1802">
        <v>44834</v>
      </c>
      <c r="B29" s="961" t="s">
        <v>1110</v>
      </c>
      <c r="C29" s="961"/>
      <c r="D29" s="962"/>
      <c r="E29" s="963"/>
      <c r="F29" s="963"/>
    </row>
    <row r="30" spans="1:6" s="964" customFormat="1" ht="75">
      <c r="A30" s="965">
        <v>44844</v>
      </c>
      <c r="B30" s="966" t="s">
        <v>1482</v>
      </c>
      <c r="C30" s="967" t="s">
        <v>1483</v>
      </c>
      <c r="D30" s="968"/>
      <c r="E30" s="968"/>
      <c r="F30" s="968"/>
    </row>
    <row r="31" spans="1:6" s="1051" customFormat="1" ht="33.75" customHeight="1">
      <c r="A31" s="1052">
        <v>44886</v>
      </c>
      <c r="B31" s="800" t="s">
        <v>1028</v>
      </c>
      <c r="C31" s="800"/>
      <c r="D31" s="800"/>
      <c r="E31" s="800"/>
      <c r="F31" s="800"/>
    </row>
    <row r="32" spans="1:6" customFormat="1" ht="165">
      <c r="A32" s="452">
        <v>44909</v>
      </c>
      <c r="B32" s="1058" t="s">
        <v>1484</v>
      </c>
      <c r="C32" s="404" t="s">
        <v>1485</v>
      </c>
      <c r="D32" s="406"/>
      <c r="E32" s="406"/>
      <c r="F32" s="406"/>
    </row>
    <row r="33" spans="1:6" s="676" customFormat="1" ht="64.5" customHeight="1">
      <c r="A33" s="596">
        <v>44930</v>
      </c>
      <c r="B33" s="677" t="s">
        <v>1486</v>
      </c>
      <c r="C33" s="605"/>
      <c r="D33" s="605"/>
      <c r="E33" s="605"/>
      <c r="F33" s="605"/>
    </row>
    <row r="34" spans="1:6" ht="15.75" customHeight="1"/>
    <row r="35" spans="1:6" ht="15.75" customHeight="1"/>
    <row r="36" spans="1:6" ht="15.75" customHeight="1"/>
    <row r="37" spans="1:6" ht="15.75" customHeight="1"/>
    <row r="38" spans="1:6" ht="15.75" customHeight="1"/>
    <row r="39" spans="1:6" ht="15.75" customHeight="1"/>
    <row r="40" spans="1:6" ht="15.75" customHeight="1"/>
    <row r="41" spans="1:6" ht="15.75" customHeight="1"/>
    <row r="42" spans="1:6" ht="15.75" customHeight="1"/>
    <row r="43" spans="1:6" ht="15.75" customHeight="1"/>
    <row r="44" spans="1:6" ht="15.75" customHeight="1"/>
    <row r="45" spans="1:6" ht="15.75" customHeight="1"/>
    <row r="46" spans="1:6" ht="15.75" customHeight="1"/>
    <row r="47" spans="1:6" ht="15.75" customHeight="1"/>
    <row r="48" spans="1: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3">
    <mergeCell ref="A27:A28"/>
    <mergeCell ref="A4:A6"/>
    <mergeCell ref="A12:F12"/>
  </mergeCells>
  <pageMargins left="0.7" right="0.7" top="0.75" bottom="0.75" header="0" footer="0"/>
  <pageSetup orientation="landscape" r:id="rId1"/>
  <drawing r:id="rId2"/>
  <extLst>
    <ext xmlns:mx="http://schemas.microsoft.com/office/mac/excel/2008/main" uri="{64002731-A6B0-56B0-2670-7721B7C09600}">
      <mx:PLV Mode="0" OnePage="0" WScale="0"/>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5" tint="0.59999389629810485"/>
  </sheetPr>
  <dimension ref="A1:AB1001"/>
  <sheetViews>
    <sheetView showGridLines="0" topLeftCell="A30" zoomScale="80" zoomScaleNormal="80" zoomScalePageLayoutView="80" workbookViewId="0">
      <selection activeCell="A31" sqref="A31:XFD31"/>
    </sheetView>
  </sheetViews>
  <sheetFormatPr defaultColWidth="14.42578125" defaultRowHeight="15" customHeight="1"/>
  <cols>
    <col min="1" max="1" width="47.28515625" style="568" customWidth="1"/>
    <col min="2" max="2" width="117.7109375" style="568" customWidth="1"/>
    <col min="3" max="4" width="37.28515625" style="568" customWidth="1"/>
    <col min="5" max="5" width="34.28515625" style="568" customWidth="1"/>
    <col min="6" max="6" width="27" style="568" customWidth="1"/>
    <col min="7" max="7" width="10" style="568" customWidth="1"/>
    <col min="8" max="16384" width="14.42578125" style="568"/>
  </cols>
  <sheetData>
    <row r="1" spans="1:6" ht="19.5" customHeight="1">
      <c r="A1" s="566" t="s">
        <v>1011</v>
      </c>
      <c r="B1" s="567" t="s">
        <v>1458</v>
      </c>
    </row>
    <row r="2" spans="1:6" ht="21" customHeight="1">
      <c r="A2" s="566" t="s">
        <v>11</v>
      </c>
      <c r="B2" s="1063">
        <v>3</v>
      </c>
    </row>
    <row r="3" spans="1:6" ht="62.25" customHeight="1">
      <c r="A3" s="1062" t="s">
        <v>12</v>
      </c>
      <c r="B3" s="1064" t="s">
        <v>660</v>
      </c>
    </row>
    <row r="4" spans="1:6" ht="30" customHeight="1">
      <c r="A4" s="1441" t="s">
        <v>15</v>
      </c>
      <c r="B4" s="592"/>
    </row>
    <row r="5" spans="1:6" ht="30" customHeight="1">
      <c r="A5" s="1798"/>
      <c r="B5" s="592" t="s">
        <v>800</v>
      </c>
    </row>
    <row r="6" spans="1:6" ht="30" customHeight="1">
      <c r="A6" s="1799"/>
      <c r="B6" s="573"/>
    </row>
    <row r="7" spans="1:6" ht="34.5" customHeight="1">
      <c r="A7" s="574" t="s">
        <v>17</v>
      </c>
      <c r="B7" s="593" t="s">
        <v>662</v>
      </c>
    </row>
    <row r="8" spans="1:6" ht="30" customHeight="1">
      <c r="A8" s="574" t="s">
        <v>32</v>
      </c>
      <c r="B8" s="575" t="s">
        <v>1487</v>
      </c>
    </row>
    <row r="9" spans="1:6" ht="30" customHeight="1">
      <c r="A9" s="572" t="s">
        <v>33</v>
      </c>
      <c r="B9" s="678" t="s">
        <v>1488</v>
      </c>
    </row>
    <row r="10" spans="1:6" ht="26.25" customHeight="1">
      <c r="A10" s="572" t="s">
        <v>1014</v>
      </c>
      <c r="B10" s="601" t="s">
        <v>663</v>
      </c>
    </row>
    <row r="11" spans="1:6" ht="21" customHeight="1">
      <c r="A11" s="572" t="s">
        <v>1092</v>
      </c>
      <c r="B11" s="577"/>
    </row>
    <row r="12" spans="1:6" ht="24.75" customHeight="1">
      <c r="A12" s="1442" t="s">
        <v>1016</v>
      </c>
      <c r="B12" s="1800"/>
      <c r="C12" s="1800"/>
      <c r="D12" s="1800"/>
      <c r="E12" s="1800"/>
      <c r="F12" s="1801"/>
    </row>
    <row r="13" spans="1:6" ht="16.5" customHeight="1">
      <c r="A13" s="578" t="s">
        <v>1017</v>
      </c>
      <c r="B13" s="578" t="s">
        <v>1018</v>
      </c>
      <c r="C13" s="578" t="s">
        <v>1019</v>
      </c>
      <c r="D13" s="794" t="s">
        <v>1020</v>
      </c>
      <c r="E13" s="578" t="s">
        <v>1021</v>
      </c>
      <c r="F13" s="578" t="s">
        <v>1022</v>
      </c>
    </row>
    <row r="14" spans="1:6" ht="45">
      <c r="A14" s="579">
        <v>44012</v>
      </c>
      <c r="B14" s="580" t="s">
        <v>1489</v>
      </c>
      <c r="C14" s="581"/>
      <c r="D14" s="581"/>
      <c r="E14" s="582"/>
      <c r="F14" s="582"/>
    </row>
    <row r="15" spans="1:6" ht="30">
      <c r="A15" s="583">
        <v>44028</v>
      </c>
      <c r="B15" s="584" t="s">
        <v>1490</v>
      </c>
      <c r="C15" s="585"/>
      <c r="D15" s="585"/>
      <c r="E15" s="586"/>
      <c r="F15" s="586"/>
    </row>
    <row r="16" spans="1:6" ht="60">
      <c r="A16" s="599">
        <v>44105</v>
      </c>
      <c r="B16" s="580" t="s">
        <v>1491</v>
      </c>
      <c r="C16" s="595" t="s">
        <v>1492</v>
      </c>
      <c r="D16" s="595"/>
      <c r="E16" s="582"/>
      <c r="F16" s="582"/>
    </row>
    <row r="17" spans="1:28" ht="90">
      <c r="A17" s="588">
        <v>44180</v>
      </c>
      <c r="B17" s="580" t="s">
        <v>1493</v>
      </c>
      <c r="C17" s="591" t="s">
        <v>1494</v>
      </c>
      <c r="D17" s="591"/>
      <c r="E17" s="582"/>
      <c r="F17" s="582"/>
    </row>
    <row r="18" spans="1:28" ht="40.5" customHeight="1">
      <c r="A18" s="596">
        <v>44208</v>
      </c>
      <c r="B18" s="597" t="s">
        <v>1495</v>
      </c>
      <c r="C18" s="598"/>
      <c r="D18" s="598"/>
      <c r="E18" s="598"/>
      <c r="F18" s="598"/>
    </row>
    <row r="19" spans="1:28" ht="75">
      <c r="A19" s="599">
        <v>44294</v>
      </c>
      <c r="B19" s="587" t="s">
        <v>1496</v>
      </c>
      <c r="C19" s="602" t="s">
        <v>1497</v>
      </c>
      <c r="D19" s="602"/>
      <c r="E19" s="582"/>
      <c r="F19" s="582"/>
    </row>
    <row r="20" spans="1:28" ht="45">
      <c r="A20" s="439">
        <v>44393</v>
      </c>
      <c r="B20" s="441" t="s">
        <v>1498</v>
      </c>
      <c r="C20" s="443"/>
      <c r="D20" s="443"/>
      <c r="E20" s="443"/>
      <c r="F20" s="443"/>
    </row>
    <row r="21" spans="1:28" ht="60">
      <c r="A21" s="588">
        <v>44474</v>
      </c>
      <c r="B21" s="655" t="s">
        <v>1499</v>
      </c>
      <c r="C21" s="589" t="s">
        <v>1500</v>
      </c>
      <c r="D21" s="589"/>
      <c r="E21" s="590"/>
      <c r="F21" s="590"/>
    </row>
    <row r="22" spans="1:28" ht="93" customHeight="1">
      <c r="A22" s="588">
        <v>44490</v>
      </c>
      <c r="B22" s="828" t="s">
        <v>1501</v>
      </c>
      <c r="C22" s="662" t="s">
        <v>1502</v>
      </c>
      <c r="D22" s="662"/>
      <c r="E22" s="590"/>
      <c r="F22" s="590"/>
    </row>
    <row r="23" spans="1:28" ht="90">
      <c r="A23" s="588">
        <v>44540</v>
      </c>
      <c r="B23" s="655" t="s">
        <v>1503</v>
      </c>
      <c r="C23" s="662" t="s">
        <v>1504</v>
      </c>
      <c r="D23" s="662"/>
      <c r="E23" s="590"/>
      <c r="F23" s="590"/>
    </row>
    <row r="24" spans="1:28" s="676" customFormat="1" ht="48.75" customHeight="1">
      <c r="A24" s="596">
        <v>44566</v>
      </c>
      <c r="B24" s="441" t="s">
        <v>1498</v>
      </c>
      <c r="C24" s="605"/>
      <c r="D24" s="605"/>
      <c r="E24" s="605"/>
      <c r="F24" s="605"/>
    </row>
    <row r="25" spans="1:28" ht="90">
      <c r="A25" s="588">
        <v>44650</v>
      </c>
      <c r="B25" s="655" t="s">
        <v>1503</v>
      </c>
      <c r="C25" s="714"/>
      <c r="D25" s="714"/>
      <c r="E25" s="590"/>
      <c r="F25" s="590"/>
    </row>
    <row r="26" spans="1:28" s="676" customFormat="1" ht="48.75" customHeight="1">
      <c r="A26" s="596">
        <v>44712</v>
      </c>
      <c r="B26" s="677" t="s">
        <v>1486</v>
      </c>
      <c r="C26" s="605"/>
      <c r="D26" s="605"/>
      <c r="E26" s="605"/>
      <c r="F26" s="605"/>
    </row>
    <row r="27" spans="1:28" ht="63" customHeight="1">
      <c r="A27" s="875">
        <v>44742</v>
      </c>
      <c r="B27" s="876" t="s">
        <v>1505</v>
      </c>
      <c r="C27" s="344"/>
      <c r="D27" s="344"/>
      <c r="E27" s="344"/>
      <c r="F27" s="344"/>
      <c r="G27" s="877"/>
      <c r="H27" s="877"/>
      <c r="I27" s="877"/>
      <c r="J27" s="877"/>
      <c r="K27" s="877"/>
      <c r="L27" s="877"/>
      <c r="M27" s="877"/>
      <c r="N27" s="877"/>
      <c r="O27" s="877"/>
      <c r="P27" s="877"/>
      <c r="Q27" s="877"/>
      <c r="R27" s="877"/>
      <c r="S27" s="877"/>
      <c r="T27" s="877"/>
      <c r="U27" s="877"/>
      <c r="V27" s="877"/>
      <c r="W27" s="877"/>
      <c r="X27" s="877"/>
      <c r="Y27" s="877"/>
      <c r="Z27" s="877"/>
      <c r="AA27" s="877"/>
      <c r="AB27" s="877"/>
    </row>
    <row r="28" spans="1:28" s="964" customFormat="1" ht="105">
      <c r="A28" s="965">
        <v>44844</v>
      </c>
      <c r="B28" s="969" t="s">
        <v>1506</v>
      </c>
      <c r="C28" s="969" t="s">
        <v>1507</v>
      </c>
      <c r="D28" s="970"/>
      <c r="E28" s="970"/>
      <c r="F28" s="970"/>
    </row>
    <row r="29" spans="1:28" s="1051" customFormat="1" ht="33.75" customHeight="1">
      <c r="A29" s="1052">
        <v>44886</v>
      </c>
      <c r="B29" s="800" t="s">
        <v>1028</v>
      </c>
      <c r="C29" s="800"/>
      <c r="D29" s="800"/>
      <c r="E29" s="800"/>
      <c r="F29" s="800"/>
    </row>
    <row r="30" spans="1:28" customFormat="1" ht="120" customHeight="1">
      <c r="A30" s="452">
        <v>44909</v>
      </c>
      <c r="B30" s="1058" t="s">
        <v>1508</v>
      </c>
      <c r="C30" s="1090" t="s">
        <v>1509</v>
      </c>
      <c r="D30" s="406"/>
      <c r="E30" s="406"/>
      <c r="F30" s="406"/>
    </row>
    <row r="31" spans="1:28" s="676" customFormat="1" ht="64.5" customHeight="1">
      <c r="A31" s="596">
        <v>44930</v>
      </c>
      <c r="B31" s="677" t="s">
        <v>1486</v>
      </c>
      <c r="C31" s="605"/>
      <c r="D31" s="605"/>
      <c r="E31" s="605"/>
      <c r="F31" s="605"/>
    </row>
    <row r="32" spans="1:2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
    <mergeCell ref="A4:A6"/>
    <mergeCell ref="A12:F12"/>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5" tint="0.59999389629810485"/>
  </sheetPr>
  <dimension ref="A1:AB1002"/>
  <sheetViews>
    <sheetView showGridLines="0" topLeftCell="A29" zoomScale="80" zoomScaleNormal="80" zoomScalePageLayoutView="80" workbookViewId="0">
      <selection activeCell="B37" sqref="B37"/>
    </sheetView>
  </sheetViews>
  <sheetFormatPr defaultColWidth="14.42578125" defaultRowHeight="15" customHeight="1"/>
  <cols>
    <col min="1" max="1" width="47.28515625" style="568" customWidth="1"/>
    <col min="2" max="2" width="117.7109375" style="568" customWidth="1"/>
    <col min="3" max="4" width="37.28515625" style="568" customWidth="1"/>
    <col min="5" max="5" width="34.28515625" style="568" customWidth="1"/>
    <col min="6" max="6" width="27" style="568" customWidth="1"/>
    <col min="7" max="7" width="10" style="568" customWidth="1"/>
    <col min="8" max="16384" width="14.42578125" style="568"/>
  </cols>
  <sheetData>
    <row r="1" spans="1:6" ht="19.5" customHeight="1">
      <c r="A1" s="566" t="s">
        <v>1011</v>
      </c>
      <c r="B1" s="567" t="s">
        <v>1458</v>
      </c>
    </row>
    <row r="2" spans="1:6" ht="21" customHeight="1">
      <c r="A2" s="566" t="s">
        <v>11</v>
      </c>
      <c r="B2" s="569">
        <v>4</v>
      </c>
    </row>
    <row r="3" spans="1:6" ht="38.450000000000003" customHeight="1">
      <c r="A3" s="570" t="s">
        <v>12</v>
      </c>
      <c r="B3" s="600" t="s">
        <v>666</v>
      </c>
    </row>
    <row r="4" spans="1:6" ht="30" customHeight="1">
      <c r="A4" s="1443" t="s">
        <v>15</v>
      </c>
      <c r="B4" s="669"/>
    </row>
    <row r="5" spans="1:6" ht="30" customHeight="1">
      <c r="A5" s="1798"/>
      <c r="B5" s="592" t="s">
        <v>805</v>
      </c>
    </row>
    <row r="6" spans="1:6" ht="30" customHeight="1">
      <c r="A6" s="1799"/>
      <c r="B6" s="573"/>
    </row>
    <row r="7" spans="1:6" ht="34.5" customHeight="1">
      <c r="A7" s="574" t="s">
        <v>17</v>
      </c>
      <c r="B7" s="593" t="s">
        <v>668</v>
      </c>
    </row>
    <row r="8" spans="1:6" ht="30" customHeight="1">
      <c r="A8" s="574" t="s">
        <v>32</v>
      </c>
      <c r="B8" s="594">
        <v>43891</v>
      </c>
    </row>
    <row r="9" spans="1:6" ht="30" customHeight="1">
      <c r="A9" s="572" t="s">
        <v>33</v>
      </c>
      <c r="B9" s="594" t="s">
        <v>1510</v>
      </c>
    </row>
    <row r="10" spans="1:6" ht="26.25" customHeight="1">
      <c r="A10" s="572" t="s">
        <v>1014</v>
      </c>
      <c r="B10" s="577"/>
    </row>
    <row r="11" spans="1:6" ht="21" customHeight="1">
      <c r="A11" s="572" t="s">
        <v>1092</v>
      </c>
      <c r="B11" s="601" t="s">
        <v>669</v>
      </c>
    </row>
    <row r="12" spans="1:6" ht="24.75" customHeight="1">
      <c r="A12" s="1442" t="s">
        <v>1016</v>
      </c>
      <c r="B12" s="1800"/>
      <c r="C12" s="1800"/>
      <c r="D12" s="1800"/>
      <c r="E12" s="1800"/>
      <c r="F12" s="1801"/>
    </row>
    <row r="13" spans="1:6" ht="16.5" customHeight="1">
      <c r="A13" s="578" t="s">
        <v>1017</v>
      </c>
      <c r="B13" s="578" t="s">
        <v>1018</v>
      </c>
      <c r="C13" s="578" t="s">
        <v>1019</v>
      </c>
      <c r="D13" s="794" t="s">
        <v>1020</v>
      </c>
      <c r="E13" s="578" t="s">
        <v>1021</v>
      </c>
      <c r="F13" s="578" t="s">
        <v>1022</v>
      </c>
    </row>
    <row r="14" spans="1:6" ht="30">
      <c r="A14" s="579">
        <v>44012</v>
      </c>
      <c r="B14" s="580" t="s">
        <v>1460</v>
      </c>
      <c r="C14" s="581" t="s">
        <v>1461</v>
      </c>
      <c r="D14" s="581"/>
      <c r="E14" s="582"/>
      <c r="F14" s="582"/>
    </row>
    <row r="15" spans="1:6" ht="120">
      <c r="A15" s="583">
        <v>44028</v>
      </c>
      <c r="B15" s="584" t="s">
        <v>1511</v>
      </c>
      <c r="C15" s="585"/>
      <c r="D15" s="585"/>
      <c r="E15" s="586"/>
      <c r="F15" s="586"/>
    </row>
    <row r="16" spans="1:6" ht="195">
      <c r="A16" s="599">
        <v>44105</v>
      </c>
      <c r="B16" s="580" t="s">
        <v>1512</v>
      </c>
      <c r="C16" s="581" t="s">
        <v>1512</v>
      </c>
      <c r="D16" s="581"/>
      <c r="E16" s="582"/>
      <c r="F16" s="582"/>
    </row>
    <row r="17" spans="1:28" ht="120">
      <c r="A17" s="588">
        <v>44180</v>
      </c>
      <c r="B17" s="580" t="s">
        <v>1513</v>
      </c>
      <c r="C17" s="591" t="s">
        <v>1514</v>
      </c>
      <c r="D17" s="591"/>
      <c r="E17" s="582"/>
      <c r="F17" s="582"/>
    </row>
    <row r="18" spans="1:28" ht="30">
      <c r="A18" s="588">
        <v>44195</v>
      </c>
      <c r="B18" s="591" t="s">
        <v>1515</v>
      </c>
      <c r="C18" s="582" t="s">
        <v>1516</v>
      </c>
      <c r="D18" s="582"/>
      <c r="E18" s="582"/>
      <c r="F18" s="582"/>
    </row>
    <row r="19" spans="1:28" ht="70.5" customHeight="1">
      <c r="A19" s="596">
        <v>44208</v>
      </c>
      <c r="B19" s="597" t="s">
        <v>1517</v>
      </c>
      <c r="C19" s="598"/>
      <c r="D19" s="598"/>
      <c r="E19" s="598"/>
      <c r="F19" s="598"/>
    </row>
    <row r="20" spans="1:28" ht="75">
      <c r="A20" s="599">
        <v>44294</v>
      </c>
      <c r="B20" s="587" t="s">
        <v>1518</v>
      </c>
      <c r="C20" s="602" t="s">
        <v>1519</v>
      </c>
      <c r="D20" s="602"/>
      <c r="E20" s="582"/>
      <c r="F20" s="582"/>
    </row>
    <row r="21" spans="1:28" ht="30">
      <c r="A21" s="439">
        <v>44393</v>
      </c>
      <c r="B21" s="441" t="s">
        <v>1520</v>
      </c>
      <c r="C21" s="443"/>
      <c r="D21" s="443"/>
      <c r="E21" s="443"/>
      <c r="F21" s="443"/>
    </row>
    <row r="22" spans="1:28" ht="45">
      <c r="A22" s="588">
        <v>44474</v>
      </c>
      <c r="B22" s="655" t="s">
        <v>1521</v>
      </c>
      <c r="C22" s="589" t="s">
        <v>1522</v>
      </c>
      <c r="D22" s="589"/>
      <c r="E22" s="590"/>
      <c r="F22" s="590"/>
    </row>
    <row r="23" spans="1:28" ht="105">
      <c r="A23" s="588">
        <v>44490</v>
      </c>
      <c r="B23" s="663" t="s">
        <v>1523</v>
      </c>
      <c r="C23" s="664" t="s">
        <v>1524</v>
      </c>
      <c r="D23" s="664"/>
      <c r="E23" s="590"/>
      <c r="F23" s="590"/>
    </row>
    <row r="24" spans="1:28" ht="90">
      <c r="A24" s="588">
        <v>44540</v>
      </c>
      <c r="B24" s="591" t="s">
        <v>1525</v>
      </c>
      <c r="C24" s="589" t="s">
        <v>1526</v>
      </c>
      <c r="D24" s="589"/>
      <c r="E24" s="590"/>
      <c r="F24" s="590"/>
    </row>
    <row r="25" spans="1:28" s="676" customFormat="1" ht="75">
      <c r="A25" s="596">
        <v>44566</v>
      </c>
      <c r="B25" s="759" t="s">
        <v>1527</v>
      </c>
      <c r="C25" s="605"/>
      <c r="D25" s="605"/>
      <c r="E25" s="605"/>
      <c r="F25" s="605"/>
    </row>
    <row r="26" spans="1:28" ht="99" customHeight="1">
      <c r="A26" s="588">
        <v>44650</v>
      </c>
      <c r="B26" s="827" t="s">
        <v>1525</v>
      </c>
      <c r="C26" s="590"/>
      <c r="D26" s="590"/>
      <c r="E26" s="590"/>
      <c r="F26" s="590"/>
    </row>
    <row r="27" spans="1:28" s="676" customFormat="1" ht="111.75" customHeight="1">
      <c r="A27" s="878">
        <v>44712</v>
      </c>
      <c r="B27" s="879" t="s">
        <v>1528</v>
      </c>
      <c r="C27" s="881"/>
      <c r="D27" s="760"/>
      <c r="E27" s="605"/>
      <c r="F27" s="605"/>
    </row>
    <row r="28" spans="1:28" ht="102.75" customHeight="1">
      <c r="A28" s="1444">
        <v>44742</v>
      </c>
      <c r="B28" s="880" t="s">
        <v>1529</v>
      </c>
      <c r="C28" s="1803"/>
      <c r="D28" s="1804"/>
      <c r="E28" s="1805"/>
      <c r="F28" s="1805"/>
      <c r="G28" s="1806"/>
      <c r="H28" s="1807"/>
      <c r="I28" s="1807"/>
      <c r="J28" s="1807"/>
      <c r="K28" s="1807"/>
      <c r="L28" s="1807"/>
      <c r="M28" s="1807"/>
      <c r="N28" s="1807"/>
      <c r="O28" s="1807"/>
      <c r="P28" s="1807"/>
      <c r="Q28" s="1807"/>
      <c r="R28" s="1807"/>
      <c r="S28" s="1807"/>
      <c r="T28" s="1807"/>
      <c r="U28" s="1807"/>
      <c r="V28" s="1807"/>
      <c r="W28" s="1807"/>
      <c r="X28" s="1807"/>
      <c r="Y28" s="1807"/>
      <c r="Z28" s="1807"/>
      <c r="AA28" s="1807"/>
      <c r="AB28" s="1807"/>
    </row>
    <row r="29" spans="1:28" ht="49.5" customHeight="1">
      <c r="A29" s="1445"/>
      <c r="B29" s="880" t="s">
        <v>1530</v>
      </c>
      <c r="C29" s="1803"/>
      <c r="D29" s="1808"/>
      <c r="E29" s="1809"/>
      <c r="F29" s="1809"/>
      <c r="G29" s="1806"/>
      <c r="H29" s="1807"/>
      <c r="I29" s="1807"/>
      <c r="J29" s="1807"/>
      <c r="K29" s="1807"/>
      <c r="L29" s="1807"/>
      <c r="M29" s="1807"/>
      <c r="N29" s="1807"/>
      <c r="O29" s="1807"/>
      <c r="P29" s="1807"/>
      <c r="Q29" s="1807"/>
      <c r="R29" s="1807"/>
      <c r="S29" s="1807"/>
      <c r="T29" s="1807"/>
      <c r="U29" s="1807"/>
      <c r="V29" s="1807"/>
      <c r="W29" s="1807"/>
      <c r="X29" s="1807"/>
      <c r="Y29" s="1807"/>
      <c r="Z29" s="1807"/>
      <c r="AA29" s="1807"/>
      <c r="AB29" s="1807"/>
    </row>
    <row r="30" spans="1:28" s="964" customFormat="1" ht="75">
      <c r="A30" s="965">
        <v>44844</v>
      </c>
      <c r="B30" s="966" t="s">
        <v>1482</v>
      </c>
      <c r="C30" s="971" t="s">
        <v>1483</v>
      </c>
      <c r="D30" s="968"/>
    </row>
    <row r="31" spans="1:28" s="1051" customFormat="1" ht="33.75" customHeight="1">
      <c r="A31" s="1052">
        <v>44886</v>
      </c>
      <c r="B31" s="800" t="s">
        <v>1028</v>
      </c>
      <c r="C31" s="800"/>
      <c r="D31" s="800"/>
      <c r="E31" s="800"/>
      <c r="F31" s="800"/>
    </row>
    <row r="32" spans="1:28" customFormat="1" ht="120">
      <c r="A32" s="452">
        <v>44909</v>
      </c>
      <c r="B32" s="1058" t="s">
        <v>1531</v>
      </c>
      <c r="C32" s="1090" t="s">
        <v>1532</v>
      </c>
      <c r="D32" s="406"/>
      <c r="E32" s="406"/>
      <c r="F32" s="406"/>
    </row>
    <row r="33" spans="1:6" s="676" customFormat="1" ht="64.5" customHeight="1">
      <c r="A33" s="596">
        <v>44930</v>
      </c>
      <c r="B33" s="677" t="s">
        <v>1486</v>
      </c>
      <c r="C33" s="605"/>
      <c r="D33" s="605"/>
      <c r="E33" s="605"/>
      <c r="F33" s="605"/>
    </row>
    <row r="34" spans="1:6" ht="15.75" customHeight="1"/>
    <row r="35" spans="1:6" ht="15.75" customHeight="1"/>
    <row r="36" spans="1:6" ht="15.75" customHeight="1"/>
    <row r="37" spans="1:6" ht="15.75" customHeight="1"/>
    <row r="38" spans="1:6" ht="15.75" customHeight="1"/>
    <row r="39" spans="1:6" ht="15.75" customHeight="1"/>
    <row r="40" spans="1:6" ht="15.75" customHeight="1"/>
    <row r="41" spans="1:6" ht="15.75" customHeight="1"/>
    <row r="42" spans="1:6" ht="15.75" customHeight="1"/>
    <row r="43" spans="1:6" ht="15.75" customHeight="1"/>
    <row r="44" spans="1:6" ht="15.75" customHeight="1"/>
    <row r="45" spans="1:6" ht="15.75" customHeight="1"/>
    <row r="46" spans="1:6" ht="15.75" customHeight="1"/>
    <row r="47" spans="1:6" ht="15.75" customHeight="1"/>
    <row r="48" spans="1: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9">
    <mergeCell ref="A4:A6"/>
    <mergeCell ref="A12:F12"/>
    <mergeCell ref="A28:A29"/>
    <mergeCell ref="C28:C29"/>
    <mergeCell ref="D28:D29"/>
    <mergeCell ref="E28:E29"/>
    <mergeCell ref="F28:F29"/>
    <mergeCell ref="G28:G29"/>
    <mergeCell ref="H28:H29"/>
    <mergeCell ref="I28:I29"/>
    <mergeCell ref="J28:J29"/>
    <mergeCell ref="K28:K29"/>
    <mergeCell ref="L28:L29"/>
    <mergeCell ref="M28:M29"/>
    <mergeCell ref="N28:N29"/>
    <mergeCell ref="O28:O29"/>
    <mergeCell ref="P28:P29"/>
    <mergeCell ref="Q28:Q29"/>
    <mergeCell ref="R28:R29"/>
    <mergeCell ref="S28:S29"/>
    <mergeCell ref="T28:T29"/>
    <mergeCell ref="U28:U29"/>
    <mergeCell ref="AA28:AA29"/>
    <mergeCell ref="AB28:AB29"/>
    <mergeCell ref="V28:V29"/>
    <mergeCell ref="W28:W29"/>
    <mergeCell ref="X28:X29"/>
    <mergeCell ref="Y28:Y29"/>
    <mergeCell ref="Z28:Z29"/>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5" tint="0.59999389629810485"/>
  </sheetPr>
  <dimension ref="A1:AB1001"/>
  <sheetViews>
    <sheetView showGridLines="0" topLeftCell="A29" zoomScale="80" zoomScaleNormal="80" zoomScalePageLayoutView="80" workbookViewId="0">
      <selection activeCell="B32" sqref="B32"/>
    </sheetView>
  </sheetViews>
  <sheetFormatPr defaultColWidth="14.42578125" defaultRowHeight="15" customHeight="1"/>
  <cols>
    <col min="1" max="1" width="47.28515625" style="568" customWidth="1"/>
    <col min="2" max="2" width="117.7109375" style="568" customWidth="1"/>
    <col min="3" max="4" width="37.28515625" style="568" customWidth="1"/>
    <col min="5" max="5" width="34.28515625" style="568" customWidth="1"/>
    <col min="6" max="6" width="27" style="568" customWidth="1"/>
    <col min="7" max="7" width="10" style="568" customWidth="1"/>
    <col min="8" max="16384" width="14.42578125" style="568"/>
  </cols>
  <sheetData>
    <row r="1" spans="1:6" ht="19.5" customHeight="1">
      <c r="A1" s="566" t="s">
        <v>1011</v>
      </c>
      <c r="B1" s="567" t="s">
        <v>1458</v>
      </c>
    </row>
    <row r="2" spans="1:6" ht="21" customHeight="1">
      <c r="A2" s="566" t="s">
        <v>11</v>
      </c>
      <c r="B2" s="569">
        <v>5</v>
      </c>
    </row>
    <row r="3" spans="1:6" ht="40.35" customHeight="1">
      <c r="A3" s="570" t="s">
        <v>12</v>
      </c>
      <c r="B3" s="600" t="s">
        <v>672</v>
      </c>
    </row>
    <row r="4" spans="1:6" ht="31.35" customHeight="1">
      <c r="A4" s="1443" t="s">
        <v>15</v>
      </c>
      <c r="B4" s="669"/>
    </row>
    <row r="5" spans="1:6" ht="30" customHeight="1">
      <c r="A5" s="1798"/>
      <c r="B5" s="592" t="s">
        <v>807</v>
      </c>
    </row>
    <row r="6" spans="1:6" ht="45.6" customHeight="1">
      <c r="A6" s="1799"/>
      <c r="B6" s="592"/>
    </row>
    <row r="7" spans="1:6" ht="34.5" customHeight="1">
      <c r="A7" s="574" t="s">
        <v>17</v>
      </c>
      <c r="B7" s="573"/>
    </row>
    <row r="8" spans="1:6" ht="30" customHeight="1">
      <c r="A8" s="574" t="s">
        <v>32</v>
      </c>
      <c r="B8" s="576" t="s">
        <v>1533</v>
      </c>
    </row>
    <row r="9" spans="1:6" ht="30" customHeight="1">
      <c r="A9" s="989" t="s">
        <v>33</v>
      </c>
      <c r="B9" s="1065" t="s">
        <v>1534</v>
      </c>
    </row>
    <row r="10" spans="1:6" ht="26.25" customHeight="1">
      <c r="A10" s="572" t="s">
        <v>1014</v>
      </c>
      <c r="B10" s="601" t="s">
        <v>675</v>
      </c>
    </row>
    <row r="11" spans="1:6" ht="21" customHeight="1">
      <c r="A11" s="572" t="s">
        <v>1092</v>
      </c>
      <c r="B11" s="601" t="s">
        <v>675</v>
      </c>
    </row>
    <row r="12" spans="1:6" ht="24.75" customHeight="1">
      <c r="A12" s="1442" t="s">
        <v>1016</v>
      </c>
      <c r="B12" s="1800"/>
      <c r="C12" s="1800"/>
      <c r="D12" s="1800"/>
      <c r="E12" s="1800"/>
      <c r="F12" s="1801"/>
    </row>
    <row r="13" spans="1:6" ht="16.5" customHeight="1">
      <c r="A13" s="578" t="s">
        <v>1017</v>
      </c>
      <c r="B13" s="578" t="s">
        <v>1018</v>
      </c>
      <c r="C13" s="578" t="s">
        <v>1019</v>
      </c>
      <c r="D13" s="794" t="s">
        <v>1020</v>
      </c>
      <c r="E13" s="578" t="s">
        <v>1021</v>
      </c>
      <c r="F13" s="578" t="s">
        <v>1022</v>
      </c>
    </row>
    <row r="14" spans="1:6" ht="90">
      <c r="A14" s="579">
        <v>44012</v>
      </c>
      <c r="B14" s="580" t="s">
        <v>1535</v>
      </c>
      <c r="C14" s="581"/>
      <c r="D14" s="581"/>
      <c r="E14" s="582"/>
      <c r="F14" s="582"/>
    </row>
    <row r="15" spans="1:6" ht="135">
      <c r="A15" s="583">
        <v>44028</v>
      </c>
      <c r="B15" s="603" t="s">
        <v>1536</v>
      </c>
      <c r="C15" s="585"/>
      <c r="D15" s="585"/>
      <c r="E15" s="586"/>
      <c r="F15" s="586"/>
    </row>
    <row r="16" spans="1:6" ht="30">
      <c r="A16" s="596">
        <v>44211</v>
      </c>
      <c r="B16" s="597" t="s">
        <v>1365</v>
      </c>
      <c r="C16" s="604"/>
      <c r="D16" s="604"/>
      <c r="E16" s="605"/>
      <c r="F16" s="605"/>
    </row>
    <row r="17" spans="1:28" ht="210">
      <c r="A17" s="599">
        <v>44294</v>
      </c>
      <c r="B17" s="827" t="s">
        <v>1537</v>
      </c>
      <c r="C17" s="587" t="s">
        <v>1538</v>
      </c>
      <c r="D17" s="587"/>
      <c r="E17" s="582"/>
      <c r="F17" s="582"/>
    </row>
    <row r="18" spans="1:28" ht="34.5" customHeight="1">
      <c r="A18" s="439">
        <v>44393</v>
      </c>
      <c r="B18" s="441" t="s">
        <v>1539</v>
      </c>
      <c r="C18" s="443"/>
      <c r="D18" s="443"/>
      <c r="E18" s="443"/>
      <c r="F18" s="443"/>
    </row>
    <row r="19" spans="1:28" ht="59.25" customHeight="1">
      <c r="A19" s="588">
        <v>44490</v>
      </c>
      <c r="B19" s="665" t="s">
        <v>1540</v>
      </c>
      <c r="C19" s="665" t="s">
        <v>1541</v>
      </c>
      <c r="D19" s="665"/>
      <c r="E19" s="582"/>
      <c r="F19" s="582"/>
    </row>
    <row r="20" spans="1:28" ht="198" customHeight="1">
      <c r="A20" s="588">
        <v>44546</v>
      </c>
      <c r="B20" s="665" t="s">
        <v>1542</v>
      </c>
      <c r="C20" s="589" t="s">
        <v>1543</v>
      </c>
      <c r="D20" s="589"/>
      <c r="E20" s="590"/>
      <c r="F20" s="590"/>
    </row>
    <row r="21" spans="1:28" s="676" customFormat="1" ht="90">
      <c r="A21" s="596">
        <v>44566</v>
      </c>
      <c r="B21" s="441" t="s">
        <v>1544</v>
      </c>
      <c r="C21" s="604"/>
      <c r="D21" s="604"/>
      <c r="E21" s="605"/>
      <c r="F21" s="605"/>
    </row>
    <row r="22" spans="1:28" ht="228.75" customHeight="1">
      <c r="A22" s="588">
        <v>44650</v>
      </c>
      <c r="B22" s="827" t="s">
        <v>1545</v>
      </c>
      <c r="C22" s="715" t="s">
        <v>1546</v>
      </c>
      <c r="D22" s="715"/>
      <c r="E22" s="590"/>
      <c r="F22" s="590"/>
    </row>
    <row r="23" spans="1:28" s="676" customFormat="1" ht="42" customHeight="1">
      <c r="A23" s="596">
        <v>44712</v>
      </c>
      <c r="B23" s="879" t="s">
        <v>1547</v>
      </c>
      <c r="C23" s="604"/>
      <c r="D23" s="604"/>
      <c r="E23" s="605"/>
      <c r="F23" s="605"/>
    </row>
    <row r="24" spans="1:28" ht="150" customHeight="1">
      <c r="A24" s="1448">
        <v>44742</v>
      </c>
      <c r="B24" s="882" t="s">
        <v>1548</v>
      </c>
      <c r="C24" s="1451" t="s">
        <v>1549</v>
      </c>
      <c r="D24" s="1805"/>
      <c r="E24" s="1805"/>
      <c r="F24" s="1805"/>
      <c r="G24" s="1806"/>
      <c r="H24" s="1807"/>
      <c r="I24" s="1807"/>
      <c r="J24" s="1807"/>
      <c r="K24" s="1807"/>
      <c r="L24" s="1807"/>
      <c r="M24" s="1807"/>
      <c r="N24" s="1807"/>
      <c r="O24" s="1807"/>
      <c r="P24" s="1807"/>
      <c r="Q24" s="1807"/>
      <c r="R24" s="1807"/>
      <c r="S24" s="1807"/>
      <c r="T24" s="1807"/>
      <c r="U24" s="1807"/>
      <c r="V24" s="1807"/>
      <c r="W24" s="1807"/>
      <c r="X24" s="1807"/>
      <c r="Y24" s="1807"/>
      <c r="Z24" s="1807"/>
      <c r="AA24" s="1807"/>
      <c r="AB24" s="1807"/>
    </row>
    <row r="25" spans="1:28" ht="75.75" customHeight="1">
      <c r="A25" s="1449"/>
      <c r="B25" s="882" t="s">
        <v>1550</v>
      </c>
      <c r="C25" s="1452"/>
      <c r="D25" s="1810"/>
      <c r="E25" s="1810"/>
      <c r="F25" s="1810"/>
      <c r="G25" s="1806"/>
      <c r="H25" s="1807"/>
      <c r="I25" s="1807"/>
      <c r="J25" s="1807"/>
      <c r="K25" s="1807"/>
      <c r="L25" s="1807"/>
      <c r="M25" s="1807"/>
      <c r="N25" s="1807"/>
      <c r="O25" s="1807"/>
      <c r="P25" s="1807"/>
      <c r="Q25" s="1807"/>
      <c r="R25" s="1807"/>
      <c r="S25" s="1807"/>
      <c r="T25" s="1807"/>
      <c r="U25" s="1807"/>
      <c r="V25" s="1807"/>
      <c r="W25" s="1807"/>
      <c r="X25" s="1807"/>
      <c r="Y25" s="1807"/>
      <c r="Z25" s="1807"/>
      <c r="AA25" s="1807"/>
      <c r="AB25" s="1807"/>
    </row>
    <row r="26" spans="1:28" ht="72" customHeight="1">
      <c r="A26" s="1449"/>
      <c r="B26" s="882" t="s">
        <v>1551</v>
      </c>
      <c r="C26" s="1452"/>
      <c r="D26" s="1810"/>
      <c r="E26" s="1810"/>
      <c r="F26" s="1810"/>
      <c r="G26" s="1806"/>
      <c r="H26" s="1807"/>
      <c r="I26" s="1807"/>
      <c r="J26" s="1807"/>
      <c r="K26" s="1807"/>
      <c r="L26" s="1807"/>
      <c r="M26" s="1807"/>
      <c r="N26" s="1807"/>
      <c r="O26" s="1807"/>
      <c r="P26" s="1807"/>
      <c r="Q26" s="1807"/>
      <c r="R26" s="1807"/>
      <c r="S26" s="1807"/>
      <c r="T26" s="1807"/>
      <c r="U26" s="1807"/>
      <c r="V26" s="1807"/>
      <c r="W26" s="1807"/>
      <c r="X26" s="1807"/>
      <c r="Y26" s="1807"/>
      <c r="Z26" s="1807"/>
      <c r="AA26" s="1807"/>
      <c r="AB26" s="1807"/>
    </row>
    <row r="27" spans="1:28" ht="83.25" customHeight="1">
      <c r="A27" s="1450"/>
      <c r="B27" s="882" t="s">
        <v>1552</v>
      </c>
      <c r="C27" s="1453"/>
      <c r="D27" s="1809"/>
      <c r="E27" s="1809"/>
      <c r="F27" s="1809"/>
      <c r="G27" s="1806"/>
      <c r="H27" s="1807"/>
      <c r="I27" s="1807"/>
      <c r="J27" s="1807"/>
      <c r="K27" s="1807"/>
      <c r="L27" s="1807"/>
      <c r="M27" s="1807"/>
      <c r="N27" s="1807"/>
      <c r="O27" s="1807"/>
      <c r="P27" s="1807"/>
      <c r="Q27" s="1807"/>
      <c r="R27" s="1807"/>
      <c r="S27" s="1807"/>
      <c r="T27" s="1807"/>
      <c r="U27" s="1807"/>
      <c r="V27" s="1807"/>
      <c r="W27" s="1807"/>
      <c r="X27" s="1807"/>
      <c r="Y27" s="1807"/>
      <c r="Z27" s="1807"/>
      <c r="AA27" s="1807"/>
      <c r="AB27" s="1807"/>
    </row>
    <row r="28" spans="1:28" s="964" customFormat="1" ht="60">
      <c r="A28" s="1446">
        <v>44844</v>
      </c>
      <c r="B28" s="972" t="s">
        <v>1553</v>
      </c>
      <c r="C28" s="968"/>
      <c r="D28" s="968"/>
      <c r="E28" s="968"/>
      <c r="F28" s="968"/>
    </row>
    <row r="29" spans="1:28" s="964" customFormat="1" ht="105">
      <c r="A29" s="1447"/>
      <c r="B29" s="973" t="s">
        <v>1554</v>
      </c>
      <c r="C29" s="972" t="s">
        <v>1555</v>
      </c>
      <c r="D29" s="968"/>
      <c r="E29" s="968"/>
      <c r="F29" s="968"/>
    </row>
    <row r="30" spans="1:28" s="1051" customFormat="1" ht="33.75" customHeight="1">
      <c r="A30" s="1052">
        <v>44886</v>
      </c>
      <c r="B30" s="800" t="s">
        <v>1028</v>
      </c>
      <c r="C30" s="800"/>
      <c r="D30" s="800"/>
      <c r="E30" s="800"/>
      <c r="F30" s="800"/>
    </row>
    <row r="31" spans="1:28" customFormat="1" ht="150">
      <c r="A31" s="452">
        <v>44909</v>
      </c>
      <c r="B31" s="1058" t="s">
        <v>1556</v>
      </c>
      <c r="C31" s="406"/>
      <c r="D31" s="406"/>
      <c r="E31" s="406"/>
      <c r="F31" s="406"/>
    </row>
    <row r="32" spans="1:28" s="1051" customFormat="1" ht="33.75" customHeight="1">
      <c r="A32" s="1052">
        <v>44930</v>
      </c>
      <c r="B32" s="1108" t="s">
        <v>1557</v>
      </c>
      <c r="C32" s="800"/>
      <c r="D32" s="800"/>
      <c r="E32" s="800"/>
      <c r="F32" s="800"/>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30">
    <mergeCell ref="A4:A6"/>
    <mergeCell ref="A12:F12"/>
    <mergeCell ref="A24:A27"/>
    <mergeCell ref="C24:C27"/>
    <mergeCell ref="D24:D27"/>
    <mergeCell ref="E24:E27"/>
    <mergeCell ref="F24:F27"/>
    <mergeCell ref="O24:O27"/>
    <mergeCell ref="P24:P27"/>
    <mergeCell ref="G24:G27"/>
    <mergeCell ref="H24:H27"/>
    <mergeCell ref="I24:I27"/>
    <mergeCell ref="J24:J27"/>
    <mergeCell ref="K24:K27"/>
    <mergeCell ref="A28:A29"/>
    <mergeCell ref="AA24:AA27"/>
    <mergeCell ref="AB24:AB27"/>
    <mergeCell ref="V24:V27"/>
    <mergeCell ref="W24:W27"/>
    <mergeCell ref="X24:X27"/>
    <mergeCell ref="Y24:Y27"/>
    <mergeCell ref="Z24:Z27"/>
    <mergeCell ref="Q24:Q27"/>
    <mergeCell ref="R24:R27"/>
    <mergeCell ref="S24:S27"/>
    <mergeCell ref="T24:T27"/>
    <mergeCell ref="U24:U27"/>
    <mergeCell ref="L24:L27"/>
    <mergeCell ref="M24:M27"/>
    <mergeCell ref="N24:N27"/>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5" tint="0.59999389629810485"/>
  </sheetPr>
  <dimension ref="A1:AB1001"/>
  <sheetViews>
    <sheetView showGridLines="0" topLeftCell="A28" zoomScale="80" zoomScaleNormal="80" zoomScalePageLayoutView="80" workbookViewId="0">
      <selection activeCell="B32" sqref="B32"/>
    </sheetView>
  </sheetViews>
  <sheetFormatPr defaultColWidth="14.42578125" defaultRowHeight="15" customHeight="1"/>
  <cols>
    <col min="1" max="1" width="47.28515625" customWidth="1"/>
    <col min="2" max="2" width="117.7109375" customWidth="1"/>
    <col min="3" max="4" width="37.28515625" customWidth="1"/>
    <col min="5" max="5" width="34.28515625" customWidth="1"/>
    <col min="6" max="6" width="27" customWidth="1"/>
    <col min="7" max="7" width="10" customWidth="1"/>
  </cols>
  <sheetData>
    <row r="1" spans="1:6" ht="19.5" customHeight="1">
      <c r="A1" s="182" t="s">
        <v>1011</v>
      </c>
      <c r="B1" s="184" t="s">
        <v>1458</v>
      </c>
    </row>
    <row r="2" spans="1:6" ht="21" customHeight="1">
      <c r="A2" s="182" t="s">
        <v>11</v>
      </c>
      <c r="B2" s="186">
        <v>13</v>
      </c>
    </row>
    <row r="3" spans="1:6" ht="37.35" customHeight="1">
      <c r="A3" s="417" t="s">
        <v>12</v>
      </c>
      <c r="B3" s="1811" t="s">
        <v>716</v>
      </c>
    </row>
    <row r="4" spans="1:6" ht="30" customHeight="1">
      <c r="A4" s="1454" t="s">
        <v>15</v>
      </c>
      <c r="B4" s="280"/>
    </row>
    <row r="5" spans="1:6" ht="30" customHeight="1">
      <c r="A5" s="1609"/>
      <c r="B5" s="280" t="s">
        <v>815</v>
      </c>
    </row>
    <row r="6" spans="1:6" ht="30" customHeight="1">
      <c r="A6" s="1576"/>
      <c r="B6" s="280"/>
    </row>
    <row r="7" spans="1:6" ht="34.5" customHeight="1">
      <c r="A7" s="188" t="s">
        <v>17</v>
      </c>
      <c r="B7" s="249" t="s">
        <v>718</v>
      </c>
    </row>
    <row r="8" spans="1:6" ht="30" customHeight="1">
      <c r="A8" s="188" t="s">
        <v>32</v>
      </c>
      <c r="B8" s="107">
        <v>43862</v>
      </c>
    </row>
    <row r="9" spans="1:6" ht="30" customHeight="1">
      <c r="A9" s="641" t="s">
        <v>33</v>
      </c>
      <c r="B9" s="418" t="s">
        <v>1558</v>
      </c>
    </row>
    <row r="10" spans="1:6" ht="26.25" customHeight="1">
      <c r="A10" s="641" t="s">
        <v>1014</v>
      </c>
      <c r="B10" s="1716" t="s">
        <v>706</v>
      </c>
    </row>
    <row r="11" spans="1:6" ht="21" customHeight="1">
      <c r="A11" s="641" t="s">
        <v>1092</v>
      </c>
      <c r="B11" s="190"/>
    </row>
    <row r="12" spans="1:6" ht="24.75" customHeight="1">
      <c r="A12" s="1746" t="s">
        <v>1016</v>
      </c>
      <c r="B12" s="1559"/>
      <c r="C12" s="1559"/>
      <c r="D12" s="1559"/>
      <c r="E12" s="1559"/>
      <c r="F12" s="1552"/>
    </row>
    <row r="13" spans="1:6" ht="16.5" customHeight="1">
      <c r="A13" s="16" t="s">
        <v>1017</v>
      </c>
      <c r="B13" s="16" t="s">
        <v>1018</v>
      </c>
      <c r="C13" s="16" t="s">
        <v>1019</v>
      </c>
      <c r="D13" s="794" t="s">
        <v>1020</v>
      </c>
      <c r="E13" s="16" t="s">
        <v>1021</v>
      </c>
      <c r="F13" s="16" t="s">
        <v>1022</v>
      </c>
    </row>
    <row r="14" spans="1:6" ht="55.5" customHeight="1">
      <c r="A14" s="412">
        <v>44012</v>
      </c>
      <c r="B14" s="413" t="s">
        <v>1559</v>
      </c>
      <c r="C14" s="414"/>
      <c r="D14" s="414"/>
      <c r="E14" s="215"/>
      <c r="F14" s="215"/>
    </row>
    <row r="15" spans="1:6" ht="75">
      <c r="A15" s="1812">
        <v>44028</v>
      </c>
      <c r="B15" s="1813" t="s">
        <v>1560</v>
      </c>
      <c r="C15" s="415"/>
      <c r="D15" s="415"/>
      <c r="E15" s="416"/>
      <c r="F15" s="416"/>
    </row>
    <row r="16" spans="1:6" ht="30">
      <c r="A16" s="194">
        <v>44180</v>
      </c>
      <c r="B16" s="413" t="s">
        <v>1561</v>
      </c>
      <c r="C16" s="413" t="s">
        <v>1562</v>
      </c>
      <c r="D16" s="413"/>
      <c r="E16" s="215"/>
      <c r="F16" s="215"/>
    </row>
    <row r="17" spans="1:28" ht="75">
      <c r="A17" s="439">
        <v>44208</v>
      </c>
      <c r="B17" s="441" t="s">
        <v>1563</v>
      </c>
      <c r="C17" s="443"/>
      <c r="D17" s="443"/>
      <c r="E17" s="443"/>
      <c r="F17" s="443"/>
    </row>
    <row r="18" spans="1:28" ht="32.1" customHeight="1">
      <c r="A18" s="194">
        <v>44195</v>
      </c>
      <c r="B18" s="192" t="s">
        <v>1564</v>
      </c>
      <c r="C18" s="215" t="s">
        <v>1565</v>
      </c>
      <c r="D18" s="215"/>
      <c r="E18" s="215"/>
      <c r="F18" s="215"/>
    </row>
    <row r="19" spans="1:28" ht="44.25" customHeight="1">
      <c r="A19" s="439">
        <v>44393</v>
      </c>
      <c r="B19" s="441" t="s">
        <v>1566</v>
      </c>
      <c r="C19" s="443"/>
      <c r="D19" s="443"/>
      <c r="E19" s="443"/>
      <c r="F19" s="443"/>
    </row>
    <row r="20" spans="1:28" ht="30">
      <c r="A20" s="656">
        <v>44474</v>
      </c>
      <c r="B20" s="657" t="s">
        <v>1567</v>
      </c>
      <c r="C20" s="18"/>
      <c r="D20" s="18"/>
      <c r="E20" s="111"/>
      <c r="F20" s="111"/>
    </row>
    <row r="21" spans="1:28" ht="137.25" customHeight="1">
      <c r="A21" s="194">
        <v>44540</v>
      </c>
      <c r="B21" s="666" t="s">
        <v>1568</v>
      </c>
      <c r="C21" s="413" t="s">
        <v>1569</v>
      </c>
      <c r="D21" s="413"/>
      <c r="E21" s="111"/>
      <c r="F21" s="111"/>
    </row>
    <row r="22" spans="1:28" s="672" customFormat="1" ht="66" customHeight="1">
      <c r="A22" s="439">
        <v>44566</v>
      </c>
      <c r="B22" s="441" t="s">
        <v>1570</v>
      </c>
      <c r="C22" s="442" t="s">
        <v>1173</v>
      </c>
      <c r="D22" s="442"/>
      <c r="E22" s="440"/>
      <c r="F22" s="440"/>
    </row>
    <row r="23" spans="1:28" ht="120">
      <c r="A23" s="719">
        <v>44650</v>
      </c>
      <c r="B23" s="666" t="s">
        <v>1571</v>
      </c>
      <c r="C23" s="717"/>
      <c r="D23" s="717"/>
      <c r="E23" s="718"/>
      <c r="F23" s="718"/>
      <c r="G23" s="716"/>
      <c r="H23" s="716"/>
      <c r="I23" s="716"/>
      <c r="J23" s="716"/>
      <c r="K23" s="716"/>
      <c r="L23" s="716"/>
      <c r="M23" s="716"/>
      <c r="N23" s="716"/>
      <c r="O23" s="716"/>
      <c r="P23" s="716"/>
      <c r="Q23" s="716"/>
      <c r="R23" s="716"/>
      <c r="S23" s="716"/>
      <c r="T23" s="716"/>
      <c r="U23" s="716"/>
      <c r="V23" s="716"/>
      <c r="W23" s="716"/>
      <c r="X23" s="716"/>
      <c r="Y23" s="716"/>
      <c r="Z23" s="716"/>
      <c r="AA23" s="716"/>
    </row>
    <row r="24" spans="1:28" s="672" customFormat="1" ht="63.75" customHeight="1">
      <c r="A24" s="439">
        <v>44712</v>
      </c>
      <c r="B24" s="866" t="s">
        <v>1572</v>
      </c>
      <c r="C24" s="442" t="s">
        <v>1173</v>
      </c>
      <c r="D24" s="442"/>
      <c r="E24" s="440"/>
      <c r="F24" s="440"/>
    </row>
    <row r="25" spans="1:28" ht="57.75" customHeight="1">
      <c r="A25" s="1448">
        <v>44742</v>
      </c>
      <c r="B25" s="882" t="s">
        <v>1573</v>
      </c>
      <c r="C25" s="1804"/>
      <c r="D25" s="1805"/>
      <c r="E25" s="1805"/>
      <c r="F25" s="1805"/>
      <c r="G25" s="1806"/>
      <c r="H25" s="1807"/>
      <c r="I25" s="1807"/>
      <c r="J25" s="1807"/>
      <c r="K25" s="1807"/>
      <c r="L25" s="1807"/>
      <c r="M25" s="1807"/>
      <c r="N25" s="1807"/>
      <c r="O25" s="1807"/>
      <c r="P25" s="1807"/>
      <c r="Q25" s="1807"/>
      <c r="R25" s="1807"/>
      <c r="S25" s="1807"/>
      <c r="T25" s="1807"/>
      <c r="U25" s="1807"/>
      <c r="V25" s="1807"/>
      <c r="W25" s="1807"/>
      <c r="X25" s="1807"/>
      <c r="Y25" s="1807"/>
      <c r="Z25" s="1807"/>
      <c r="AA25" s="1807"/>
      <c r="AB25" s="1807"/>
    </row>
    <row r="26" spans="1:28" ht="51.75" customHeight="1">
      <c r="A26" s="1449"/>
      <c r="B26" s="882" t="s">
        <v>1574</v>
      </c>
      <c r="C26" s="1814"/>
      <c r="D26" s="1810"/>
      <c r="E26" s="1810"/>
      <c r="F26" s="1810"/>
      <c r="G26" s="1806"/>
      <c r="H26" s="1807"/>
      <c r="I26" s="1807"/>
      <c r="J26" s="1807"/>
      <c r="K26" s="1807"/>
      <c r="L26" s="1807"/>
      <c r="M26" s="1807"/>
      <c r="N26" s="1807"/>
      <c r="O26" s="1807"/>
      <c r="P26" s="1807"/>
      <c r="Q26" s="1807"/>
      <c r="R26" s="1807"/>
      <c r="S26" s="1807"/>
      <c r="T26" s="1807"/>
      <c r="U26" s="1807"/>
      <c r="V26" s="1807"/>
      <c r="W26" s="1807"/>
      <c r="X26" s="1807"/>
      <c r="Y26" s="1807"/>
      <c r="Z26" s="1807"/>
      <c r="AA26" s="1807"/>
      <c r="AB26" s="1807"/>
    </row>
    <row r="27" spans="1:28" ht="50.25" customHeight="1">
      <c r="A27" s="1449"/>
      <c r="B27" s="882" t="s">
        <v>1575</v>
      </c>
      <c r="C27" s="1814"/>
      <c r="D27" s="1810"/>
      <c r="E27" s="1810"/>
      <c r="F27" s="1810"/>
      <c r="G27" s="1806"/>
      <c r="H27" s="1807"/>
      <c r="I27" s="1807"/>
      <c r="J27" s="1807"/>
      <c r="K27" s="1807"/>
      <c r="L27" s="1807"/>
      <c r="M27" s="1807"/>
      <c r="N27" s="1807"/>
      <c r="O27" s="1807"/>
      <c r="P27" s="1807"/>
      <c r="Q27" s="1807"/>
      <c r="R27" s="1807"/>
      <c r="S27" s="1807"/>
      <c r="T27" s="1807"/>
      <c r="U27" s="1807"/>
      <c r="V27" s="1807"/>
      <c r="W27" s="1807"/>
      <c r="X27" s="1807"/>
      <c r="Y27" s="1807"/>
      <c r="Z27" s="1807"/>
      <c r="AA27" s="1807"/>
      <c r="AB27" s="1807"/>
    </row>
    <row r="28" spans="1:28" ht="81.75" customHeight="1">
      <c r="A28" s="1450"/>
      <c r="B28" s="882" t="s">
        <v>1576</v>
      </c>
      <c r="C28" s="1808"/>
      <c r="D28" s="1809"/>
      <c r="E28" s="1809"/>
      <c r="F28" s="1809"/>
      <c r="G28" s="1806"/>
      <c r="H28" s="1807"/>
      <c r="I28" s="1807"/>
      <c r="J28" s="1807"/>
      <c r="K28" s="1807"/>
      <c r="L28" s="1807"/>
      <c r="M28" s="1807"/>
      <c r="N28" s="1807"/>
      <c r="O28" s="1807"/>
      <c r="P28" s="1807"/>
      <c r="Q28" s="1807"/>
      <c r="R28" s="1807"/>
      <c r="S28" s="1807"/>
      <c r="T28" s="1807"/>
      <c r="U28" s="1807"/>
      <c r="V28" s="1807"/>
      <c r="W28" s="1807"/>
      <c r="X28" s="1807"/>
      <c r="Y28" s="1807"/>
      <c r="Z28" s="1807"/>
      <c r="AA28" s="1807"/>
      <c r="AB28" s="1807"/>
    </row>
    <row r="29" spans="1:28" ht="60">
      <c r="A29" s="452">
        <v>44844</v>
      </c>
      <c r="B29" s="974" t="s">
        <v>1577</v>
      </c>
      <c r="C29" s="406"/>
      <c r="D29" s="406"/>
      <c r="E29" s="406"/>
      <c r="F29" s="406"/>
    </row>
    <row r="30" spans="1:28" s="1051" customFormat="1" ht="33.75" customHeight="1">
      <c r="A30" s="1052">
        <v>44886</v>
      </c>
      <c r="B30" s="800" t="s">
        <v>1028</v>
      </c>
      <c r="C30" s="800"/>
      <c r="D30" s="800"/>
      <c r="E30" s="800"/>
      <c r="F30" s="800"/>
    </row>
    <row r="31" spans="1:28" ht="45">
      <c r="A31" s="452">
        <v>44909</v>
      </c>
      <c r="B31" s="1058" t="s">
        <v>1578</v>
      </c>
      <c r="C31" s="406"/>
      <c r="D31" s="406"/>
      <c r="E31" s="406"/>
      <c r="F31" s="406"/>
    </row>
    <row r="32" spans="1:28" s="672" customFormat="1" ht="63.75" customHeight="1">
      <c r="A32" s="1111">
        <v>44930</v>
      </c>
      <c r="B32" s="1113" t="s">
        <v>1579</v>
      </c>
      <c r="C32" s="1112" t="s">
        <v>1173</v>
      </c>
      <c r="D32" s="442"/>
      <c r="E32" s="440"/>
      <c r="F32" s="440"/>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9">
    <mergeCell ref="A4:A6"/>
    <mergeCell ref="A12:F12"/>
    <mergeCell ref="A25:A28"/>
    <mergeCell ref="C25:C28"/>
    <mergeCell ref="D25:D28"/>
    <mergeCell ref="E25:E28"/>
    <mergeCell ref="F25:F28"/>
    <mergeCell ref="G25:G28"/>
    <mergeCell ref="H25:H28"/>
    <mergeCell ref="I25:I28"/>
    <mergeCell ref="J25:J28"/>
    <mergeCell ref="K25:K28"/>
    <mergeCell ref="L25:L28"/>
    <mergeCell ref="M25:M28"/>
    <mergeCell ref="N25:N28"/>
    <mergeCell ref="O25:O28"/>
    <mergeCell ref="P25:P28"/>
    <mergeCell ref="Q25:Q28"/>
    <mergeCell ref="R25:R28"/>
    <mergeCell ref="S25:S28"/>
    <mergeCell ref="T25:T28"/>
    <mergeCell ref="U25:U28"/>
    <mergeCell ref="AA25:AA28"/>
    <mergeCell ref="AB25:AB28"/>
    <mergeCell ref="V25:V28"/>
    <mergeCell ref="W25:W28"/>
    <mergeCell ref="X25:X28"/>
    <mergeCell ref="Y25:Y28"/>
    <mergeCell ref="Z25:Z28"/>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5" tint="0.59999389629810485"/>
  </sheetPr>
  <dimension ref="A1:AB1001"/>
  <sheetViews>
    <sheetView showGridLines="0" topLeftCell="A26" zoomScale="80" zoomScaleNormal="80" zoomScalePageLayoutView="80" workbookViewId="0">
      <selection activeCell="E32" sqref="E32"/>
    </sheetView>
  </sheetViews>
  <sheetFormatPr defaultColWidth="14.42578125" defaultRowHeight="15" customHeight="1"/>
  <cols>
    <col min="1" max="1" width="47.28515625" customWidth="1"/>
    <col min="2" max="2" width="117.7109375" customWidth="1"/>
    <col min="3" max="4" width="37.28515625" customWidth="1"/>
    <col min="5" max="5" width="34.28515625" customWidth="1"/>
    <col min="6" max="6" width="27" customWidth="1"/>
    <col min="7" max="7" width="10" customWidth="1"/>
  </cols>
  <sheetData>
    <row r="1" spans="1:6" ht="19.5" customHeight="1">
      <c r="A1" s="182" t="s">
        <v>1011</v>
      </c>
      <c r="B1" s="184" t="s">
        <v>1458</v>
      </c>
    </row>
    <row r="2" spans="1:6" ht="21" customHeight="1">
      <c r="A2" s="182" t="s">
        <v>11</v>
      </c>
      <c r="B2" s="186">
        <v>14</v>
      </c>
    </row>
    <row r="3" spans="1:6" ht="36.6" customHeight="1">
      <c r="A3" s="417" t="s">
        <v>12</v>
      </c>
      <c r="B3" s="1811" t="s">
        <v>721</v>
      </c>
    </row>
    <row r="4" spans="1:6" ht="30" customHeight="1">
      <c r="A4" s="1454" t="s">
        <v>15</v>
      </c>
      <c r="B4" s="258"/>
    </row>
    <row r="5" spans="1:6" ht="30" customHeight="1">
      <c r="A5" s="1609"/>
      <c r="B5" s="277" t="s">
        <v>819</v>
      </c>
    </row>
    <row r="6" spans="1:6" ht="30" customHeight="1">
      <c r="A6" s="1576"/>
      <c r="B6" s="236"/>
    </row>
    <row r="7" spans="1:6" ht="34.5" customHeight="1">
      <c r="A7" s="188" t="s">
        <v>17</v>
      </c>
      <c r="B7" s="249" t="s">
        <v>686</v>
      </c>
    </row>
    <row r="8" spans="1:6" ht="30" customHeight="1">
      <c r="A8" s="188" t="s">
        <v>32</v>
      </c>
      <c r="B8" s="107">
        <v>43862</v>
      </c>
    </row>
    <row r="9" spans="1:6" ht="30" customHeight="1">
      <c r="A9" s="641" t="s">
        <v>33</v>
      </c>
      <c r="B9" s="107" t="s">
        <v>1580</v>
      </c>
    </row>
    <row r="10" spans="1:6" ht="26.25" customHeight="1">
      <c r="A10" s="641" t="s">
        <v>1014</v>
      </c>
      <c r="B10" s="1716" t="s">
        <v>706</v>
      </c>
    </row>
    <row r="11" spans="1:6" ht="21" customHeight="1">
      <c r="A11" s="641" t="s">
        <v>1092</v>
      </c>
      <c r="B11" s="190"/>
    </row>
    <row r="12" spans="1:6" ht="24.75" customHeight="1">
      <c r="A12" s="1746" t="s">
        <v>1016</v>
      </c>
      <c r="B12" s="1559"/>
      <c r="C12" s="1559"/>
      <c r="D12" s="1559"/>
      <c r="E12" s="1559"/>
      <c r="F12" s="1552"/>
    </row>
    <row r="13" spans="1:6" ht="16.5" customHeight="1">
      <c r="A13" s="16" t="s">
        <v>1017</v>
      </c>
      <c r="B13" s="16" t="s">
        <v>1018</v>
      </c>
      <c r="C13" s="16" t="s">
        <v>1019</v>
      </c>
      <c r="D13" s="794" t="s">
        <v>1020</v>
      </c>
      <c r="E13" s="16" t="s">
        <v>1021</v>
      </c>
      <c r="F13" s="16" t="s">
        <v>1022</v>
      </c>
    </row>
    <row r="14" spans="1:6" ht="45">
      <c r="A14" s="412">
        <v>44012</v>
      </c>
      <c r="B14" s="413" t="s">
        <v>1581</v>
      </c>
      <c r="C14" s="414" t="s">
        <v>1461</v>
      </c>
      <c r="D14" s="414"/>
      <c r="E14" s="215"/>
      <c r="F14" s="215"/>
    </row>
    <row r="15" spans="1:6" ht="135">
      <c r="A15" s="1812">
        <v>44028</v>
      </c>
      <c r="B15" s="1813" t="s">
        <v>1582</v>
      </c>
      <c r="C15" s="415"/>
      <c r="D15" s="415"/>
      <c r="E15" s="416"/>
      <c r="F15" s="416"/>
    </row>
    <row r="16" spans="1:6" ht="45">
      <c r="A16" s="194">
        <v>44180</v>
      </c>
      <c r="B16" s="413" t="s">
        <v>1581</v>
      </c>
      <c r="C16" s="431" t="s">
        <v>1583</v>
      </c>
      <c r="D16" s="431"/>
      <c r="E16" s="215"/>
      <c r="F16" s="215"/>
    </row>
    <row r="17" spans="1:28" ht="60">
      <c r="A17" s="439">
        <v>44208</v>
      </c>
      <c r="B17" s="441" t="s">
        <v>1584</v>
      </c>
      <c r="C17" s="443"/>
      <c r="D17" s="443"/>
      <c r="E17" s="443"/>
      <c r="F17" s="443"/>
    </row>
    <row r="18" spans="1:28" ht="14.25" customHeight="1">
      <c r="A18" s="194">
        <v>44195</v>
      </c>
      <c r="B18" s="215" t="s">
        <v>1564</v>
      </c>
      <c r="C18" s="215" t="s">
        <v>1565</v>
      </c>
      <c r="D18" s="215"/>
      <c r="E18" s="215"/>
      <c r="F18" s="215"/>
    </row>
    <row r="19" spans="1:28" ht="75">
      <c r="A19" s="194">
        <v>44294</v>
      </c>
      <c r="B19" s="192" t="s">
        <v>1585</v>
      </c>
      <c r="C19" s="192" t="s">
        <v>1586</v>
      </c>
      <c r="D19" s="192"/>
      <c r="E19" s="215"/>
      <c r="F19" s="215"/>
    </row>
    <row r="20" spans="1:28" ht="30">
      <c r="A20" s="439">
        <v>44393</v>
      </c>
      <c r="B20" s="441" t="s">
        <v>1587</v>
      </c>
      <c r="C20" s="443"/>
      <c r="D20" s="443"/>
      <c r="E20" s="443"/>
      <c r="F20" s="443"/>
    </row>
    <row r="21" spans="1:28" ht="30">
      <c r="A21" s="658">
        <v>44474</v>
      </c>
      <c r="B21" s="659" t="s">
        <v>1588</v>
      </c>
      <c r="C21" s="18"/>
      <c r="D21" s="18"/>
      <c r="E21" s="111"/>
      <c r="F21" s="111"/>
    </row>
    <row r="22" spans="1:28" ht="75">
      <c r="A22" s="194">
        <v>44490</v>
      </c>
      <c r="B22" s="667" t="s">
        <v>1589</v>
      </c>
      <c r="C22" s="668" t="s">
        <v>120</v>
      </c>
      <c r="D22" s="668"/>
      <c r="E22" s="111"/>
      <c r="F22" s="111"/>
    </row>
    <row r="23" spans="1:28" ht="123.75" customHeight="1">
      <c r="A23" s="194">
        <v>44540</v>
      </c>
      <c r="B23" s="192" t="s">
        <v>1590</v>
      </c>
      <c r="C23" s="668" t="s">
        <v>120</v>
      </c>
      <c r="D23" s="668"/>
      <c r="E23" s="111"/>
      <c r="F23" s="111"/>
    </row>
    <row r="24" spans="1:28" s="672" customFormat="1" ht="66" customHeight="1">
      <c r="A24" s="439">
        <v>44566</v>
      </c>
      <c r="B24" s="677" t="s">
        <v>1570</v>
      </c>
      <c r="C24" s="442" t="s">
        <v>1173</v>
      </c>
      <c r="D24" s="442"/>
      <c r="E24" s="440"/>
      <c r="F24" s="440"/>
    </row>
    <row r="25" spans="1:28" ht="60">
      <c r="A25" s="722">
        <v>44650</v>
      </c>
      <c r="B25" s="723" t="s">
        <v>1591</v>
      </c>
      <c r="C25" s="724" t="s">
        <v>1592</v>
      </c>
      <c r="D25" s="724"/>
      <c r="E25" s="721"/>
      <c r="F25" s="721"/>
      <c r="G25" s="720"/>
      <c r="H25" s="720"/>
      <c r="I25" s="720"/>
      <c r="J25" s="720"/>
      <c r="K25" s="720"/>
      <c r="L25" s="720"/>
      <c r="M25" s="720"/>
      <c r="N25" s="720"/>
      <c r="O25" s="720"/>
      <c r="P25" s="720"/>
      <c r="Q25" s="720"/>
      <c r="R25" s="720"/>
      <c r="S25" s="720"/>
      <c r="T25" s="720"/>
      <c r="U25" s="720"/>
      <c r="V25" s="720"/>
      <c r="W25" s="720"/>
      <c r="X25" s="720"/>
      <c r="Y25" s="720"/>
      <c r="Z25" s="720"/>
      <c r="AA25" s="720"/>
    </row>
    <row r="26" spans="1:28" s="762" customFormat="1" ht="49.5" customHeight="1">
      <c r="A26" s="761">
        <v>44712</v>
      </c>
      <c r="B26" s="884" t="s">
        <v>1593</v>
      </c>
      <c r="C26" s="763" t="s">
        <v>1594</v>
      </c>
      <c r="D26" s="763"/>
      <c r="E26" s="442"/>
      <c r="F26" s="442"/>
    </row>
    <row r="27" spans="1:28" ht="64.5" customHeight="1">
      <c r="A27" s="1448">
        <v>44742</v>
      </c>
      <c r="B27" s="885" t="s">
        <v>1595</v>
      </c>
      <c r="C27" s="1456" t="s">
        <v>1596</v>
      </c>
      <c r="D27" s="1805"/>
      <c r="E27" s="1805"/>
      <c r="F27" s="1805"/>
      <c r="G27" s="1806"/>
      <c r="H27" s="1807"/>
      <c r="I27" s="1807"/>
      <c r="J27" s="1807"/>
      <c r="K27" s="1807"/>
      <c r="L27" s="1807"/>
      <c r="M27" s="1807"/>
      <c r="N27" s="1807"/>
      <c r="O27" s="1807"/>
      <c r="P27" s="1807"/>
      <c r="Q27" s="1807"/>
      <c r="R27" s="1807"/>
      <c r="S27" s="1807"/>
      <c r="T27" s="1807"/>
      <c r="U27" s="1807"/>
      <c r="V27" s="1807"/>
      <c r="W27" s="1807"/>
      <c r="X27" s="1807"/>
      <c r="Y27" s="1807"/>
      <c r="Z27" s="1807"/>
      <c r="AA27" s="1807"/>
      <c r="AB27" s="1807"/>
    </row>
    <row r="28" spans="1:28" ht="105" customHeight="1">
      <c r="A28" s="1455"/>
      <c r="B28" s="883" t="s">
        <v>1597</v>
      </c>
      <c r="C28" s="1350"/>
      <c r="D28" s="1809"/>
      <c r="E28" s="1809"/>
      <c r="F28" s="1809"/>
      <c r="G28" s="1806"/>
      <c r="H28" s="1807"/>
      <c r="I28" s="1807"/>
      <c r="J28" s="1807"/>
      <c r="K28" s="1807"/>
      <c r="L28" s="1807"/>
      <c r="M28" s="1807"/>
      <c r="N28" s="1807"/>
      <c r="O28" s="1807"/>
      <c r="P28" s="1807"/>
      <c r="Q28" s="1807"/>
      <c r="R28" s="1807"/>
      <c r="S28" s="1807"/>
      <c r="T28" s="1807"/>
      <c r="U28" s="1807"/>
      <c r="V28" s="1807"/>
      <c r="W28" s="1807"/>
      <c r="X28" s="1807"/>
      <c r="Y28" s="1807"/>
      <c r="Z28" s="1807"/>
      <c r="AA28" s="1807"/>
      <c r="AB28" s="1807"/>
    </row>
    <row r="29" spans="1:28">
      <c r="A29" s="452">
        <v>44844</v>
      </c>
      <c r="B29" s="975" t="s">
        <v>1598</v>
      </c>
      <c r="C29" s="406"/>
      <c r="D29" s="406"/>
      <c r="E29" s="406"/>
      <c r="F29" s="406"/>
    </row>
    <row r="30" spans="1:28" s="1051" customFormat="1" ht="33.75" customHeight="1">
      <c r="A30" s="1052">
        <v>44886</v>
      </c>
      <c r="B30" s="800" t="s">
        <v>1028</v>
      </c>
      <c r="C30" s="800"/>
      <c r="D30" s="800"/>
      <c r="E30" s="800"/>
      <c r="F30" s="800"/>
    </row>
    <row r="31" spans="1:28" ht="90">
      <c r="A31" s="452">
        <v>44909</v>
      </c>
      <c r="B31" s="1058" t="s">
        <v>1599</v>
      </c>
      <c r="C31" s="1090" t="s">
        <v>1600</v>
      </c>
      <c r="D31" s="406"/>
      <c r="E31" s="406"/>
      <c r="F31" s="406"/>
    </row>
    <row r="32" spans="1:28" s="1051" customFormat="1" ht="33.75" customHeight="1">
      <c r="A32" s="1052">
        <v>44930</v>
      </c>
      <c r="B32" s="1108" t="s">
        <v>1601</v>
      </c>
      <c r="C32" s="800"/>
      <c r="D32" s="800"/>
      <c r="E32" s="800"/>
      <c r="F32" s="800"/>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9">
    <mergeCell ref="A4:A6"/>
    <mergeCell ref="A12:F12"/>
    <mergeCell ref="A27:A28"/>
    <mergeCell ref="C27:C28"/>
    <mergeCell ref="D27:D28"/>
    <mergeCell ref="E27:E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U28"/>
    <mergeCell ref="AA27:AA28"/>
    <mergeCell ref="AB27:AB28"/>
    <mergeCell ref="V27:V28"/>
    <mergeCell ref="W27:W28"/>
    <mergeCell ref="X27:X28"/>
    <mergeCell ref="Y27:Y28"/>
    <mergeCell ref="Z27:Z28"/>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FF00"/>
  </sheetPr>
  <dimension ref="A2:P10"/>
  <sheetViews>
    <sheetView showGridLines="0" topLeftCell="B1" zoomScale="80" zoomScaleNormal="80" zoomScalePageLayoutView="80" workbookViewId="0">
      <pane xSplit="3" ySplit="7" topLeftCell="E8" activePane="bottomRight" state="frozen"/>
      <selection pane="bottomRight" activeCell="D8" sqref="D8"/>
      <selection pane="bottomLeft" activeCell="B28" sqref="B28"/>
      <selection pane="topRight" activeCell="B28" sqref="B28"/>
    </sheetView>
  </sheetViews>
  <sheetFormatPr defaultColWidth="11.42578125" defaultRowHeight="15"/>
  <cols>
    <col min="1" max="1" width="11.42578125" style="432"/>
    <col min="2" max="2" width="20.7109375" style="432" bestFit="1" customWidth="1"/>
    <col min="3" max="3" width="11.28515625" style="432" bestFit="1" customWidth="1"/>
    <col min="4" max="4" width="56.42578125" style="432" customWidth="1"/>
    <col min="5" max="5" width="11.42578125" style="432"/>
    <col min="6" max="6" width="31.28515625" style="432" customWidth="1"/>
    <col min="7" max="8" width="20.7109375" style="432" bestFit="1" customWidth="1"/>
    <col min="9" max="9" width="24.7109375" style="432" customWidth="1"/>
    <col min="10" max="10" width="20.7109375" style="432" bestFit="1" customWidth="1"/>
    <col min="11" max="12" width="11.42578125" style="432"/>
    <col min="13" max="13" width="23" style="432" customWidth="1"/>
    <col min="14" max="16384" width="11.42578125" style="432"/>
  </cols>
  <sheetData>
    <row r="2" spans="1:16">
      <c r="A2" s="1457" t="s">
        <v>1081</v>
      </c>
      <c r="B2" s="1458"/>
      <c r="C2" s="1459"/>
      <c r="D2" s="1359" t="s">
        <v>741</v>
      </c>
      <c r="E2" s="1360"/>
      <c r="F2" s="1360"/>
      <c r="G2" s="1360"/>
      <c r="H2" s="1360"/>
      <c r="I2" s="1360"/>
      <c r="J2" s="1360"/>
      <c r="K2" s="1360"/>
      <c r="L2" s="1360"/>
      <c r="M2" s="1314"/>
      <c r="N2" s="1314"/>
      <c r="O2" s="1314"/>
    </row>
    <row r="3" spans="1:16">
      <c r="A3" s="1457" t="s">
        <v>1082</v>
      </c>
      <c r="B3" s="1458"/>
      <c r="C3" s="1459"/>
      <c r="D3" s="1311"/>
      <c r="E3" s="1312"/>
      <c r="F3" s="1312"/>
      <c r="G3" s="1312"/>
      <c r="H3" s="1312"/>
      <c r="I3" s="1312"/>
      <c r="J3" s="1312"/>
      <c r="K3" s="1312"/>
      <c r="L3" s="1312"/>
      <c r="M3" s="1314"/>
      <c r="N3" s="1314"/>
      <c r="O3" s="1314"/>
    </row>
    <row r="4" spans="1:16">
      <c r="A4" s="1315" t="s">
        <v>1114</v>
      </c>
      <c r="B4" s="1315"/>
      <c r="C4" s="1315"/>
      <c r="D4" s="1315"/>
      <c r="E4" s="1315"/>
      <c r="F4" s="1315"/>
      <c r="G4" s="1315"/>
      <c r="H4" s="1315"/>
      <c r="I4" s="1315"/>
      <c r="J4" s="1315"/>
      <c r="K4" s="1315"/>
      <c r="L4" s="1315"/>
      <c r="M4" s="1316" t="s">
        <v>1602</v>
      </c>
      <c r="N4" s="1316"/>
      <c r="O4" s="1316"/>
    </row>
    <row r="5" spans="1:16">
      <c r="A5" s="1319" t="s">
        <v>745</v>
      </c>
      <c r="B5" s="1319"/>
      <c r="C5" s="1319"/>
      <c r="D5" s="1319"/>
      <c r="E5" s="1319"/>
      <c r="F5" s="1319"/>
      <c r="G5" s="1319"/>
      <c r="H5" s="1319"/>
      <c r="I5" s="1319"/>
      <c r="J5" s="1319"/>
      <c r="K5" s="1319"/>
      <c r="L5" s="1319"/>
      <c r="M5" s="1460" t="s">
        <v>746</v>
      </c>
      <c r="N5" s="1461"/>
      <c r="O5" s="1319" t="s">
        <v>747</v>
      </c>
    </row>
    <row r="6" spans="1:16" ht="45">
      <c r="A6" s="1301" t="s">
        <v>748</v>
      </c>
      <c r="B6" s="1301" t="s">
        <v>749</v>
      </c>
      <c r="C6" s="1320" t="s">
        <v>750</v>
      </c>
      <c r="D6" s="1319" t="s">
        <v>751</v>
      </c>
      <c r="E6" s="433" t="s">
        <v>1084</v>
      </c>
      <c r="F6" s="1301" t="s">
        <v>753</v>
      </c>
      <c r="G6" s="1322" t="s">
        <v>754</v>
      </c>
      <c r="H6" s="1323"/>
      <c r="I6" s="1301" t="s">
        <v>755</v>
      </c>
      <c r="J6" s="1301" t="s">
        <v>756</v>
      </c>
      <c r="K6" s="1322" t="s">
        <v>757</v>
      </c>
      <c r="L6" s="1324"/>
      <c r="M6" s="1301" t="s">
        <v>758</v>
      </c>
      <c r="N6" s="1301" t="s">
        <v>759</v>
      </c>
      <c r="O6" s="1319"/>
    </row>
    <row r="7" spans="1:16" ht="22.5">
      <c r="A7" s="1302"/>
      <c r="B7" s="1302"/>
      <c r="C7" s="1321"/>
      <c r="D7" s="1319"/>
      <c r="E7" s="434" t="s">
        <v>31</v>
      </c>
      <c r="F7" s="1302"/>
      <c r="G7" s="433" t="s">
        <v>760</v>
      </c>
      <c r="H7" s="433" t="s">
        <v>761</v>
      </c>
      <c r="I7" s="1302"/>
      <c r="J7" s="1302"/>
      <c r="K7" s="435" t="s">
        <v>762</v>
      </c>
      <c r="L7" s="435" t="s">
        <v>1085</v>
      </c>
      <c r="M7" s="1302"/>
      <c r="N7" s="1302"/>
      <c r="O7" s="1319"/>
    </row>
    <row r="8" spans="1:16" s="451" customFormat="1" ht="202.5">
      <c r="A8" s="446" t="s">
        <v>1603</v>
      </c>
      <c r="B8" s="447">
        <v>44134</v>
      </c>
      <c r="C8" s="446">
        <v>4</v>
      </c>
      <c r="D8" s="448" t="s">
        <v>1604</v>
      </c>
      <c r="E8" s="438" t="s">
        <v>64</v>
      </c>
      <c r="F8" s="446" t="s">
        <v>962</v>
      </c>
      <c r="G8" s="447">
        <v>44166</v>
      </c>
      <c r="H8" s="447">
        <v>45260</v>
      </c>
      <c r="I8" s="446" t="s">
        <v>963</v>
      </c>
      <c r="J8" s="447">
        <v>44227</v>
      </c>
      <c r="K8" s="446" t="s">
        <v>1605</v>
      </c>
      <c r="L8" s="446" t="s">
        <v>1606</v>
      </c>
      <c r="M8" s="449"/>
      <c r="N8" s="449"/>
      <c r="O8" s="450"/>
      <c r="P8" s="1815" t="s">
        <v>1349</v>
      </c>
    </row>
    <row r="9" spans="1:16">
      <c r="A9" s="1416" t="s">
        <v>1607</v>
      </c>
      <c r="B9" s="1416"/>
      <c r="C9" s="1416"/>
      <c r="D9" s="1416"/>
      <c r="E9" s="1416"/>
      <c r="F9" s="1416" t="s">
        <v>1608</v>
      </c>
      <c r="G9" s="1416"/>
      <c r="H9" s="1416"/>
      <c r="I9" s="1416"/>
      <c r="J9" s="1416" t="s">
        <v>1609</v>
      </c>
      <c r="K9" s="1416"/>
      <c r="L9" s="1416"/>
      <c r="M9" s="1416"/>
      <c r="N9" s="1416" t="s">
        <v>1610</v>
      </c>
      <c r="O9" s="1416"/>
    </row>
    <row r="10" spans="1:16">
      <c r="A10" s="1462" t="s">
        <v>1089</v>
      </c>
      <c r="B10" s="1463"/>
      <c r="C10" s="1463"/>
      <c r="D10" s="1463"/>
      <c r="E10" s="1463"/>
      <c r="F10" s="1463"/>
      <c r="G10" s="1463"/>
      <c r="H10" s="1463"/>
      <c r="I10" s="1463"/>
      <c r="J10" s="1463"/>
      <c r="K10" s="1463"/>
      <c r="L10" s="1463"/>
      <c r="M10" s="1463"/>
      <c r="N10" s="1463"/>
      <c r="O10" s="1464"/>
    </row>
  </sheetData>
  <autoFilter ref="A6:O10" xr:uid="{00000000-0009-0000-0000-000032000000}">
    <filterColumn colId="6" showButton="0"/>
    <filterColumn colId="10" showButton="0"/>
  </autoFilter>
  <mergeCells count="25">
    <mergeCell ref="A10:O10"/>
    <mergeCell ref="A9:E9"/>
    <mergeCell ref="F9:I9"/>
    <mergeCell ref="J9:M9"/>
    <mergeCell ref="N9:O9"/>
    <mergeCell ref="A5:L5"/>
    <mergeCell ref="M5:N5"/>
    <mergeCell ref="O5:O7"/>
    <mergeCell ref="A6:A7"/>
    <mergeCell ref="B6:B7"/>
    <mergeCell ref="C6:C7"/>
    <mergeCell ref="D6:D7"/>
    <mergeCell ref="F6:F7"/>
    <mergeCell ref="G6:H6"/>
    <mergeCell ref="I6:I7"/>
    <mergeCell ref="J6:J7"/>
    <mergeCell ref="K6:L6"/>
    <mergeCell ref="M6:M7"/>
    <mergeCell ref="N6:N7"/>
    <mergeCell ref="A2:C2"/>
    <mergeCell ref="D2:L3"/>
    <mergeCell ref="M2:O3"/>
    <mergeCell ref="A3:C3"/>
    <mergeCell ref="A4:L4"/>
    <mergeCell ref="M4:O4"/>
  </mergeCells>
  <pageMargins left="0.75" right="0.75" top="1" bottom="1" header="0.5" footer="0.5"/>
  <drawing r:id="rId1"/>
  <extLst>
    <ext xmlns:mx="http://schemas.microsoft.com/office/mac/excel/2008/main" uri="{64002731-A6B0-56B0-2670-7721B7C09600}">
      <mx:PLV Mode="0" OnePage="0" WScale="0"/>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FFFF00"/>
  </sheetPr>
  <dimension ref="A1:AA1000"/>
  <sheetViews>
    <sheetView showGridLines="0" topLeftCell="A42" zoomScale="90" zoomScaleNormal="90" zoomScalePageLayoutView="90" workbookViewId="0">
      <selection activeCell="C46" sqref="C46"/>
    </sheetView>
  </sheetViews>
  <sheetFormatPr defaultColWidth="14.42578125" defaultRowHeight="15" customHeight="1"/>
  <cols>
    <col min="1" max="1" width="47.28515625" customWidth="1"/>
    <col min="2" max="2" width="117.7109375" customWidth="1"/>
    <col min="3" max="4" width="63.140625" customWidth="1"/>
    <col min="5" max="5" width="34.28515625" customWidth="1"/>
    <col min="6" max="6" width="27" customWidth="1"/>
    <col min="7" max="7" width="10" customWidth="1"/>
  </cols>
  <sheetData>
    <row r="1" spans="1:6" ht="19.5" customHeight="1">
      <c r="A1" s="182" t="s">
        <v>1011</v>
      </c>
      <c r="B1" s="184" t="s">
        <v>1611</v>
      </c>
    </row>
    <row r="2" spans="1:6" ht="21" customHeight="1">
      <c r="A2" s="182" t="s">
        <v>11</v>
      </c>
      <c r="B2" s="186">
        <v>4</v>
      </c>
    </row>
    <row r="3" spans="1:6" ht="93" customHeight="1">
      <c r="A3" s="417" t="s">
        <v>12</v>
      </c>
      <c r="B3" s="448" t="s">
        <v>1612</v>
      </c>
    </row>
    <row r="4" spans="1:6" ht="45.75" customHeight="1">
      <c r="A4" s="1454" t="s">
        <v>15</v>
      </c>
      <c r="B4" s="1471" t="s">
        <v>1613</v>
      </c>
    </row>
    <row r="5" spans="1:6" ht="30" customHeight="1">
      <c r="A5" s="1609"/>
      <c r="B5" s="1472"/>
    </row>
    <row r="6" spans="1:6">
      <c r="A6" s="1576"/>
      <c r="B6" s="1473"/>
    </row>
    <row r="7" spans="1:6" ht="34.5" customHeight="1">
      <c r="A7" s="188" t="s">
        <v>17</v>
      </c>
      <c r="B7" s="236" t="s">
        <v>963</v>
      </c>
    </row>
    <row r="8" spans="1:6" ht="30" customHeight="1">
      <c r="A8" s="188" t="s">
        <v>32</v>
      </c>
      <c r="B8" s="856">
        <v>44166</v>
      </c>
    </row>
    <row r="9" spans="1:6" ht="30" customHeight="1">
      <c r="A9" s="641" t="s">
        <v>33</v>
      </c>
      <c r="B9" s="10">
        <v>45260</v>
      </c>
    </row>
    <row r="10" spans="1:6" ht="26.25" customHeight="1">
      <c r="A10" s="641" t="s">
        <v>1014</v>
      </c>
      <c r="B10" s="190" t="s">
        <v>732</v>
      </c>
    </row>
    <row r="11" spans="1:6" ht="21" customHeight="1">
      <c r="A11" s="641" t="s">
        <v>1092</v>
      </c>
      <c r="B11" s="190" t="s">
        <v>732</v>
      </c>
    </row>
    <row r="12" spans="1:6" ht="24.75" customHeight="1">
      <c r="A12" s="1746" t="s">
        <v>1016</v>
      </c>
      <c r="B12" s="1559"/>
      <c r="C12" s="1559"/>
      <c r="D12" s="1559"/>
      <c r="E12" s="1559"/>
      <c r="F12" s="1552"/>
    </row>
    <row r="13" spans="1:6" ht="16.5" customHeight="1">
      <c r="A13" s="16" t="s">
        <v>1017</v>
      </c>
      <c r="B13" s="16" t="s">
        <v>1018</v>
      </c>
      <c r="C13" s="16" t="s">
        <v>1019</v>
      </c>
      <c r="D13" s="794" t="s">
        <v>1020</v>
      </c>
      <c r="E13" s="16" t="s">
        <v>1021</v>
      </c>
      <c r="F13" s="16" t="s">
        <v>1022</v>
      </c>
    </row>
    <row r="14" spans="1:6" ht="120">
      <c r="A14" s="1474">
        <v>44323</v>
      </c>
      <c r="B14" s="456" t="s">
        <v>1614</v>
      </c>
      <c r="C14" s="428" t="s">
        <v>1615</v>
      </c>
      <c r="D14" s="428"/>
      <c r="E14" s="215"/>
      <c r="F14" s="215"/>
    </row>
    <row r="15" spans="1:6" ht="28.5">
      <c r="A15" s="1475"/>
      <c r="B15" s="454" t="s">
        <v>1616</v>
      </c>
      <c r="C15" s="1744" t="s">
        <v>1617</v>
      </c>
      <c r="D15" s="1744"/>
      <c r="E15" s="215"/>
      <c r="F15" s="215"/>
    </row>
    <row r="16" spans="1:6" ht="71.25">
      <c r="A16" s="1475"/>
      <c r="B16" s="454" t="s">
        <v>1618</v>
      </c>
      <c r="C16" s="444" t="s">
        <v>1619</v>
      </c>
      <c r="D16" s="444"/>
      <c r="E16" s="215"/>
      <c r="F16" s="215"/>
    </row>
    <row r="17" spans="1:27" ht="42.75">
      <c r="A17" s="1475"/>
      <c r="B17" s="454" t="s">
        <v>1620</v>
      </c>
      <c r="C17" s="1816" t="s">
        <v>1621</v>
      </c>
      <c r="D17" s="1816"/>
      <c r="E17" s="215"/>
      <c r="F17" s="215"/>
    </row>
    <row r="18" spans="1:27" ht="85.5">
      <c r="A18" s="1476"/>
      <c r="B18" s="455" t="s">
        <v>1622</v>
      </c>
      <c r="C18" s="18" t="s">
        <v>1623</v>
      </c>
      <c r="D18" s="18"/>
      <c r="E18" s="215"/>
      <c r="F18" s="215"/>
    </row>
    <row r="19" spans="1:27" ht="45">
      <c r="A19" s="642">
        <v>44208</v>
      </c>
      <c r="B19" s="643" t="s">
        <v>1624</v>
      </c>
      <c r="C19" s="644"/>
      <c r="D19" s="644"/>
      <c r="E19" s="644"/>
      <c r="F19" s="644"/>
    </row>
    <row r="20" spans="1:27" ht="90.6" customHeight="1">
      <c r="A20" s="1477">
        <v>44552</v>
      </c>
      <c r="B20" s="674" t="s">
        <v>1614</v>
      </c>
      <c r="C20" s="430" t="s">
        <v>1625</v>
      </c>
      <c r="D20" s="430"/>
      <c r="E20" s="111"/>
      <c r="F20" s="111"/>
    </row>
    <row r="21" spans="1:27" ht="101.45" customHeight="1">
      <c r="A21" s="1478"/>
      <c r="B21" s="674" t="s">
        <v>1626</v>
      </c>
      <c r="C21" s="430" t="s">
        <v>1627</v>
      </c>
      <c r="D21" s="430"/>
      <c r="E21" s="111"/>
      <c r="F21" s="111"/>
    </row>
    <row r="22" spans="1:27" ht="122.1" customHeight="1">
      <c r="A22" s="1478"/>
      <c r="B22" s="429" t="s">
        <v>1628</v>
      </c>
      <c r="C22" s="430" t="s">
        <v>1629</v>
      </c>
      <c r="D22" s="430"/>
      <c r="E22" s="111"/>
      <c r="F22" s="111"/>
    </row>
    <row r="23" spans="1:27" ht="122.1" customHeight="1">
      <c r="A23" s="1478"/>
      <c r="B23" s="429" t="s">
        <v>1630</v>
      </c>
      <c r="C23" s="430" t="s">
        <v>1631</v>
      </c>
      <c r="D23" s="430"/>
      <c r="E23" s="111"/>
      <c r="F23" s="111"/>
    </row>
    <row r="24" spans="1:27" ht="133.5" customHeight="1">
      <c r="A24" s="1478"/>
      <c r="B24" s="675" t="s">
        <v>1632</v>
      </c>
      <c r="C24" s="430" t="s">
        <v>1633</v>
      </c>
      <c r="D24" s="430"/>
      <c r="E24" s="111"/>
      <c r="F24" s="111"/>
    </row>
    <row r="25" spans="1:27" ht="75">
      <c r="A25" s="1479"/>
      <c r="B25" s="428" t="s">
        <v>1634</v>
      </c>
      <c r="C25" s="430" t="s">
        <v>1635</v>
      </c>
      <c r="D25" s="430"/>
      <c r="E25" s="111"/>
      <c r="F25" s="111"/>
    </row>
    <row r="26" spans="1:27" ht="75">
      <c r="A26" s="642">
        <v>44566</v>
      </c>
      <c r="B26" s="643" t="s">
        <v>1636</v>
      </c>
      <c r="C26" s="644"/>
      <c r="D26" s="644"/>
      <c r="E26" s="644"/>
      <c r="F26" s="644"/>
    </row>
    <row r="27" spans="1:27" ht="135">
      <c r="A27" s="1468">
        <v>44655</v>
      </c>
      <c r="B27" s="706" t="s">
        <v>1637</v>
      </c>
      <c r="C27" s="711" t="s">
        <v>1638</v>
      </c>
      <c r="D27" s="864"/>
      <c r="E27" s="709"/>
      <c r="F27" s="705"/>
      <c r="G27" s="704"/>
      <c r="H27" s="704"/>
      <c r="I27" s="704"/>
      <c r="J27" s="704"/>
      <c r="K27" s="704"/>
      <c r="L27" s="704"/>
      <c r="M27" s="704"/>
      <c r="N27" s="704"/>
      <c r="O27" s="704"/>
      <c r="P27" s="704"/>
      <c r="Q27" s="704"/>
      <c r="R27" s="704"/>
      <c r="S27" s="704"/>
      <c r="T27" s="704"/>
      <c r="U27" s="704"/>
      <c r="V27" s="704"/>
      <c r="W27" s="704"/>
      <c r="X27" s="704"/>
      <c r="Y27" s="704"/>
      <c r="Z27" s="704"/>
      <c r="AA27" s="704"/>
    </row>
    <row r="28" spans="1:27" ht="45">
      <c r="A28" s="1469"/>
      <c r="B28" s="706" t="s">
        <v>1639</v>
      </c>
      <c r="C28" s="706" t="s">
        <v>1640</v>
      </c>
      <c r="D28" s="706"/>
      <c r="E28" s="707"/>
      <c r="F28" s="707"/>
      <c r="G28" s="704"/>
      <c r="H28" s="704"/>
      <c r="I28" s="704"/>
      <c r="J28" s="704"/>
      <c r="K28" s="704"/>
      <c r="L28" s="704"/>
      <c r="M28" s="704"/>
      <c r="N28" s="704"/>
      <c r="O28" s="704"/>
      <c r="P28" s="704"/>
      <c r="Q28" s="704"/>
      <c r="R28" s="704"/>
      <c r="S28" s="704"/>
      <c r="T28" s="704"/>
      <c r="U28" s="704"/>
      <c r="V28" s="704"/>
      <c r="W28" s="704"/>
      <c r="X28" s="704"/>
      <c r="Y28" s="704"/>
      <c r="Z28" s="704"/>
      <c r="AA28" s="704"/>
    </row>
    <row r="29" spans="1:27" ht="45">
      <c r="A29" s="1469"/>
      <c r="B29" s="706" t="s">
        <v>1641</v>
      </c>
      <c r="C29" s="712" t="s">
        <v>1642</v>
      </c>
      <c r="D29" s="712"/>
      <c r="E29" s="710"/>
      <c r="F29" s="707"/>
      <c r="G29" s="704"/>
      <c r="H29" s="704"/>
      <c r="I29" s="704"/>
      <c r="J29" s="704"/>
      <c r="K29" s="704"/>
      <c r="L29" s="704"/>
      <c r="M29" s="704"/>
      <c r="N29" s="704"/>
      <c r="O29" s="704"/>
      <c r="P29" s="704"/>
      <c r="Q29" s="704"/>
      <c r="R29" s="704"/>
      <c r="S29" s="704"/>
      <c r="T29" s="704"/>
      <c r="U29" s="704"/>
      <c r="V29" s="704"/>
      <c r="W29" s="704"/>
      <c r="X29" s="704"/>
      <c r="Y29" s="704"/>
      <c r="Z29" s="704"/>
      <c r="AA29" s="704"/>
    </row>
    <row r="30" spans="1:27" ht="75">
      <c r="A30" s="1469"/>
      <c r="B30" s="706" t="s">
        <v>1643</v>
      </c>
      <c r="C30" s="712" t="s">
        <v>1644</v>
      </c>
      <c r="D30" s="712"/>
      <c r="E30" s="710"/>
      <c r="F30" s="707"/>
      <c r="G30" s="704"/>
      <c r="H30" s="704"/>
      <c r="I30" s="704"/>
      <c r="J30" s="704"/>
      <c r="K30" s="704"/>
      <c r="L30" s="704"/>
      <c r="M30" s="704"/>
      <c r="N30" s="704"/>
      <c r="O30" s="704"/>
      <c r="P30" s="704"/>
      <c r="Q30" s="704"/>
      <c r="R30" s="704"/>
      <c r="S30" s="704"/>
      <c r="T30" s="704"/>
      <c r="U30" s="704"/>
      <c r="V30" s="704"/>
      <c r="W30" s="704"/>
      <c r="X30" s="704"/>
      <c r="Y30" s="704"/>
      <c r="Z30" s="704"/>
      <c r="AA30" s="704"/>
    </row>
    <row r="31" spans="1:27" ht="180">
      <c r="A31" s="1469"/>
      <c r="B31" s="708" t="s">
        <v>1645</v>
      </c>
      <c r="C31" s="712" t="s">
        <v>1646</v>
      </c>
      <c r="D31" s="712"/>
      <c r="E31" s="710"/>
      <c r="F31" s="707"/>
      <c r="G31" s="704"/>
      <c r="H31" s="704"/>
      <c r="I31" s="704"/>
      <c r="J31" s="704"/>
      <c r="K31" s="704"/>
      <c r="L31" s="704"/>
      <c r="M31" s="704"/>
      <c r="N31" s="704"/>
      <c r="O31" s="704"/>
      <c r="P31" s="704"/>
      <c r="Q31" s="704"/>
      <c r="R31" s="704"/>
      <c r="S31" s="704"/>
      <c r="T31" s="704"/>
      <c r="U31" s="704"/>
      <c r="V31" s="704"/>
      <c r="W31" s="704"/>
      <c r="X31" s="704"/>
      <c r="Y31" s="704"/>
      <c r="Z31" s="704"/>
      <c r="AA31" s="704"/>
    </row>
    <row r="32" spans="1:27" ht="82.5" customHeight="1">
      <c r="A32" s="1470"/>
      <c r="B32" s="706" t="s">
        <v>1647</v>
      </c>
      <c r="C32" s="707"/>
      <c r="D32" s="707"/>
      <c r="E32" s="707"/>
      <c r="F32" s="707"/>
      <c r="G32" s="704"/>
      <c r="H32" s="704"/>
      <c r="I32" s="704"/>
      <c r="J32" s="704"/>
      <c r="K32" s="704"/>
      <c r="L32" s="704"/>
      <c r="M32" s="704"/>
      <c r="N32" s="704"/>
      <c r="O32" s="704"/>
      <c r="P32" s="704"/>
      <c r="Q32" s="704"/>
      <c r="R32" s="704"/>
      <c r="S32" s="704"/>
      <c r="T32" s="704"/>
      <c r="U32" s="704"/>
      <c r="V32" s="704"/>
      <c r="W32" s="704"/>
      <c r="X32" s="704"/>
      <c r="Y32" s="704"/>
      <c r="Z32" s="704"/>
      <c r="AA32" s="704"/>
    </row>
    <row r="33" spans="1:6" ht="75.75" thickBot="1">
      <c r="A33" s="857">
        <v>44712</v>
      </c>
      <c r="B33" s="858" t="s">
        <v>1636</v>
      </c>
      <c r="C33" s="859" t="s">
        <v>1648</v>
      </c>
      <c r="D33" s="859"/>
      <c r="E33" s="860"/>
      <c r="F33" s="860"/>
    </row>
    <row r="34" spans="1:6" ht="48.75" customHeight="1">
      <c r="A34" s="406"/>
      <c r="B34" s="706" t="s">
        <v>1637</v>
      </c>
      <c r="C34" s="886" t="s">
        <v>1649</v>
      </c>
      <c r="D34" s="406"/>
      <c r="E34" s="406"/>
      <c r="F34" s="406"/>
    </row>
    <row r="35" spans="1:6" ht="45">
      <c r="A35" s="406"/>
      <c r="B35" s="706" t="s">
        <v>1639</v>
      </c>
      <c r="C35" s="706" t="s">
        <v>1640</v>
      </c>
      <c r="D35" s="406"/>
      <c r="E35" s="406"/>
      <c r="F35" s="406"/>
    </row>
    <row r="36" spans="1:6" ht="45">
      <c r="A36" s="406"/>
      <c r="B36" s="706" t="s">
        <v>1641</v>
      </c>
      <c r="C36" s="712" t="s">
        <v>1642</v>
      </c>
      <c r="D36" s="406"/>
      <c r="E36" s="406"/>
      <c r="F36" s="406"/>
    </row>
    <row r="37" spans="1:6" ht="60">
      <c r="A37" s="406"/>
      <c r="B37" s="706" t="s">
        <v>1650</v>
      </c>
      <c r="C37" s="712" t="s">
        <v>1644</v>
      </c>
      <c r="D37" s="406"/>
      <c r="E37" s="406"/>
      <c r="F37" s="406"/>
    </row>
    <row r="38" spans="1:6" ht="180">
      <c r="A38" s="406"/>
      <c r="B38" s="708" t="s">
        <v>1645</v>
      </c>
      <c r="C38" s="712" t="s">
        <v>1646</v>
      </c>
      <c r="D38" s="406"/>
      <c r="E38" s="406"/>
      <c r="F38" s="406"/>
    </row>
    <row r="39" spans="1:6" ht="60">
      <c r="A39" s="406"/>
      <c r="B39" s="706" t="s">
        <v>1647</v>
      </c>
      <c r="C39" s="707"/>
      <c r="D39" s="406"/>
      <c r="E39" s="406"/>
      <c r="F39" s="406"/>
    </row>
    <row r="40" spans="1:6" s="1051" customFormat="1" ht="21" customHeight="1">
      <c r="A40" s="1052">
        <v>44886</v>
      </c>
      <c r="B40" s="800" t="s">
        <v>1028</v>
      </c>
      <c r="C40" s="800"/>
      <c r="D40" s="800"/>
      <c r="E40" s="800"/>
      <c r="F40" s="800"/>
    </row>
    <row r="41" spans="1:6" ht="21" customHeight="1">
      <c r="A41" s="452">
        <v>44886</v>
      </c>
      <c r="B41" s="446" t="s">
        <v>1651</v>
      </c>
      <c r="C41" s="1059"/>
      <c r="D41" s="1054">
        <v>0.8</v>
      </c>
      <c r="E41" s="1061"/>
      <c r="F41" s="406"/>
    </row>
    <row r="42" spans="1:6" ht="33.75" customHeight="1">
      <c r="A42" s="452">
        <v>44887</v>
      </c>
      <c r="B42" s="446" t="s">
        <v>1652</v>
      </c>
      <c r="C42" s="1059"/>
      <c r="D42" s="1054">
        <v>0.8</v>
      </c>
      <c r="E42" s="1061"/>
      <c r="F42" s="406"/>
    </row>
    <row r="43" spans="1:6" ht="33" customHeight="1">
      <c r="A43" s="452">
        <v>44887</v>
      </c>
      <c r="B43" s="446" t="s">
        <v>1653</v>
      </c>
      <c r="C43" s="406"/>
      <c r="D43" s="1054">
        <v>0.6</v>
      </c>
      <c r="E43" s="406"/>
      <c r="F43" s="406"/>
    </row>
    <row r="44" spans="1:6" s="1051" customFormat="1" ht="30">
      <c r="A44" s="1465">
        <v>44930</v>
      </c>
      <c r="B44" s="1109" t="s">
        <v>1654</v>
      </c>
      <c r="C44" s="800"/>
      <c r="D44" s="800"/>
      <c r="E44" s="800"/>
      <c r="F44" s="800"/>
    </row>
    <row r="45" spans="1:6" s="1051" customFormat="1" ht="26.25">
      <c r="A45" s="1466"/>
      <c r="B45" s="1109" t="s">
        <v>1655</v>
      </c>
      <c r="C45" s="800"/>
      <c r="D45" s="800"/>
      <c r="E45" s="800"/>
      <c r="F45" s="800"/>
    </row>
    <row r="46" spans="1:6" s="1051" customFormat="1" ht="37.5">
      <c r="A46" s="1466"/>
      <c r="B46" s="1109" t="s">
        <v>1656</v>
      </c>
      <c r="C46" s="800"/>
      <c r="D46" s="800"/>
      <c r="E46" s="800"/>
      <c r="F46" s="800"/>
    </row>
    <row r="47" spans="1:6" s="1051" customFormat="1">
      <c r="A47" s="1467"/>
      <c r="B47" s="1110" t="s">
        <v>1657</v>
      </c>
      <c r="C47" s="800"/>
      <c r="D47" s="800"/>
      <c r="E47" s="800"/>
      <c r="F47" s="800"/>
    </row>
    <row r="48" spans="1: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44:A47"/>
    <mergeCell ref="A27:A32"/>
    <mergeCell ref="A4:A6"/>
    <mergeCell ref="A12:F12"/>
    <mergeCell ref="B4:B6"/>
    <mergeCell ref="A14:A18"/>
    <mergeCell ref="A20:A25"/>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9"/>
  <sheetViews>
    <sheetView topLeftCell="A12" zoomScale="90" zoomScaleNormal="90" zoomScalePageLayoutView="90" workbookViewId="0">
      <selection activeCell="D14" sqref="D14:D18"/>
    </sheetView>
  </sheetViews>
  <sheetFormatPr defaultColWidth="11.42578125" defaultRowHeight="50.25" customHeight="1"/>
  <cols>
    <col min="1" max="1" width="28.7109375" style="451" customWidth="1"/>
    <col min="2" max="2" width="14" style="451" customWidth="1"/>
    <col min="3" max="3" width="7.28515625" style="451" customWidth="1"/>
    <col min="4" max="4" width="78.85546875" style="451" customWidth="1"/>
    <col min="5" max="5" width="26.140625" style="451" customWidth="1"/>
    <col min="6" max="6" width="79.7109375" style="451" customWidth="1"/>
    <col min="7" max="7" width="14.140625" style="451" customWidth="1"/>
    <col min="8" max="8" width="19.7109375" style="451" customWidth="1"/>
    <col min="9" max="9" width="43.42578125" style="451" customWidth="1"/>
    <col min="10" max="10" width="29.140625" style="451" customWidth="1"/>
    <col min="11" max="11" width="41.7109375" style="451" customWidth="1"/>
    <col min="12" max="12" width="54.85546875" style="451" customWidth="1"/>
    <col min="13" max="13" width="24.140625" style="451" customWidth="1"/>
    <col min="14" max="14" width="22.42578125" style="451" customWidth="1"/>
    <col min="15" max="15" width="81.42578125" style="451" customWidth="1"/>
    <col min="16" max="16384" width="11.42578125" style="451"/>
  </cols>
  <sheetData>
    <row r="1" spans="1:15" ht="50.25" customHeight="1">
      <c r="A1" s="1502" t="s">
        <v>740</v>
      </c>
      <c r="B1" s="1503"/>
      <c r="C1" s="1504"/>
      <c r="D1" s="1505" t="s">
        <v>741</v>
      </c>
      <c r="E1" s="1506"/>
      <c r="F1" s="1506"/>
      <c r="G1" s="1506"/>
      <c r="H1" s="1506"/>
      <c r="I1" s="1506"/>
      <c r="J1" s="1506"/>
      <c r="K1" s="1506"/>
      <c r="L1" s="1507"/>
      <c r="M1" s="1511"/>
      <c r="N1" s="1511"/>
      <c r="O1" s="1511"/>
    </row>
    <row r="2" spans="1:15" ht="51" customHeight="1">
      <c r="A2" s="1502" t="s">
        <v>742</v>
      </c>
      <c r="B2" s="1503"/>
      <c r="C2" s="1504"/>
      <c r="D2" s="1508"/>
      <c r="E2" s="1509"/>
      <c r="F2" s="1509"/>
      <c r="G2" s="1509"/>
      <c r="H2" s="1509"/>
      <c r="I2" s="1509"/>
      <c r="J2" s="1509"/>
      <c r="K2" s="1509"/>
      <c r="L2" s="1510"/>
      <c r="M2" s="1511"/>
      <c r="N2" s="1511"/>
      <c r="O2" s="1511"/>
    </row>
    <row r="3" spans="1:15" ht="50.25" customHeight="1">
      <c r="A3" s="1512" t="s">
        <v>743</v>
      </c>
      <c r="B3" s="1512"/>
      <c r="C3" s="1512"/>
      <c r="D3" s="1512"/>
      <c r="E3" s="1512"/>
      <c r="F3" s="1512"/>
      <c r="G3" s="1512"/>
      <c r="H3" s="1512"/>
      <c r="I3" s="1512"/>
      <c r="J3" s="1512"/>
      <c r="K3" s="1512"/>
      <c r="L3" s="1512"/>
      <c r="M3" s="1513" t="s">
        <v>744</v>
      </c>
      <c r="N3" s="1513"/>
      <c r="O3" s="1513"/>
    </row>
    <row r="4" spans="1:15" ht="50.25" customHeight="1">
      <c r="A4" s="1514" t="s">
        <v>745</v>
      </c>
      <c r="B4" s="1514"/>
      <c r="C4" s="1514"/>
      <c r="D4" s="1514"/>
      <c r="E4" s="1514"/>
      <c r="F4" s="1514"/>
      <c r="G4" s="1514"/>
      <c r="H4" s="1514"/>
      <c r="I4" s="1514"/>
      <c r="J4" s="1514"/>
      <c r="K4" s="1514"/>
      <c r="L4" s="1514"/>
      <c r="M4" s="1515" t="s">
        <v>746</v>
      </c>
      <c r="N4" s="1516"/>
      <c r="O4" s="1514" t="s">
        <v>747</v>
      </c>
    </row>
    <row r="5" spans="1:15" ht="50.25" customHeight="1">
      <c r="A5" s="1517" t="s">
        <v>748</v>
      </c>
      <c r="B5" s="1517" t="s">
        <v>749</v>
      </c>
      <c r="C5" s="1519" t="s">
        <v>750</v>
      </c>
      <c r="D5" s="1514" t="s">
        <v>751</v>
      </c>
      <c r="E5" s="833" t="s">
        <v>752</v>
      </c>
      <c r="F5" s="1517" t="s">
        <v>753</v>
      </c>
      <c r="G5" s="1521" t="s">
        <v>754</v>
      </c>
      <c r="H5" s="1522"/>
      <c r="I5" s="1517" t="s">
        <v>755</v>
      </c>
      <c r="J5" s="1517" t="s">
        <v>756</v>
      </c>
      <c r="K5" s="1521" t="s">
        <v>757</v>
      </c>
      <c r="L5" s="1523"/>
      <c r="M5" s="1517" t="s">
        <v>758</v>
      </c>
      <c r="N5" s="1517" t="s">
        <v>759</v>
      </c>
      <c r="O5" s="1514"/>
    </row>
    <row r="6" spans="1:15" ht="50.25" customHeight="1">
      <c r="A6" s="1518"/>
      <c r="B6" s="1518"/>
      <c r="C6" s="1520"/>
      <c r="D6" s="1514"/>
      <c r="E6" s="834" t="s">
        <v>31</v>
      </c>
      <c r="F6" s="1518"/>
      <c r="G6" s="833" t="s">
        <v>760</v>
      </c>
      <c r="H6" s="833" t="s">
        <v>761</v>
      </c>
      <c r="I6" s="1518"/>
      <c r="J6" s="1518"/>
      <c r="K6" s="835" t="s">
        <v>762</v>
      </c>
      <c r="L6" s="835" t="s">
        <v>763</v>
      </c>
      <c r="M6" s="1518"/>
      <c r="N6" s="1518"/>
      <c r="O6" s="1514"/>
    </row>
    <row r="7" spans="1:15" ht="96.75" customHeight="1">
      <c r="A7" s="1500" t="s">
        <v>552</v>
      </c>
      <c r="B7" s="1488">
        <v>43591</v>
      </c>
      <c r="C7" s="1489">
        <v>1</v>
      </c>
      <c r="D7" s="1490" t="s">
        <v>1658</v>
      </c>
      <c r="E7" s="1491" t="s">
        <v>64</v>
      </c>
      <c r="F7" s="807" t="s">
        <v>765</v>
      </c>
      <c r="G7" s="1488">
        <v>43617</v>
      </c>
      <c r="H7" s="1501" t="s">
        <v>555</v>
      </c>
      <c r="I7" s="1490" t="s">
        <v>556</v>
      </c>
      <c r="J7" s="947" t="s">
        <v>766</v>
      </c>
      <c r="K7" s="1493" t="s">
        <v>557</v>
      </c>
      <c r="L7" s="1493" t="s">
        <v>558</v>
      </c>
      <c r="M7" s="826">
        <v>0.9</v>
      </c>
      <c r="N7" s="826">
        <v>0.8</v>
      </c>
      <c r="O7" s="1326" t="s">
        <v>1659</v>
      </c>
    </row>
    <row r="8" spans="1:15" ht="230.25" customHeight="1">
      <c r="A8" s="1500"/>
      <c r="B8" s="1488"/>
      <c r="C8" s="1489"/>
      <c r="D8" s="1490"/>
      <c r="E8" s="1491"/>
      <c r="F8" s="807" t="s">
        <v>1660</v>
      </c>
      <c r="G8" s="1488"/>
      <c r="H8" s="1501"/>
      <c r="I8" s="1490"/>
      <c r="J8" s="948">
        <v>44012</v>
      </c>
      <c r="K8" s="1493"/>
      <c r="L8" s="1493"/>
      <c r="M8" s="826">
        <v>0.9</v>
      </c>
      <c r="N8" s="826">
        <v>0.8</v>
      </c>
      <c r="O8" s="1326"/>
    </row>
    <row r="9" spans="1:15" ht="40.5" customHeight="1">
      <c r="A9" s="1497" t="s">
        <v>591</v>
      </c>
      <c r="B9" s="1488">
        <v>43727</v>
      </c>
      <c r="C9" s="1489">
        <v>6</v>
      </c>
      <c r="D9" s="1490" t="s">
        <v>1661</v>
      </c>
      <c r="E9" s="1490" t="s">
        <v>64</v>
      </c>
      <c r="F9" s="832" t="s">
        <v>1662</v>
      </c>
      <c r="G9" s="1488">
        <v>43739</v>
      </c>
      <c r="H9" s="1488">
        <v>44287</v>
      </c>
      <c r="I9" s="1490" t="s">
        <v>619</v>
      </c>
      <c r="J9" s="1499">
        <v>44287</v>
      </c>
      <c r="K9" s="1493" t="s">
        <v>620</v>
      </c>
      <c r="L9" s="1493" t="s">
        <v>621</v>
      </c>
      <c r="M9" s="826">
        <v>0.3</v>
      </c>
      <c r="N9" s="826">
        <v>0.1</v>
      </c>
      <c r="O9" s="1326" t="s">
        <v>1663</v>
      </c>
    </row>
    <row r="10" spans="1:15" ht="44.25" customHeight="1">
      <c r="A10" s="1497"/>
      <c r="B10" s="1488"/>
      <c r="C10" s="1489"/>
      <c r="D10" s="1490"/>
      <c r="E10" s="1490"/>
      <c r="F10" s="832" t="s">
        <v>1664</v>
      </c>
      <c r="G10" s="1488"/>
      <c r="H10" s="1488"/>
      <c r="I10" s="1490"/>
      <c r="J10" s="1499"/>
      <c r="K10" s="1493"/>
      <c r="L10" s="1493"/>
      <c r="M10" s="826">
        <v>0.3</v>
      </c>
      <c r="N10" s="826">
        <v>0.1</v>
      </c>
      <c r="O10" s="1326"/>
    </row>
    <row r="11" spans="1:15" ht="44.25" customHeight="1">
      <c r="A11" s="1497"/>
      <c r="B11" s="1488"/>
      <c r="C11" s="1489"/>
      <c r="D11" s="1490"/>
      <c r="E11" s="1490"/>
      <c r="F11" s="832" t="s">
        <v>1665</v>
      </c>
      <c r="G11" s="1488"/>
      <c r="H11" s="1488"/>
      <c r="I11" s="1490"/>
      <c r="J11" s="1499"/>
      <c r="K11" s="1493"/>
      <c r="L11" s="1493"/>
      <c r="M11" s="826">
        <v>0.3</v>
      </c>
      <c r="N11" s="826">
        <v>0.1</v>
      </c>
      <c r="O11" s="1326"/>
    </row>
    <row r="12" spans="1:15" ht="41.25" customHeight="1">
      <c r="A12" s="1497"/>
      <c r="B12" s="1488"/>
      <c r="C12" s="1489"/>
      <c r="D12" s="1490"/>
      <c r="E12" s="1490"/>
      <c r="F12" s="832" t="s">
        <v>1666</v>
      </c>
      <c r="G12" s="1488"/>
      <c r="H12" s="1488"/>
      <c r="I12" s="1490"/>
      <c r="J12" s="1499"/>
      <c r="K12" s="1493"/>
      <c r="L12" s="1493"/>
      <c r="M12" s="826">
        <v>0.3</v>
      </c>
      <c r="N12" s="826">
        <v>0.1</v>
      </c>
      <c r="O12" s="1326"/>
    </row>
    <row r="13" spans="1:15" ht="63" customHeight="1">
      <c r="A13" s="1497"/>
      <c r="B13" s="1488"/>
      <c r="C13" s="1489"/>
      <c r="D13" s="1490"/>
      <c r="E13" s="1490"/>
      <c r="F13" s="832" t="s">
        <v>1667</v>
      </c>
      <c r="G13" s="1488"/>
      <c r="H13" s="1488"/>
      <c r="I13" s="1490"/>
      <c r="J13" s="1499"/>
      <c r="K13" s="1493"/>
      <c r="L13" s="1493"/>
      <c r="M13" s="826">
        <v>0.3</v>
      </c>
      <c r="N13" s="826">
        <v>0.1</v>
      </c>
      <c r="O13" s="1326"/>
    </row>
    <row r="14" spans="1:15" ht="51.75" customHeight="1">
      <c r="A14" s="1497" t="s">
        <v>591</v>
      </c>
      <c r="B14" s="1488">
        <v>43727</v>
      </c>
      <c r="C14" s="1489">
        <v>7</v>
      </c>
      <c r="D14" s="1498" t="s">
        <v>1668</v>
      </c>
      <c r="E14" s="1490" t="s">
        <v>64</v>
      </c>
      <c r="F14" s="832" t="s">
        <v>1669</v>
      </c>
      <c r="G14" s="1488">
        <v>43739</v>
      </c>
      <c r="H14" s="1488">
        <v>44287</v>
      </c>
      <c r="I14" s="1490" t="s">
        <v>619</v>
      </c>
      <c r="J14" s="1499">
        <v>44287</v>
      </c>
      <c r="K14" s="1493" t="s">
        <v>620</v>
      </c>
      <c r="L14" s="1493" t="s">
        <v>621</v>
      </c>
      <c r="M14" s="826">
        <v>0.3</v>
      </c>
      <c r="N14" s="826">
        <v>0.1</v>
      </c>
      <c r="O14" s="1326" t="s">
        <v>1670</v>
      </c>
    </row>
    <row r="15" spans="1:15" ht="32.25" customHeight="1">
      <c r="A15" s="1497"/>
      <c r="B15" s="1488"/>
      <c r="C15" s="1489"/>
      <c r="D15" s="1498"/>
      <c r="E15" s="1490"/>
      <c r="F15" s="832" t="s">
        <v>1664</v>
      </c>
      <c r="G15" s="1488"/>
      <c r="H15" s="1488"/>
      <c r="I15" s="1490"/>
      <c r="J15" s="1499"/>
      <c r="K15" s="1493"/>
      <c r="L15" s="1493"/>
      <c r="M15" s="826">
        <v>0.3</v>
      </c>
      <c r="N15" s="826">
        <v>0.1</v>
      </c>
      <c r="O15" s="1326"/>
    </row>
    <row r="16" spans="1:15" ht="27.75" customHeight="1">
      <c r="A16" s="1497"/>
      <c r="B16" s="1488"/>
      <c r="C16" s="1489"/>
      <c r="D16" s="1498"/>
      <c r="E16" s="1490"/>
      <c r="F16" s="832" t="s">
        <v>1665</v>
      </c>
      <c r="G16" s="1488"/>
      <c r="H16" s="1488"/>
      <c r="I16" s="1490"/>
      <c r="J16" s="1499"/>
      <c r="K16" s="1493"/>
      <c r="L16" s="1493"/>
      <c r="M16" s="826">
        <v>0.3</v>
      </c>
      <c r="N16" s="826">
        <v>0.1</v>
      </c>
      <c r="O16" s="1326"/>
    </row>
    <row r="17" spans="1:15" ht="31.5" customHeight="1">
      <c r="A17" s="1497"/>
      <c r="B17" s="1488"/>
      <c r="C17" s="1489"/>
      <c r="D17" s="1498"/>
      <c r="E17" s="1490"/>
      <c r="F17" s="832" t="s">
        <v>1666</v>
      </c>
      <c r="G17" s="1488"/>
      <c r="H17" s="1488"/>
      <c r="I17" s="1490"/>
      <c r="J17" s="1499"/>
      <c r="K17" s="1493"/>
      <c r="L17" s="1493"/>
      <c r="M17" s="826">
        <v>0.3</v>
      </c>
      <c r="N17" s="826">
        <v>0.1</v>
      </c>
      <c r="O17" s="1326"/>
    </row>
    <row r="18" spans="1:15" ht="111.75" customHeight="1">
      <c r="A18" s="1497"/>
      <c r="B18" s="1488"/>
      <c r="C18" s="1489"/>
      <c r="D18" s="1498"/>
      <c r="E18" s="1490"/>
      <c r="F18" s="832" t="s">
        <v>1667</v>
      </c>
      <c r="G18" s="1488"/>
      <c r="H18" s="1488"/>
      <c r="I18" s="1490"/>
      <c r="J18" s="1499"/>
      <c r="K18" s="1493"/>
      <c r="L18" s="1493"/>
      <c r="M18" s="826">
        <v>0.3</v>
      </c>
      <c r="N18" s="826">
        <v>0.1</v>
      </c>
      <c r="O18" s="1326"/>
    </row>
    <row r="19" spans="1:15" ht="76.5" customHeight="1">
      <c r="A19" s="1494" t="s">
        <v>783</v>
      </c>
      <c r="B19" s="1495">
        <v>44134</v>
      </c>
      <c r="C19" s="1389">
        <v>4</v>
      </c>
      <c r="D19" s="1496" t="s">
        <v>1671</v>
      </c>
      <c r="E19" s="1481" t="s">
        <v>64</v>
      </c>
      <c r="F19" s="806" t="s">
        <v>1672</v>
      </c>
      <c r="G19" s="1495">
        <v>44166</v>
      </c>
      <c r="H19" s="1492">
        <v>45260</v>
      </c>
      <c r="I19" s="1326" t="s">
        <v>963</v>
      </c>
      <c r="J19" s="1492">
        <v>44561</v>
      </c>
      <c r="K19" s="1326" t="s">
        <v>1605</v>
      </c>
      <c r="L19" s="1326" t="s">
        <v>1606</v>
      </c>
      <c r="M19" s="826">
        <v>0.8</v>
      </c>
      <c r="N19" s="826">
        <v>0.8</v>
      </c>
      <c r="O19" s="806" t="s">
        <v>1673</v>
      </c>
    </row>
    <row r="20" spans="1:15" ht="60" customHeight="1">
      <c r="A20" s="1494"/>
      <c r="B20" s="1495"/>
      <c r="C20" s="1389"/>
      <c r="D20" s="1496"/>
      <c r="E20" s="1481"/>
      <c r="F20" s="806" t="s">
        <v>1674</v>
      </c>
      <c r="G20" s="1495"/>
      <c r="H20" s="1492"/>
      <c r="I20" s="1326"/>
      <c r="J20" s="1492"/>
      <c r="K20" s="1326"/>
      <c r="L20" s="1326"/>
      <c r="M20" s="826">
        <v>0.9</v>
      </c>
      <c r="N20" s="826">
        <v>0.8</v>
      </c>
      <c r="O20" s="806" t="s">
        <v>1675</v>
      </c>
    </row>
    <row r="21" spans="1:15" ht="81.75" customHeight="1">
      <c r="A21" s="1494"/>
      <c r="B21" s="1495"/>
      <c r="C21" s="1389"/>
      <c r="D21" s="1496"/>
      <c r="E21" s="1481"/>
      <c r="F21" s="806" t="s">
        <v>1676</v>
      </c>
      <c r="G21" s="1495"/>
      <c r="H21" s="1492"/>
      <c r="I21" s="1326"/>
      <c r="J21" s="1492"/>
      <c r="K21" s="1326"/>
      <c r="L21" s="1326"/>
      <c r="M21" s="826">
        <v>0.6</v>
      </c>
      <c r="N21" s="826">
        <v>0.6</v>
      </c>
      <c r="O21" s="806" t="s">
        <v>1677</v>
      </c>
    </row>
    <row r="22" spans="1:15" ht="165.75" customHeight="1">
      <c r="A22" s="920" t="s">
        <v>647</v>
      </c>
      <c r="B22" s="831">
        <v>43868</v>
      </c>
      <c r="C22" s="888">
        <v>2</v>
      </c>
      <c r="D22" s="832" t="s">
        <v>1678</v>
      </c>
      <c r="E22" s="824" t="s">
        <v>649</v>
      </c>
      <c r="F22" s="841" t="s">
        <v>655</v>
      </c>
      <c r="G22" s="831">
        <v>43891</v>
      </c>
      <c r="H22" s="831">
        <v>44196</v>
      </c>
      <c r="I22" s="824" t="s">
        <v>656</v>
      </c>
      <c r="J22" s="949">
        <v>44196</v>
      </c>
      <c r="K22" s="950" t="s">
        <v>657</v>
      </c>
      <c r="L22" s="950" t="s">
        <v>658</v>
      </c>
      <c r="M22" s="826">
        <v>1</v>
      </c>
      <c r="N22" s="826">
        <v>1</v>
      </c>
      <c r="O22" s="806" t="s">
        <v>1679</v>
      </c>
    </row>
    <row r="23" spans="1:15" ht="113.25" customHeight="1">
      <c r="A23" s="920" t="s">
        <v>647</v>
      </c>
      <c r="B23" s="831">
        <v>43832</v>
      </c>
      <c r="C23" s="888">
        <v>3</v>
      </c>
      <c r="D23" s="832" t="s">
        <v>1680</v>
      </c>
      <c r="E23" s="824" t="s">
        <v>64</v>
      </c>
      <c r="F23" s="841" t="s">
        <v>661</v>
      </c>
      <c r="G23" s="831">
        <v>43845</v>
      </c>
      <c r="H23" s="831">
        <v>43845</v>
      </c>
      <c r="I23" s="824" t="s">
        <v>662</v>
      </c>
      <c r="J23" s="949">
        <v>43845</v>
      </c>
      <c r="K23" s="950" t="s">
        <v>663</v>
      </c>
      <c r="L23" s="950" t="s">
        <v>664</v>
      </c>
      <c r="M23" s="826">
        <v>1</v>
      </c>
      <c r="N23" s="826">
        <v>1</v>
      </c>
      <c r="O23" s="806" t="s">
        <v>1681</v>
      </c>
    </row>
    <row r="24" spans="1:15" ht="107.25" customHeight="1">
      <c r="A24" s="920" t="s">
        <v>647</v>
      </c>
      <c r="B24" s="831">
        <v>43832</v>
      </c>
      <c r="C24" s="888">
        <v>4</v>
      </c>
      <c r="D24" s="832" t="s">
        <v>1682</v>
      </c>
      <c r="E24" s="824" t="s">
        <v>64</v>
      </c>
      <c r="F24" s="841" t="s">
        <v>667</v>
      </c>
      <c r="G24" s="831">
        <v>43891</v>
      </c>
      <c r="H24" s="831">
        <v>44196</v>
      </c>
      <c r="I24" s="824" t="s">
        <v>668</v>
      </c>
      <c r="J24" s="949">
        <v>44196</v>
      </c>
      <c r="K24" s="950" t="s">
        <v>669</v>
      </c>
      <c r="L24" s="950" t="s">
        <v>670</v>
      </c>
      <c r="M24" s="826">
        <v>1</v>
      </c>
      <c r="N24" s="826">
        <v>1</v>
      </c>
      <c r="O24" s="806" t="s">
        <v>1683</v>
      </c>
    </row>
    <row r="25" spans="1:15" ht="141" customHeight="1">
      <c r="A25" s="1487" t="s">
        <v>647</v>
      </c>
      <c r="B25" s="1488">
        <v>43832</v>
      </c>
      <c r="C25" s="1489">
        <v>5</v>
      </c>
      <c r="D25" s="1490" t="s">
        <v>1684</v>
      </c>
      <c r="E25" s="1491" t="s">
        <v>64</v>
      </c>
      <c r="F25" s="841" t="s">
        <v>673</v>
      </c>
      <c r="G25" s="831">
        <v>43867</v>
      </c>
      <c r="H25" s="831">
        <v>43896</v>
      </c>
      <c r="I25" s="1491" t="s">
        <v>674</v>
      </c>
      <c r="J25" s="949">
        <v>43896</v>
      </c>
      <c r="K25" s="950" t="s">
        <v>675</v>
      </c>
      <c r="L25" s="950" t="s">
        <v>676</v>
      </c>
      <c r="M25" s="826">
        <v>1</v>
      </c>
      <c r="N25" s="826">
        <v>0.8</v>
      </c>
      <c r="O25" s="806" t="s">
        <v>1685</v>
      </c>
    </row>
    <row r="26" spans="1:15" ht="117.75" customHeight="1">
      <c r="A26" s="1487"/>
      <c r="B26" s="1488"/>
      <c r="C26" s="1489"/>
      <c r="D26" s="1490"/>
      <c r="E26" s="1491"/>
      <c r="F26" s="841" t="s">
        <v>1686</v>
      </c>
      <c r="G26" s="831">
        <v>43860</v>
      </c>
      <c r="H26" s="831">
        <v>44196</v>
      </c>
      <c r="I26" s="1491"/>
      <c r="J26" s="949">
        <v>44196</v>
      </c>
      <c r="K26" s="950" t="s">
        <v>675</v>
      </c>
      <c r="L26" s="950" t="s">
        <v>676</v>
      </c>
      <c r="M26" s="826">
        <v>1</v>
      </c>
      <c r="N26" s="826">
        <v>0.6</v>
      </c>
      <c r="O26" s="806" t="s">
        <v>1687</v>
      </c>
    </row>
    <row r="27" spans="1:15" ht="72.75" customHeight="1">
      <c r="A27" s="921" t="s">
        <v>647</v>
      </c>
      <c r="B27" s="843">
        <v>43832</v>
      </c>
      <c r="C27" s="844">
        <v>13</v>
      </c>
      <c r="D27" s="889" t="s">
        <v>1688</v>
      </c>
      <c r="E27" s="824" t="s">
        <v>64</v>
      </c>
      <c r="F27" s="845" t="s">
        <v>719</v>
      </c>
      <c r="G27" s="831">
        <v>43862</v>
      </c>
      <c r="H27" s="831">
        <v>44042</v>
      </c>
      <c r="I27" s="824" t="s">
        <v>718</v>
      </c>
      <c r="J27" s="949">
        <v>44042</v>
      </c>
      <c r="K27" s="950" t="s">
        <v>705</v>
      </c>
      <c r="L27" s="950" t="s">
        <v>706</v>
      </c>
      <c r="M27" s="826">
        <v>0.4</v>
      </c>
      <c r="N27" s="826">
        <v>0.4</v>
      </c>
      <c r="O27" s="806" t="s">
        <v>1689</v>
      </c>
    </row>
    <row r="28" spans="1:15" ht="96.75" customHeight="1">
      <c r="A28" s="921" t="s">
        <v>647</v>
      </c>
      <c r="B28" s="843">
        <v>43832</v>
      </c>
      <c r="C28" s="844">
        <v>14</v>
      </c>
      <c r="D28" s="889" t="s">
        <v>1690</v>
      </c>
      <c r="E28" s="824" t="s">
        <v>64</v>
      </c>
      <c r="F28" s="841" t="s">
        <v>722</v>
      </c>
      <c r="G28" s="831">
        <v>43862</v>
      </c>
      <c r="H28" s="831">
        <v>44196</v>
      </c>
      <c r="I28" s="824" t="s">
        <v>686</v>
      </c>
      <c r="J28" s="949">
        <v>44196</v>
      </c>
      <c r="K28" s="950" t="s">
        <v>705</v>
      </c>
      <c r="L28" s="950" t="s">
        <v>706</v>
      </c>
      <c r="M28" s="826">
        <v>0.9</v>
      </c>
      <c r="N28" s="826">
        <v>0.8</v>
      </c>
      <c r="O28" s="806" t="s">
        <v>1691</v>
      </c>
    </row>
    <row r="29" spans="1:15" ht="182.25" customHeight="1">
      <c r="A29" s="846" t="s">
        <v>823</v>
      </c>
      <c r="B29" s="847">
        <v>44439</v>
      </c>
      <c r="C29" s="830">
        <v>2</v>
      </c>
      <c r="D29" s="813" t="s">
        <v>1692</v>
      </c>
      <c r="E29" s="804" t="s">
        <v>64</v>
      </c>
      <c r="F29" s="808" t="s">
        <v>1137</v>
      </c>
      <c r="G29" s="809">
        <v>44501</v>
      </c>
      <c r="H29" s="812">
        <v>44561</v>
      </c>
      <c r="I29" s="812" t="s">
        <v>970</v>
      </c>
      <c r="J29" s="812">
        <v>44713</v>
      </c>
      <c r="K29" s="810" t="s">
        <v>1125</v>
      </c>
      <c r="L29" s="810" t="s">
        <v>1138</v>
      </c>
      <c r="M29" s="982">
        <v>0.9</v>
      </c>
      <c r="N29" s="982">
        <v>0.8</v>
      </c>
      <c r="O29" s="806" t="s">
        <v>1693</v>
      </c>
    </row>
    <row r="30" spans="1:15" ht="195" customHeight="1">
      <c r="A30" s="846" t="s">
        <v>823</v>
      </c>
      <c r="B30" s="847">
        <v>44439</v>
      </c>
      <c r="C30" s="830">
        <v>4</v>
      </c>
      <c r="D30" s="813" t="s">
        <v>1694</v>
      </c>
      <c r="E30" s="804" t="s">
        <v>64</v>
      </c>
      <c r="F30" s="808" t="s">
        <v>972</v>
      </c>
      <c r="G30" s="809">
        <v>44470</v>
      </c>
      <c r="H30" s="812">
        <v>45291</v>
      </c>
      <c r="I30" s="812" t="s">
        <v>832</v>
      </c>
      <c r="J30" s="812">
        <v>45291</v>
      </c>
      <c r="K30" s="810" t="s">
        <v>732</v>
      </c>
      <c r="L30" s="810" t="s">
        <v>1145</v>
      </c>
      <c r="M30" s="826">
        <v>0.8</v>
      </c>
      <c r="N30" s="826">
        <v>0.7</v>
      </c>
      <c r="O30" s="806" t="s">
        <v>1695</v>
      </c>
    </row>
    <row r="31" spans="1:15" ht="117.75" customHeight="1">
      <c r="A31" s="1482" t="s">
        <v>823</v>
      </c>
      <c r="B31" s="1483">
        <v>44439</v>
      </c>
      <c r="C31" s="1388">
        <v>5</v>
      </c>
      <c r="D31" s="1481" t="s">
        <v>1696</v>
      </c>
      <c r="E31" s="1481" t="s">
        <v>431</v>
      </c>
      <c r="F31" s="808" t="s">
        <v>1697</v>
      </c>
      <c r="G31" s="1484">
        <v>44485</v>
      </c>
      <c r="H31" s="1484">
        <v>44561</v>
      </c>
      <c r="I31" s="825" t="s">
        <v>1698</v>
      </c>
      <c r="J31" s="1484">
        <v>44742</v>
      </c>
      <c r="K31" s="1481" t="s">
        <v>155</v>
      </c>
      <c r="L31" s="1481" t="s">
        <v>1150</v>
      </c>
      <c r="M31" s="826">
        <v>1</v>
      </c>
      <c r="N31" s="826">
        <v>1</v>
      </c>
      <c r="O31" s="806" t="s">
        <v>1699</v>
      </c>
    </row>
    <row r="32" spans="1:15" ht="89.25" customHeight="1">
      <c r="A32" s="1482"/>
      <c r="B32" s="1483"/>
      <c r="C32" s="1388"/>
      <c r="D32" s="1481"/>
      <c r="E32" s="1481"/>
      <c r="F32" s="808" t="s">
        <v>1700</v>
      </c>
      <c r="G32" s="1485"/>
      <c r="H32" s="1485"/>
      <c r="I32" s="825" t="s">
        <v>1701</v>
      </c>
      <c r="J32" s="1485"/>
      <c r="K32" s="1481"/>
      <c r="L32" s="1481"/>
      <c r="M32" s="826">
        <v>0.9</v>
      </c>
      <c r="N32" s="826">
        <v>0.6</v>
      </c>
      <c r="O32" s="1326" t="s">
        <v>1702</v>
      </c>
    </row>
    <row r="33" spans="1:15" ht="95.25" customHeight="1">
      <c r="A33" s="1482"/>
      <c r="B33" s="1483"/>
      <c r="C33" s="1388"/>
      <c r="D33" s="1481"/>
      <c r="E33" s="1481"/>
      <c r="F33" s="808" t="s">
        <v>1703</v>
      </c>
      <c r="G33" s="1485"/>
      <c r="H33" s="1485"/>
      <c r="I33" s="825" t="s">
        <v>1704</v>
      </c>
      <c r="J33" s="1485"/>
      <c r="K33" s="1481"/>
      <c r="L33" s="1481"/>
      <c r="M33" s="826">
        <v>0.9</v>
      </c>
      <c r="N33" s="826">
        <v>0.6</v>
      </c>
      <c r="O33" s="1326"/>
    </row>
    <row r="34" spans="1:15" ht="96" customHeight="1">
      <c r="A34" s="1482"/>
      <c r="B34" s="1483"/>
      <c r="C34" s="1388"/>
      <c r="D34" s="1481"/>
      <c r="E34" s="1481"/>
      <c r="F34" s="808" t="s">
        <v>1705</v>
      </c>
      <c r="G34" s="1485"/>
      <c r="H34" s="1485"/>
      <c r="I34" s="825" t="s">
        <v>1706</v>
      </c>
      <c r="J34" s="1485"/>
      <c r="K34" s="1481"/>
      <c r="L34" s="1481"/>
      <c r="M34" s="826">
        <v>1</v>
      </c>
      <c r="N34" s="826">
        <v>1</v>
      </c>
      <c r="O34" s="806" t="s">
        <v>1707</v>
      </c>
    </row>
    <row r="35" spans="1:15" ht="54.75" customHeight="1">
      <c r="A35" s="1482"/>
      <c r="B35" s="1483"/>
      <c r="C35" s="1388"/>
      <c r="D35" s="1481"/>
      <c r="E35" s="1481"/>
      <c r="F35" s="808" t="s">
        <v>1708</v>
      </c>
      <c r="G35" s="1485"/>
      <c r="H35" s="1485"/>
      <c r="I35" s="825" t="s">
        <v>1709</v>
      </c>
      <c r="J35" s="1485"/>
      <c r="K35" s="1481"/>
      <c r="L35" s="1481"/>
      <c r="M35" s="826" t="s">
        <v>120</v>
      </c>
      <c r="N35" s="826" t="s">
        <v>120</v>
      </c>
      <c r="O35" s="1326" t="s">
        <v>1710</v>
      </c>
    </row>
    <row r="36" spans="1:15" ht="54.75" customHeight="1">
      <c r="A36" s="1482"/>
      <c r="B36" s="1483"/>
      <c r="C36" s="1388"/>
      <c r="D36" s="1481"/>
      <c r="E36" s="1481"/>
      <c r="F36" s="808" t="s">
        <v>1711</v>
      </c>
      <c r="G36" s="1486"/>
      <c r="H36" s="1486"/>
      <c r="I36" s="825" t="s">
        <v>1712</v>
      </c>
      <c r="J36" s="1486"/>
      <c r="K36" s="1481"/>
      <c r="L36" s="1481"/>
      <c r="M36" s="826" t="s">
        <v>120</v>
      </c>
      <c r="N36" s="826" t="s">
        <v>120</v>
      </c>
      <c r="O36" s="1326"/>
    </row>
    <row r="37" spans="1:15" ht="130.5" customHeight="1">
      <c r="A37" s="1482" t="s">
        <v>823</v>
      </c>
      <c r="B37" s="1483">
        <v>44439</v>
      </c>
      <c r="C37" s="1388"/>
      <c r="D37" s="1481" t="s">
        <v>1713</v>
      </c>
      <c r="E37" s="1481" t="s">
        <v>431</v>
      </c>
      <c r="F37" s="808" t="s">
        <v>1714</v>
      </c>
      <c r="G37" s="1480">
        <v>44485</v>
      </c>
      <c r="H37" s="1480">
        <v>44742</v>
      </c>
      <c r="I37" s="825" t="s">
        <v>1715</v>
      </c>
      <c r="J37" s="1480">
        <v>44804</v>
      </c>
      <c r="K37" s="1481" t="s">
        <v>155</v>
      </c>
      <c r="L37" s="1481" t="s">
        <v>1150</v>
      </c>
      <c r="M37" s="826">
        <v>0.9</v>
      </c>
      <c r="N37" s="826">
        <v>0.6</v>
      </c>
      <c r="O37" s="1326" t="s">
        <v>1716</v>
      </c>
    </row>
    <row r="38" spans="1:15" ht="65.25" customHeight="1">
      <c r="A38" s="1482"/>
      <c r="B38" s="1483"/>
      <c r="C38" s="1388"/>
      <c r="D38" s="1481"/>
      <c r="E38" s="1481"/>
      <c r="F38" s="808" t="s">
        <v>1717</v>
      </c>
      <c r="G38" s="1480"/>
      <c r="H38" s="1480"/>
      <c r="I38" s="825" t="s">
        <v>1718</v>
      </c>
      <c r="J38" s="1480"/>
      <c r="K38" s="1481"/>
      <c r="L38" s="1481"/>
      <c r="M38" s="826">
        <v>0.9</v>
      </c>
      <c r="N38" s="826">
        <v>0.6</v>
      </c>
      <c r="O38" s="1326"/>
    </row>
    <row r="39" spans="1:15" ht="54.75" customHeight="1">
      <c r="A39" s="1482"/>
      <c r="B39" s="1483"/>
      <c r="C39" s="1388"/>
      <c r="D39" s="1481"/>
      <c r="E39" s="1481"/>
      <c r="F39" s="808" t="s">
        <v>1719</v>
      </c>
      <c r="G39" s="1480"/>
      <c r="H39" s="1480"/>
      <c r="I39" s="825" t="s">
        <v>1720</v>
      </c>
      <c r="J39" s="1480"/>
      <c r="K39" s="1481"/>
      <c r="L39" s="1481"/>
      <c r="M39" s="826">
        <v>1</v>
      </c>
      <c r="N39" s="826">
        <v>1</v>
      </c>
      <c r="O39" s="1326"/>
    </row>
    <row r="40" spans="1:15" ht="54.75" customHeight="1">
      <c r="A40" s="1482"/>
      <c r="B40" s="1483"/>
      <c r="C40" s="1388"/>
      <c r="D40" s="1481"/>
      <c r="E40" s="1481"/>
      <c r="F40" s="808" t="s">
        <v>1721</v>
      </c>
      <c r="G40" s="1480"/>
      <c r="H40" s="1480"/>
      <c r="I40" s="825" t="s">
        <v>1722</v>
      </c>
      <c r="J40" s="1480"/>
      <c r="K40" s="1481"/>
      <c r="L40" s="1481"/>
      <c r="M40" s="826" t="s">
        <v>120</v>
      </c>
      <c r="N40" s="826" t="s">
        <v>120</v>
      </c>
      <c r="O40" s="1326"/>
    </row>
    <row r="41" spans="1:15" ht="39" customHeight="1">
      <c r="A41" s="1482"/>
      <c r="B41" s="1483"/>
      <c r="C41" s="1388"/>
      <c r="D41" s="1481"/>
      <c r="E41" s="1481"/>
      <c r="F41" s="848" t="s">
        <v>1723</v>
      </c>
      <c r="G41" s="1480"/>
      <c r="H41" s="1480"/>
      <c r="I41" s="825" t="s">
        <v>1724</v>
      </c>
      <c r="J41" s="1480"/>
      <c r="K41" s="1481"/>
      <c r="L41" s="1481"/>
      <c r="M41" s="826" t="s">
        <v>120</v>
      </c>
      <c r="N41" s="826" t="s">
        <v>120</v>
      </c>
      <c r="O41" s="1326"/>
    </row>
    <row r="42" spans="1:15" ht="99" customHeight="1">
      <c r="A42" s="1482" t="s">
        <v>823</v>
      </c>
      <c r="B42" s="1483">
        <v>44439</v>
      </c>
      <c r="C42" s="1388"/>
      <c r="D42" s="1481" t="s">
        <v>1725</v>
      </c>
      <c r="E42" s="1481" t="s">
        <v>431</v>
      </c>
      <c r="F42" s="848" t="s">
        <v>1726</v>
      </c>
      <c r="G42" s="1480">
        <v>44485</v>
      </c>
      <c r="H42" s="1480">
        <v>44561</v>
      </c>
      <c r="I42" s="825" t="s">
        <v>1727</v>
      </c>
      <c r="J42" s="1480">
        <v>44742</v>
      </c>
      <c r="K42" s="1481" t="s">
        <v>155</v>
      </c>
      <c r="L42" s="1481" t="s">
        <v>1150</v>
      </c>
      <c r="M42" s="826">
        <v>1</v>
      </c>
      <c r="N42" s="826">
        <v>1</v>
      </c>
      <c r="O42" s="806" t="s">
        <v>1699</v>
      </c>
    </row>
    <row r="43" spans="1:15" ht="56.25" customHeight="1">
      <c r="A43" s="1482"/>
      <c r="B43" s="1483"/>
      <c r="C43" s="1388"/>
      <c r="D43" s="1481"/>
      <c r="E43" s="1481"/>
      <c r="F43" s="848" t="s">
        <v>1728</v>
      </c>
      <c r="G43" s="1480"/>
      <c r="H43" s="1480"/>
      <c r="I43" s="825" t="s">
        <v>1701</v>
      </c>
      <c r="J43" s="1480"/>
      <c r="K43" s="1481"/>
      <c r="L43" s="1481"/>
      <c r="M43" s="826">
        <v>0.9</v>
      </c>
      <c r="N43" s="826">
        <v>0.6</v>
      </c>
      <c r="O43" s="1326" t="s">
        <v>1729</v>
      </c>
    </row>
    <row r="44" spans="1:15" ht="66.75" customHeight="1">
      <c r="A44" s="1482"/>
      <c r="B44" s="1483"/>
      <c r="C44" s="1388"/>
      <c r="D44" s="1481"/>
      <c r="E44" s="1481"/>
      <c r="F44" s="848" t="s">
        <v>1730</v>
      </c>
      <c r="G44" s="1480"/>
      <c r="H44" s="1480"/>
      <c r="I44" s="825" t="s">
        <v>1731</v>
      </c>
      <c r="J44" s="1480"/>
      <c r="K44" s="1481"/>
      <c r="L44" s="1481"/>
      <c r="M44" s="826">
        <v>0.9</v>
      </c>
      <c r="N44" s="826">
        <v>0.6</v>
      </c>
      <c r="O44" s="1326"/>
    </row>
    <row r="45" spans="1:15" ht="72" customHeight="1">
      <c r="A45" s="1482"/>
      <c r="B45" s="1483"/>
      <c r="C45" s="1388"/>
      <c r="D45" s="1481"/>
      <c r="E45" s="1481"/>
      <c r="F45" s="848" t="s">
        <v>1705</v>
      </c>
      <c r="G45" s="1480"/>
      <c r="H45" s="1480"/>
      <c r="I45" s="825" t="s">
        <v>1732</v>
      </c>
      <c r="J45" s="1480"/>
      <c r="K45" s="1481"/>
      <c r="L45" s="1481"/>
      <c r="M45" s="826">
        <v>1</v>
      </c>
      <c r="N45" s="826">
        <v>1</v>
      </c>
      <c r="O45" s="1326"/>
    </row>
    <row r="46" spans="1:15" ht="78" customHeight="1">
      <c r="A46" s="1482"/>
      <c r="B46" s="1483"/>
      <c r="C46" s="1388"/>
      <c r="D46" s="1481"/>
      <c r="E46" s="1481"/>
      <c r="F46" s="848" t="s">
        <v>1733</v>
      </c>
      <c r="G46" s="1480"/>
      <c r="H46" s="1480"/>
      <c r="I46" s="825" t="s">
        <v>1734</v>
      </c>
      <c r="J46" s="1480"/>
      <c r="K46" s="1481"/>
      <c r="L46" s="1481"/>
      <c r="M46" s="826" t="s">
        <v>120</v>
      </c>
      <c r="N46" s="826" t="s">
        <v>120</v>
      </c>
      <c r="O46" s="1326"/>
    </row>
    <row r="47" spans="1:15" ht="68.25" customHeight="1">
      <c r="A47" s="1482"/>
      <c r="B47" s="1483"/>
      <c r="C47" s="1388"/>
      <c r="D47" s="1481"/>
      <c r="E47" s="1481"/>
      <c r="F47" s="849" t="s">
        <v>1735</v>
      </c>
      <c r="G47" s="1480"/>
      <c r="H47" s="1480"/>
      <c r="I47" s="825" t="s">
        <v>1712</v>
      </c>
      <c r="J47" s="1480"/>
      <c r="K47" s="1481"/>
      <c r="L47" s="1481"/>
      <c r="M47" s="826" t="s">
        <v>120</v>
      </c>
      <c r="N47" s="826" t="s">
        <v>120</v>
      </c>
      <c r="O47" s="806" t="s">
        <v>1736</v>
      </c>
    </row>
    <row r="48" spans="1:15" ht="84">
      <c r="A48" s="852" t="s">
        <v>854</v>
      </c>
      <c r="B48" s="727">
        <v>44531</v>
      </c>
      <c r="C48" s="830">
        <v>1</v>
      </c>
      <c r="D48" s="804" t="s">
        <v>1737</v>
      </c>
      <c r="E48" s="825" t="s">
        <v>64</v>
      </c>
      <c r="F48" s="851" t="s">
        <v>977</v>
      </c>
      <c r="G48" s="727">
        <v>44593</v>
      </c>
      <c r="H48" s="727">
        <v>44926</v>
      </c>
      <c r="I48" s="825" t="s">
        <v>1087</v>
      </c>
      <c r="J48" s="727">
        <v>44926</v>
      </c>
      <c r="K48" s="851" t="s">
        <v>858</v>
      </c>
      <c r="L48" s="825" t="s">
        <v>1088</v>
      </c>
      <c r="M48" s="826">
        <v>1</v>
      </c>
      <c r="N48" s="826">
        <v>1</v>
      </c>
      <c r="O48" s="976" t="s">
        <v>1738</v>
      </c>
    </row>
    <row r="49" spans="1:15" ht="79.5" customHeight="1">
      <c r="A49" s="1330" t="s">
        <v>1739</v>
      </c>
      <c r="B49" s="1283">
        <v>44796</v>
      </c>
      <c r="C49" s="1243">
        <v>1</v>
      </c>
      <c r="D49" s="1301" t="s">
        <v>979</v>
      </c>
      <c r="E49" s="1243" t="s">
        <v>64</v>
      </c>
      <c r="F49" s="932" t="s">
        <v>1740</v>
      </c>
      <c r="G49" s="647" t="s">
        <v>863</v>
      </c>
      <c r="H49" s="647" t="s">
        <v>871</v>
      </c>
      <c r="I49" s="1234" t="s">
        <v>864</v>
      </c>
      <c r="J49" s="1219">
        <v>45291</v>
      </c>
      <c r="K49" s="1234" t="s">
        <v>179</v>
      </c>
      <c r="L49" s="1234" t="s">
        <v>1000</v>
      </c>
      <c r="M49" s="928">
        <v>0.8</v>
      </c>
      <c r="N49" s="928">
        <v>0.8</v>
      </c>
      <c r="O49" s="806" t="s">
        <v>1741</v>
      </c>
    </row>
    <row r="50" spans="1:15" ht="75" customHeight="1">
      <c r="A50" s="1331"/>
      <c r="B50" s="1285"/>
      <c r="C50" s="1245"/>
      <c r="D50" s="1302"/>
      <c r="E50" s="1245"/>
      <c r="F50" s="932" t="s">
        <v>1742</v>
      </c>
      <c r="G50" s="937">
        <v>44726</v>
      </c>
      <c r="H50" s="647" t="s">
        <v>871</v>
      </c>
      <c r="I50" s="1235"/>
      <c r="J50" s="1221"/>
      <c r="K50" s="1235"/>
      <c r="L50" s="1235"/>
      <c r="M50" s="928">
        <v>0.8</v>
      </c>
      <c r="N50" s="928">
        <v>0.8</v>
      </c>
      <c r="O50" s="806" t="s">
        <v>1743</v>
      </c>
    </row>
    <row r="51" spans="1:15" ht="147" customHeight="1">
      <c r="A51" s="951" t="s">
        <v>860</v>
      </c>
      <c r="B51" s="924">
        <v>44796</v>
      </c>
      <c r="C51" s="930">
        <v>2</v>
      </c>
      <c r="D51" s="924" t="s">
        <v>982</v>
      </c>
      <c r="E51" s="895" t="s">
        <v>64</v>
      </c>
      <c r="F51" s="933" t="s">
        <v>870</v>
      </c>
      <c r="G51" s="647" t="s">
        <v>863</v>
      </c>
      <c r="H51" s="647" t="s">
        <v>871</v>
      </c>
      <c r="I51" s="938" t="s">
        <v>872</v>
      </c>
      <c r="J51" s="938" t="s">
        <v>1001</v>
      </c>
      <c r="K51" s="939" t="s">
        <v>179</v>
      </c>
      <c r="L51" s="939" t="s">
        <v>1002</v>
      </c>
      <c r="M51" s="958">
        <v>1</v>
      </c>
      <c r="N51" s="928">
        <v>0.8</v>
      </c>
      <c r="O51" s="806" t="s">
        <v>1744</v>
      </c>
    </row>
    <row r="52" spans="1:15" ht="99" customHeight="1">
      <c r="A52" s="1330" t="s">
        <v>860</v>
      </c>
      <c r="B52" s="1283">
        <v>44796</v>
      </c>
      <c r="C52" s="1255">
        <v>3</v>
      </c>
      <c r="D52" s="1228" t="s">
        <v>987</v>
      </c>
      <c r="E52" s="1228" t="s">
        <v>64</v>
      </c>
      <c r="F52" s="932" t="s">
        <v>1745</v>
      </c>
      <c r="G52" s="940" t="s">
        <v>877</v>
      </c>
      <c r="H52" s="940" t="s">
        <v>871</v>
      </c>
      <c r="I52" s="1219" t="s">
        <v>878</v>
      </c>
      <c r="J52" s="1219" t="s">
        <v>1001</v>
      </c>
      <c r="K52" s="1234" t="s">
        <v>179</v>
      </c>
      <c r="L52" s="1234" t="s">
        <v>1003</v>
      </c>
      <c r="M52" s="959">
        <v>1</v>
      </c>
      <c r="N52" s="435">
        <v>0</v>
      </c>
      <c r="O52" s="806" t="s">
        <v>1746</v>
      </c>
    </row>
    <row r="53" spans="1:15" ht="93.95" customHeight="1">
      <c r="A53" s="1331"/>
      <c r="B53" s="1285"/>
      <c r="C53" s="1256"/>
      <c r="D53" s="1230"/>
      <c r="E53" s="1230"/>
      <c r="F53" s="932" t="s">
        <v>1747</v>
      </c>
      <c r="G53" s="937">
        <v>44690</v>
      </c>
      <c r="H53" s="940" t="s">
        <v>871</v>
      </c>
      <c r="I53" s="1221"/>
      <c r="J53" s="1221"/>
      <c r="K53" s="1235"/>
      <c r="L53" s="1235"/>
      <c r="M53" s="435">
        <v>0</v>
      </c>
      <c r="N53" s="435">
        <v>0</v>
      </c>
      <c r="O53" s="806" t="s">
        <v>1748</v>
      </c>
    </row>
    <row r="54" spans="1:15" ht="131.25" customHeight="1">
      <c r="A54" s="927" t="s">
        <v>860</v>
      </c>
      <c r="B54" s="891">
        <v>44796</v>
      </c>
      <c r="C54" s="925">
        <v>4</v>
      </c>
      <c r="D54" s="893" t="s">
        <v>883</v>
      </c>
      <c r="E54" s="926" t="s">
        <v>64</v>
      </c>
      <c r="F54" s="894" t="s">
        <v>1005</v>
      </c>
      <c r="G54" s="938" t="s">
        <v>885</v>
      </c>
      <c r="H54" s="940" t="s">
        <v>871</v>
      </c>
      <c r="I54" s="941" t="s">
        <v>886</v>
      </c>
      <c r="J54" s="938">
        <v>44926</v>
      </c>
      <c r="K54" s="647" t="s">
        <v>179</v>
      </c>
      <c r="L54" s="932" t="s">
        <v>1006</v>
      </c>
      <c r="M54" s="960">
        <v>1</v>
      </c>
      <c r="N54" s="960">
        <v>1</v>
      </c>
      <c r="O54" s="806" t="s">
        <v>1749</v>
      </c>
    </row>
    <row r="55" spans="1:15" ht="81.95" customHeight="1">
      <c r="A55" s="929" t="s">
        <v>860</v>
      </c>
      <c r="B55" s="924">
        <v>44796</v>
      </c>
      <c r="C55" s="931">
        <v>5</v>
      </c>
      <c r="D55" s="897" t="s">
        <v>889</v>
      </c>
      <c r="E55" s="897" t="s">
        <v>64</v>
      </c>
      <c r="F55" s="942" t="s">
        <v>1007</v>
      </c>
      <c r="G55" s="933">
        <v>44690</v>
      </c>
      <c r="H55" s="933" t="s">
        <v>1001</v>
      </c>
      <c r="I55" s="941" t="s">
        <v>891</v>
      </c>
      <c r="J55" s="938" t="s">
        <v>892</v>
      </c>
      <c r="K55" s="647" t="s">
        <v>893</v>
      </c>
      <c r="L55" s="647" t="s">
        <v>1008</v>
      </c>
      <c r="M55" s="960">
        <v>0.3</v>
      </c>
      <c r="N55" s="960">
        <v>0.3</v>
      </c>
      <c r="O55" s="806" t="s">
        <v>1750</v>
      </c>
    </row>
    <row r="56" spans="1:15" ht="110.25" customHeight="1">
      <c r="A56" s="927" t="s">
        <v>860</v>
      </c>
      <c r="B56" s="891">
        <v>44796</v>
      </c>
      <c r="C56" s="925">
        <v>6</v>
      </c>
      <c r="D56" s="893" t="s">
        <v>896</v>
      </c>
      <c r="E56" s="926" t="s">
        <v>64</v>
      </c>
      <c r="F56" s="943" t="s">
        <v>897</v>
      </c>
      <c r="G56" s="944">
        <v>44811</v>
      </c>
      <c r="H56" s="938" t="s">
        <v>871</v>
      </c>
      <c r="I56" s="945" t="s">
        <v>898</v>
      </c>
      <c r="J56" s="938" t="s">
        <v>871</v>
      </c>
      <c r="K56" s="647" t="s">
        <v>899</v>
      </c>
      <c r="L56" s="932" t="s">
        <v>900</v>
      </c>
      <c r="M56" s="960">
        <v>1</v>
      </c>
      <c r="N56" s="960">
        <v>1</v>
      </c>
      <c r="O56" s="806" t="s">
        <v>1751</v>
      </c>
    </row>
    <row r="57" spans="1:15" ht="128.1" customHeight="1">
      <c r="A57" s="1330" t="s">
        <v>1739</v>
      </c>
      <c r="B57" s="933">
        <v>44796</v>
      </c>
      <c r="C57" s="934">
        <v>7</v>
      </c>
      <c r="D57" s="935" t="s">
        <v>902</v>
      </c>
      <c r="E57" s="936" t="s">
        <v>64</v>
      </c>
      <c r="F57" s="943" t="s">
        <v>903</v>
      </c>
      <c r="G57" s="944">
        <v>44811</v>
      </c>
      <c r="H57" s="938" t="s">
        <v>871</v>
      </c>
      <c r="I57" s="945" t="s">
        <v>904</v>
      </c>
      <c r="J57" s="938">
        <v>45291</v>
      </c>
      <c r="K57" s="647" t="s">
        <v>905</v>
      </c>
      <c r="L57" s="932" t="s">
        <v>906</v>
      </c>
      <c r="M57" s="725"/>
      <c r="N57" s="725"/>
      <c r="O57" s="450" t="s">
        <v>1136</v>
      </c>
    </row>
    <row r="58" spans="1:15" ht="39.75" customHeight="1">
      <c r="A58" s="1331"/>
      <c r="B58" s="902"/>
      <c r="C58" s="903"/>
      <c r="D58" s="904"/>
      <c r="E58" s="905"/>
      <c r="F58" s="906"/>
      <c r="G58" s="907"/>
      <c r="H58" s="907"/>
      <c r="I58" s="908"/>
      <c r="J58" s="907"/>
      <c r="K58" s="898"/>
      <c r="L58" s="899"/>
      <c r="M58" s="900"/>
      <c r="N58" s="900"/>
      <c r="O58" s="901"/>
    </row>
    <row r="59" spans="1:15" ht="50.25" customHeight="1">
      <c r="A59" s="1327" t="s">
        <v>1752</v>
      </c>
      <c r="B59" s="1328"/>
      <c r="C59" s="1328"/>
      <c r="D59" s="1328"/>
      <c r="E59" s="1328"/>
      <c r="F59" s="1328"/>
      <c r="G59" s="1328"/>
      <c r="H59" s="1328"/>
      <c r="I59" s="1328"/>
      <c r="J59" s="1328"/>
      <c r="K59" s="1328"/>
      <c r="L59" s="1328"/>
      <c r="M59" s="1328"/>
      <c r="N59" s="1328"/>
      <c r="O59" s="1329"/>
    </row>
  </sheetData>
  <mergeCells count="124">
    <mergeCell ref="A49:A50"/>
    <mergeCell ref="B49:B50"/>
    <mergeCell ref="C49:C50"/>
    <mergeCell ref="D49:D50"/>
    <mergeCell ref="E49:E50"/>
    <mergeCell ref="A57:A58"/>
    <mergeCell ref="M1:O2"/>
    <mergeCell ref="A2:C2"/>
    <mergeCell ref="A3:L3"/>
    <mergeCell ref="M3:O3"/>
    <mergeCell ref="A4:L4"/>
    <mergeCell ref="M4:N4"/>
    <mergeCell ref="O4:O6"/>
    <mergeCell ref="A5:A6"/>
    <mergeCell ref="B5:B6"/>
    <mergeCell ref="C5:C6"/>
    <mergeCell ref="D5:D6"/>
    <mergeCell ref="F5:F6"/>
    <mergeCell ref="G5:H5"/>
    <mergeCell ref="I5:I6"/>
    <mergeCell ref="J5:J6"/>
    <mergeCell ref="K5:L5"/>
    <mergeCell ref="M5:M6"/>
    <mergeCell ref="N5:N6"/>
    <mergeCell ref="C7:C8"/>
    <mergeCell ref="D7:D8"/>
    <mergeCell ref="E7:E8"/>
    <mergeCell ref="G7:G8"/>
    <mergeCell ref="H7:H8"/>
    <mergeCell ref="I7:I8"/>
    <mergeCell ref="K7:K8"/>
    <mergeCell ref="A1:C1"/>
    <mergeCell ref="D1:L2"/>
    <mergeCell ref="L7:L8"/>
    <mergeCell ref="O7:O8"/>
    <mergeCell ref="A9:A13"/>
    <mergeCell ref="B9:B13"/>
    <mergeCell ref="C9:C13"/>
    <mergeCell ref="D9:D13"/>
    <mergeCell ref="E9:E13"/>
    <mergeCell ref="O9:O13"/>
    <mergeCell ref="A14:A18"/>
    <mergeCell ref="B14:B18"/>
    <mergeCell ref="C14:C18"/>
    <mergeCell ref="D14:D18"/>
    <mergeCell ref="E14:E18"/>
    <mergeCell ref="G14:G18"/>
    <mergeCell ref="H14:H18"/>
    <mergeCell ref="I14:I18"/>
    <mergeCell ref="J14:J18"/>
    <mergeCell ref="G9:G13"/>
    <mergeCell ref="H9:H13"/>
    <mergeCell ref="I9:I13"/>
    <mergeCell ref="J9:J13"/>
    <mergeCell ref="K9:K13"/>
    <mergeCell ref="L9:L13"/>
    <mergeCell ref="A7:A8"/>
    <mergeCell ref="B7:B8"/>
    <mergeCell ref="J19:J21"/>
    <mergeCell ref="K19:K21"/>
    <mergeCell ref="L19:L21"/>
    <mergeCell ref="K14:K18"/>
    <mergeCell ref="L14:L18"/>
    <mergeCell ref="O14:O18"/>
    <mergeCell ref="A19:A21"/>
    <mergeCell ref="B19:B21"/>
    <mergeCell ref="C19:C21"/>
    <mergeCell ref="D19:D21"/>
    <mergeCell ref="E19:E21"/>
    <mergeCell ref="G19:G21"/>
    <mergeCell ref="H19:H21"/>
    <mergeCell ref="G37:G41"/>
    <mergeCell ref="G31:G36"/>
    <mergeCell ref="A25:A26"/>
    <mergeCell ref="B25:B26"/>
    <mergeCell ref="C25:C26"/>
    <mergeCell ref="D25:D26"/>
    <mergeCell ref="E25:E26"/>
    <mergeCell ref="I25:I26"/>
    <mergeCell ref="I19:I21"/>
    <mergeCell ref="A31:A36"/>
    <mergeCell ref="B31:B36"/>
    <mergeCell ref="C31:C47"/>
    <mergeCell ref="D31:D36"/>
    <mergeCell ref="E31:E36"/>
    <mergeCell ref="A37:A41"/>
    <mergeCell ref="B37:B41"/>
    <mergeCell ref="D37:D41"/>
    <mergeCell ref="E37:E41"/>
    <mergeCell ref="H37:H41"/>
    <mergeCell ref="J37:J41"/>
    <mergeCell ref="K37:K41"/>
    <mergeCell ref="L37:L41"/>
    <mergeCell ref="O37:O41"/>
    <mergeCell ref="K31:K36"/>
    <mergeCell ref="L31:L36"/>
    <mergeCell ref="O32:O33"/>
    <mergeCell ref="O35:O36"/>
    <mergeCell ref="H31:H36"/>
    <mergeCell ref="J31:J36"/>
    <mergeCell ref="J42:J47"/>
    <mergeCell ref="K42:K47"/>
    <mergeCell ref="L42:L47"/>
    <mergeCell ref="O43:O46"/>
    <mergeCell ref="A59:O59"/>
    <mergeCell ref="A42:A47"/>
    <mergeCell ref="B42:B47"/>
    <mergeCell ref="D42:D47"/>
    <mergeCell ref="E42:E47"/>
    <mergeCell ref="G42:G47"/>
    <mergeCell ref="H42:H47"/>
    <mergeCell ref="I49:I50"/>
    <mergeCell ref="J49:J50"/>
    <mergeCell ref="K49:K50"/>
    <mergeCell ref="L49:L50"/>
    <mergeCell ref="A52:A53"/>
    <mergeCell ref="B52:B53"/>
    <mergeCell ref="C52:C53"/>
    <mergeCell ref="D52:D53"/>
    <mergeCell ref="E52:E53"/>
    <mergeCell ref="I52:I53"/>
    <mergeCell ref="J52:J53"/>
    <mergeCell ref="K52:K53"/>
    <mergeCell ref="L52:L53"/>
  </mergeCell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FFC000"/>
  </sheetPr>
  <dimension ref="A1:AR81"/>
  <sheetViews>
    <sheetView topLeftCell="I1" zoomScale="60" zoomScaleNormal="60" zoomScalePageLayoutView="60" workbookViewId="0">
      <selection activeCell="P1" sqref="P1"/>
    </sheetView>
  </sheetViews>
  <sheetFormatPr defaultColWidth="11.42578125" defaultRowHeight="50.25" customHeight="1"/>
  <cols>
    <col min="1" max="1" width="28.7109375" style="451" customWidth="1"/>
    <col min="2" max="2" width="14" style="451" customWidth="1"/>
    <col min="3" max="3" width="7.28515625" style="451" customWidth="1"/>
    <col min="4" max="4" width="78.85546875" style="451" customWidth="1"/>
    <col min="5" max="5" width="26.140625" style="451" customWidth="1"/>
    <col min="6" max="6" width="79.7109375" style="451" customWidth="1"/>
    <col min="7" max="7" width="14.140625" style="451" customWidth="1"/>
    <col min="8" max="8" width="19.7109375" style="451" customWidth="1"/>
    <col min="9" max="9" width="43.42578125" style="451" customWidth="1"/>
    <col min="10" max="10" width="29.140625" style="451" customWidth="1"/>
    <col min="11" max="11" width="41.7109375" style="451" customWidth="1"/>
    <col min="12" max="12" width="54.85546875" style="451" customWidth="1"/>
    <col min="13" max="13" width="24.140625" style="451" customWidth="1"/>
    <col min="14" max="14" width="22.42578125" style="451" customWidth="1"/>
    <col min="15" max="15" width="69.7109375" style="451" customWidth="1"/>
    <col min="16" max="16384" width="11.42578125" style="451"/>
  </cols>
  <sheetData>
    <row r="1" spans="1:15" ht="50.25" customHeight="1">
      <c r="A1" s="1502" t="s">
        <v>740</v>
      </c>
      <c r="B1" s="1503"/>
      <c r="C1" s="1504"/>
      <c r="D1" s="1505" t="s">
        <v>741</v>
      </c>
      <c r="E1" s="1506"/>
      <c r="F1" s="1506"/>
      <c r="G1" s="1506"/>
      <c r="H1" s="1506"/>
      <c r="I1" s="1506"/>
      <c r="J1" s="1506"/>
      <c r="K1" s="1506"/>
      <c r="L1" s="1507"/>
      <c r="M1" s="1511"/>
      <c r="N1" s="1511"/>
      <c r="O1" s="1511"/>
    </row>
    <row r="2" spans="1:15" ht="51" customHeight="1">
      <c r="A2" s="1502" t="s">
        <v>742</v>
      </c>
      <c r="B2" s="1503"/>
      <c r="C2" s="1504"/>
      <c r="D2" s="1508"/>
      <c r="E2" s="1509"/>
      <c r="F2" s="1509"/>
      <c r="G2" s="1509"/>
      <c r="H2" s="1509"/>
      <c r="I2" s="1509"/>
      <c r="J2" s="1509"/>
      <c r="K2" s="1509"/>
      <c r="L2" s="1510"/>
      <c r="M2" s="1511"/>
      <c r="N2" s="1511"/>
      <c r="O2" s="1511"/>
    </row>
    <row r="3" spans="1:15" ht="50.25" customHeight="1">
      <c r="A3" s="1512" t="s">
        <v>743</v>
      </c>
      <c r="B3" s="1512"/>
      <c r="C3" s="1512"/>
      <c r="D3" s="1512"/>
      <c r="E3" s="1512"/>
      <c r="F3" s="1512"/>
      <c r="G3" s="1512"/>
      <c r="H3" s="1512"/>
      <c r="I3" s="1512"/>
      <c r="J3" s="1512"/>
      <c r="K3" s="1512"/>
      <c r="L3" s="1512"/>
      <c r="M3" s="1513" t="s">
        <v>744</v>
      </c>
      <c r="N3" s="1513"/>
      <c r="O3" s="1513"/>
    </row>
    <row r="4" spans="1:15" ht="50.25" customHeight="1">
      <c r="A4" s="1514" t="s">
        <v>745</v>
      </c>
      <c r="B4" s="1514"/>
      <c r="C4" s="1514"/>
      <c r="D4" s="1514"/>
      <c r="E4" s="1514"/>
      <c r="F4" s="1514"/>
      <c r="G4" s="1514"/>
      <c r="H4" s="1514"/>
      <c r="I4" s="1514"/>
      <c r="J4" s="1514"/>
      <c r="K4" s="1514"/>
      <c r="L4" s="1514"/>
      <c r="M4" s="1515" t="s">
        <v>746</v>
      </c>
      <c r="N4" s="1516"/>
      <c r="O4" s="1514" t="s">
        <v>747</v>
      </c>
    </row>
    <row r="5" spans="1:15" ht="50.25" customHeight="1">
      <c r="A5" s="1517" t="s">
        <v>748</v>
      </c>
      <c r="B5" s="1517" t="s">
        <v>749</v>
      </c>
      <c r="C5" s="1519" t="s">
        <v>750</v>
      </c>
      <c r="D5" s="1514" t="s">
        <v>751</v>
      </c>
      <c r="E5" s="833" t="s">
        <v>752</v>
      </c>
      <c r="F5" s="1517" t="s">
        <v>753</v>
      </c>
      <c r="G5" s="1521" t="s">
        <v>754</v>
      </c>
      <c r="H5" s="1522"/>
      <c r="I5" s="1517" t="s">
        <v>755</v>
      </c>
      <c r="J5" s="1517" t="s">
        <v>756</v>
      </c>
      <c r="K5" s="1521" t="s">
        <v>757</v>
      </c>
      <c r="L5" s="1523"/>
      <c r="M5" s="1517" t="s">
        <v>758</v>
      </c>
      <c r="N5" s="1517" t="s">
        <v>759</v>
      </c>
      <c r="O5" s="1514"/>
    </row>
    <row r="6" spans="1:15" ht="50.25" customHeight="1">
      <c r="A6" s="1518"/>
      <c r="B6" s="1518"/>
      <c r="C6" s="1520"/>
      <c r="D6" s="1514"/>
      <c r="E6" s="834" t="s">
        <v>31</v>
      </c>
      <c r="F6" s="1518"/>
      <c r="G6" s="833" t="s">
        <v>760</v>
      </c>
      <c r="H6" s="833" t="s">
        <v>761</v>
      </c>
      <c r="I6" s="1518"/>
      <c r="J6" s="1518"/>
      <c r="K6" s="835" t="s">
        <v>762</v>
      </c>
      <c r="L6" s="835" t="s">
        <v>763</v>
      </c>
      <c r="M6" s="1518"/>
      <c r="N6" s="1518"/>
      <c r="O6" s="1514"/>
    </row>
    <row r="7" spans="1:15" ht="96.75" customHeight="1">
      <c r="A7" s="1542" t="s">
        <v>552</v>
      </c>
      <c r="B7" s="1488">
        <v>43591</v>
      </c>
      <c r="C7" s="1489">
        <v>1</v>
      </c>
      <c r="D7" s="1490" t="s">
        <v>1658</v>
      </c>
      <c r="E7" s="1491" t="s">
        <v>64</v>
      </c>
      <c r="F7" s="807" t="s">
        <v>765</v>
      </c>
      <c r="G7" s="1488">
        <v>43617</v>
      </c>
      <c r="H7" s="1501" t="s">
        <v>555</v>
      </c>
      <c r="I7" s="1490" t="s">
        <v>556</v>
      </c>
      <c r="J7" s="829" t="s">
        <v>766</v>
      </c>
      <c r="K7" s="1490" t="s">
        <v>557</v>
      </c>
      <c r="L7" s="1490" t="s">
        <v>558</v>
      </c>
      <c r="M7" s="826">
        <v>0.9</v>
      </c>
      <c r="N7" s="826">
        <v>0.8</v>
      </c>
      <c r="O7" s="1326" t="s">
        <v>768</v>
      </c>
    </row>
    <row r="8" spans="1:15" ht="230.25" customHeight="1">
      <c r="A8" s="1542"/>
      <c r="B8" s="1488"/>
      <c r="C8" s="1489"/>
      <c r="D8" s="1490"/>
      <c r="E8" s="1491"/>
      <c r="F8" s="807" t="s">
        <v>1660</v>
      </c>
      <c r="G8" s="1488"/>
      <c r="H8" s="1501"/>
      <c r="I8" s="1490"/>
      <c r="J8" s="840">
        <v>44012</v>
      </c>
      <c r="K8" s="1490"/>
      <c r="L8" s="1490"/>
      <c r="M8" s="826">
        <v>0.9</v>
      </c>
      <c r="N8" s="826">
        <v>0.8</v>
      </c>
      <c r="O8" s="1326"/>
    </row>
    <row r="9" spans="1:15" ht="40.5" customHeight="1">
      <c r="A9" s="1526" t="s">
        <v>591</v>
      </c>
      <c r="B9" s="1488">
        <v>43727</v>
      </c>
      <c r="C9" s="1489">
        <v>6</v>
      </c>
      <c r="D9" s="1490" t="s">
        <v>1661</v>
      </c>
      <c r="E9" s="1490" t="s">
        <v>64</v>
      </c>
      <c r="F9" s="832" t="s">
        <v>1669</v>
      </c>
      <c r="G9" s="1488">
        <v>43739</v>
      </c>
      <c r="H9" s="1488">
        <v>44287</v>
      </c>
      <c r="I9" s="1490" t="s">
        <v>619</v>
      </c>
      <c r="J9" s="1488">
        <v>44287</v>
      </c>
      <c r="K9" s="1490" t="s">
        <v>620</v>
      </c>
      <c r="L9" s="1490" t="s">
        <v>621</v>
      </c>
      <c r="M9" s="826">
        <v>0.3</v>
      </c>
      <c r="N9" s="826">
        <v>0.1</v>
      </c>
      <c r="O9" s="1326" t="s">
        <v>1403</v>
      </c>
    </row>
    <row r="10" spans="1:15" ht="44.25" customHeight="1">
      <c r="A10" s="1526"/>
      <c r="B10" s="1488"/>
      <c r="C10" s="1489"/>
      <c r="D10" s="1490"/>
      <c r="E10" s="1490"/>
      <c r="F10" s="832" t="s">
        <v>1664</v>
      </c>
      <c r="G10" s="1488"/>
      <c r="H10" s="1488"/>
      <c r="I10" s="1490"/>
      <c r="J10" s="1488"/>
      <c r="K10" s="1490"/>
      <c r="L10" s="1490"/>
      <c r="M10" s="826">
        <v>0.3</v>
      </c>
      <c r="N10" s="826">
        <v>0.1</v>
      </c>
      <c r="O10" s="1326"/>
    </row>
    <row r="11" spans="1:15" ht="44.25" customHeight="1">
      <c r="A11" s="1526"/>
      <c r="B11" s="1488"/>
      <c r="C11" s="1489"/>
      <c r="D11" s="1490"/>
      <c r="E11" s="1490"/>
      <c r="F11" s="832" t="s">
        <v>1665</v>
      </c>
      <c r="G11" s="1488"/>
      <c r="H11" s="1488"/>
      <c r="I11" s="1490"/>
      <c r="J11" s="1488"/>
      <c r="K11" s="1490"/>
      <c r="L11" s="1490"/>
      <c r="M11" s="826">
        <v>0.3</v>
      </c>
      <c r="N11" s="826">
        <v>0.1</v>
      </c>
      <c r="O11" s="1326"/>
    </row>
    <row r="12" spans="1:15" ht="41.25" customHeight="1">
      <c r="A12" s="1526"/>
      <c r="B12" s="1488"/>
      <c r="C12" s="1489"/>
      <c r="D12" s="1490"/>
      <c r="E12" s="1490"/>
      <c r="F12" s="832" t="s">
        <v>1666</v>
      </c>
      <c r="G12" s="1488"/>
      <c r="H12" s="1488"/>
      <c r="I12" s="1490"/>
      <c r="J12" s="1488"/>
      <c r="K12" s="1490"/>
      <c r="L12" s="1490"/>
      <c r="M12" s="826">
        <v>0.3</v>
      </c>
      <c r="N12" s="826">
        <v>0.1</v>
      </c>
      <c r="O12" s="1326"/>
    </row>
    <row r="13" spans="1:15" ht="63" customHeight="1">
      <c r="A13" s="1526"/>
      <c r="B13" s="1488"/>
      <c r="C13" s="1489"/>
      <c r="D13" s="1490"/>
      <c r="E13" s="1490"/>
      <c r="F13" s="832" t="s">
        <v>1667</v>
      </c>
      <c r="G13" s="1488"/>
      <c r="H13" s="1488"/>
      <c r="I13" s="1490"/>
      <c r="J13" s="1488"/>
      <c r="K13" s="1490"/>
      <c r="L13" s="1490"/>
      <c r="M13" s="826">
        <v>0.3</v>
      </c>
      <c r="N13" s="826">
        <v>0.1</v>
      </c>
      <c r="O13" s="1326"/>
    </row>
    <row r="14" spans="1:15" ht="51.75" customHeight="1">
      <c r="A14" s="1526" t="s">
        <v>591</v>
      </c>
      <c r="B14" s="1488">
        <v>43727</v>
      </c>
      <c r="C14" s="1489">
        <v>7</v>
      </c>
      <c r="D14" s="1498" t="s">
        <v>1668</v>
      </c>
      <c r="E14" s="1490" t="s">
        <v>64</v>
      </c>
      <c r="F14" s="832" t="s">
        <v>1669</v>
      </c>
      <c r="G14" s="1488">
        <v>43739</v>
      </c>
      <c r="H14" s="1488">
        <v>44287</v>
      </c>
      <c r="I14" s="1490" t="s">
        <v>619</v>
      </c>
      <c r="J14" s="1488">
        <v>44287</v>
      </c>
      <c r="K14" s="1490" t="s">
        <v>620</v>
      </c>
      <c r="L14" s="1490" t="s">
        <v>621</v>
      </c>
      <c r="M14" s="826">
        <v>0.3</v>
      </c>
      <c r="N14" s="826">
        <v>0.1</v>
      </c>
      <c r="O14" s="1326" t="s">
        <v>1753</v>
      </c>
    </row>
    <row r="15" spans="1:15" ht="32.25" customHeight="1">
      <c r="A15" s="1526"/>
      <c r="B15" s="1488"/>
      <c r="C15" s="1489"/>
      <c r="D15" s="1498"/>
      <c r="E15" s="1490"/>
      <c r="F15" s="832" t="s">
        <v>1664</v>
      </c>
      <c r="G15" s="1488"/>
      <c r="H15" s="1488"/>
      <c r="I15" s="1490"/>
      <c r="J15" s="1488"/>
      <c r="K15" s="1490"/>
      <c r="L15" s="1490"/>
      <c r="M15" s="826">
        <v>0.3</v>
      </c>
      <c r="N15" s="826">
        <v>0.1</v>
      </c>
      <c r="O15" s="1326"/>
    </row>
    <row r="16" spans="1:15" ht="27.75" customHeight="1">
      <c r="A16" s="1526"/>
      <c r="B16" s="1488"/>
      <c r="C16" s="1489"/>
      <c r="D16" s="1498"/>
      <c r="E16" s="1490"/>
      <c r="F16" s="832" t="s">
        <v>1665</v>
      </c>
      <c r="G16" s="1488"/>
      <c r="H16" s="1488"/>
      <c r="I16" s="1490"/>
      <c r="J16" s="1488"/>
      <c r="K16" s="1490"/>
      <c r="L16" s="1490"/>
      <c r="M16" s="826">
        <v>0.3</v>
      </c>
      <c r="N16" s="826">
        <v>0.1</v>
      </c>
      <c r="O16" s="1326"/>
    </row>
    <row r="17" spans="1:16" ht="31.5" customHeight="1">
      <c r="A17" s="1526"/>
      <c r="B17" s="1488"/>
      <c r="C17" s="1489"/>
      <c r="D17" s="1498"/>
      <c r="E17" s="1490"/>
      <c r="F17" s="832" t="s">
        <v>1666</v>
      </c>
      <c r="G17" s="1488"/>
      <c r="H17" s="1488"/>
      <c r="I17" s="1490"/>
      <c r="J17" s="1488"/>
      <c r="K17" s="1490"/>
      <c r="L17" s="1490"/>
      <c r="M17" s="826">
        <v>0.3</v>
      </c>
      <c r="N17" s="826">
        <v>0.1</v>
      </c>
      <c r="O17" s="1326"/>
    </row>
    <row r="18" spans="1:16" ht="39" customHeight="1">
      <c r="A18" s="1526"/>
      <c r="B18" s="1488"/>
      <c r="C18" s="1489"/>
      <c r="D18" s="1498"/>
      <c r="E18" s="1490"/>
      <c r="F18" s="832" t="s">
        <v>1667</v>
      </c>
      <c r="G18" s="1488"/>
      <c r="H18" s="1488"/>
      <c r="I18" s="1490"/>
      <c r="J18" s="1488"/>
      <c r="K18" s="1490"/>
      <c r="L18" s="1490"/>
      <c r="M18" s="826">
        <v>0.3</v>
      </c>
      <c r="N18" s="826">
        <v>0.1</v>
      </c>
      <c r="O18" s="1326"/>
    </row>
    <row r="19" spans="1:16" ht="32.25" customHeight="1">
      <c r="A19" s="1494" t="s">
        <v>783</v>
      </c>
      <c r="B19" s="1495">
        <v>44134</v>
      </c>
      <c r="C19" s="1389">
        <v>4</v>
      </c>
      <c r="D19" s="1496" t="s">
        <v>1671</v>
      </c>
      <c r="E19" s="1481" t="s">
        <v>64</v>
      </c>
      <c r="F19" s="1033" t="s">
        <v>1754</v>
      </c>
      <c r="G19" s="1495">
        <v>44166</v>
      </c>
      <c r="H19" s="1524">
        <v>45260</v>
      </c>
      <c r="I19" s="1326" t="s">
        <v>963</v>
      </c>
      <c r="J19" s="1525">
        <v>44561</v>
      </c>
      <c r="K19" s="1326" t="s">
        <v>1605</v>
      </c>
      <c r="L19" s="1326" t="s">
        <v>1606</v>
      </c>
      <c r="M19" s="1034">
        <v>1</v>
      </c>
      <c r="N19" s="1034">
        <v>1</v>
      </c>
      <c r="O19" s="1033" t="s">
        <v>1755</v>
      </c>
      <c r="P19" s="1035" t="s">
        <v>1756</v>
      </c>
    </row>
    <row r="20" spans="1:16" ht="32.25" customHeight="1">
      <c r="A20" s="1494"/>
      <c r="B20" s="1495"/>
      <c r="C20" s="1389"/>
      <c r="D20" s="1496"/>
      <c r="E20" s="1481"/>
      <c r="F20" s="1033" t="s">
        <v>1757</v>
      </c>
      <c r="G20" s="1495"/>
      <c r="H20" s="1524"/>
      <c r="I20" s="1326"/>
      <c r="J20" s="1525"/>
      <c r="K20" s="1326"/>
      <c r="L20" s="1326"/>
      <c r="M20" s="1034">
        <v>1</v>
      </c>
      <c r="N20" s="1034">
        <v>1</v>
      </c>
      <c r="O20" s="1033" t="s">
        <v>1758</v>
      </c>
      <c r="P20" s="1035" t="s">
        <v>1756</v>
      </c>
    </row>
    <row r="21" spans="1:16" ht="54.75" customHeight="1">
      <c r="A21" s="1494"/>
      <c r="B21" s="1495"/>
      <c r="C21" s="1389"/>
      <c r="D21" s="1496"/>
      <c r="E21" s="1481"/>
      <c r="F21" s="1033" t="s">
        <v>1759</v>
      </c>
      <c r="G21" s="1495"/>
      <c r="H21" s="1524"/>
      <c r="I21" s="1326"/>
      <c r="J21" s="1525"/>
      <c r="K21" s="1326"/>
      <c r="L21" s="1326"/>
      <c r="M21" s="1034">
        <v>1</v>
      </c>
      <c r="N21" s="1034">
        <v>1</v>
      </c>
      <c r="O21" s="1033" t="s">
        <v>1760</v>
      </c>
      <c r="P21" s="1035" t="s">
        <v>1756</v>
      </c>
    </row>
    <row r="22" spans="1:16" ht="76.5" customHeight="1">
      <c r="A22" s="1494"/>
      <c r="B22" s="1495"/>
      <c r="C22" s="1389"/>
      <c r="D22" s="1496"/>
      <c r="E22" s="1481"/>
      <c r="F22" s="806" t="s">
        <v>1672</v>
      </c>
      <c r="G22" s="1495"/>
      <c r="H22" s="1524"/>
      <c r="I22" s="1326"/>
      <c r="J22" s="1525"/>
      <c r="K22" s="1326"/>
      <c r="L22" s="1326"/>
      <c r="M22" s="826">
        <v>0.8</v>
      </c>
      <c r="N22" s="826">
        <v>0.8</v>
      </c>
      <c r="O22" s="806" t="s">
        <v>1673</v>
      </c>
    </row>
    <row r="23" spans="1:16" ht="60" customHeight="1">
      <c r="A23" s="1494"/>
      <c r="B23" s="1495"/>
      <c r="C23" s="1389"/>
      <c r="D23" s="1496"/>
      <c r="E23" s="1481"/>
      <c r="F23" s="806" t="s">
        <v>1674</v>
      </c>
      <c r="G23" s="1495"/>
      <c r="H23" s="1524"/>
      <c r="I23" s="1326"/>
      <c r="J23" s="1525"/>
      <c r="K23" s="1326"/>
      <c r="L23" s="1326"/>
      <c r="M23" s="826">
        <v>0.9</v>
      </c>
      <c r="N23" s="826">
        <v>0.8</v>
      </c>
      <c r="O23" s="806" t="s">
        <v>1675</v>
      </c>
    </row>
    <row r="24" spans="1:16" ht="81.75" customHeight="1">
      <c r="A24" s="1494"/>
      <c r="B24" s="1495"/>
      <c r="C24" s="1389"/>
      <c r="D24" s="1496"/>
      <c r="E24" s="1481"/>
      <c r="F24" s="806" t="s">
        <v>1676</v>
      </c>
      <c r="G24" s="1495"/>
      <c r="H24" s="1524"/>
      <c r="I24" s="1326"/>
      <c r="J24" s="1525"/>
      <c r="K24" s="1326"/>
      <c r="L24" s="1326"/>
      <c r="M24" s="826">
        <v>0.6</v>
      </c>
      <c r="N24" s="826">
        <v>0.6</v>
      </c>
      <c r="O24" s="806" t="s">
        <v>1677</v>
      </c>
    </row>
    <row r="25" spans="1:16" ht="165.75" customHeight="1">
      <c r="A25" s="1527" t="s">
        <v>647</v>
      </c>
      <c r="B25" s="1488">
        <v>43868</v>
      </c>
      <c r="C25" s="1489">
        <v>2</v>
      </c>
      <c r="D25" s="1490" t="s">
        <v>1678</v>
      </c>
      <c r="E25" s="1491" t="s">
        <v>649</v>
      </c>
      <c r="F25" s="841" t="s">
        <v>655</v>
      </c>
      <c r="G25" s="831">
        <v>43891</v>
      </c>
      <c r="H25" s="831">
        <v>44196</v>
      </c>
      <c r="I25" s="1491" t="s">
        <v>656</v>
      </c>
      <c r="J25" s="831">
        <v>44196</v>
      </c>
      <c r="K25" s="824" t="s">
        <v>657</v>
      </c>
      <c r="L25" s="824" t="s">
        <v>658</v>
      </c>
      <c r="M25" s="826">
        <v>1</v>
      </c>
      <c r="N25" s="826">
        <v>1</v>
      </c>
      <c r="O25" s="806" t="s">
        <v>1761</v>
      </c>
    </row>
    <row r="26" spans="1:16" ht="104.25" customHeight="1">
      <c r="A26" s="1527"/>
      <c r="B26" s="1488"/>
      <c r="C26" s="1489"/>
      <c r="D26" s="1490"/>
      <c r="E26" s="1491"/>
      <c r="F26" s="1036" t="s">
        <v>659</v>
      </c>
      <c r="G26" s="1037">
        <v>43891</v>
      </c>
      <c r="H26" s="1037">
        <v>44196</v>
      </c>
      <c r="I26" s="1491"/>
      <c r="J26" s="1037">
        <v>44196</v>
      </c>
      <c r="K26" s="1038" t="s">
        <v>657</v>
      </c>
      <c r="L26" s="1038" t="s">
        <v>658</v>
      </c>
      <c r="M26" s="1034">
        <v>1</v>
      </c>
      <c r="N26" s="1034">
        <v>1</v>
      </c>
      <c r="O26" s="1033" t="s">
        <v>1762</v>
      </c>
      <c r="P26" s="1039" t="s">
        <v>1756</v>
      </c>
    </row>
    <row r="27" spans="1:16" ht="67.5" customHeight="1">
      <c r="A27" s="1527" t="s">
        <v>647</v>
      </c>
      <c r="B27" s="1488">
        <v>43832</v>
      </c>
      <c r="C27" s="1489">
        <v>3</v>
      </c>
      <c r="D27" s="1490" t="s">
        <v>1680</v>
      </c>
      <c r="E27" s="1491" t="s">
        <v>64</v>
      </c>
      <c r="F27" s="841" t="s">
        <v>661</v>
      </c>
      <c r="G27" s="831">
        <v>43845</v>
      </c>
      <c r="H27" s="831">
        <v>43845</v>
      </c>
      <c r="I27" s="1491" t="s">
        <v>662</v>
      </c>
      <c r="J27" s="831">
        <v>43845</v>
      </c>
      <c r="K27" s="824" t="s">
        <v>663</v>
      </c>
      <c r="L27" s="824" t="s">
        <v>664</v>
      </c>
      <c r="M27" s="826">
        <v>1</v>
      </c>
      <c r="N27" s="826">
        <v>1</v>
      </c>
      <c r="O27" s="806" t="s">
        <v>1763</v>
      </c>
    </row>
    <row r="28" spans="1:16" ht="55.5" customHeight="1">
      <c r="A28" s="1527"/>
      <c r="B28" s="1488"/>
      <c r="C28" s="1489"/>
      <c r="D28" s="1490"/>
      <c r="E28" s="1491"/>
      <c r="F28" s="1036" t="s">
        <v>665</v>
      </c>
      <c r="G28" s="1037">
        <v>43862</v>
      </c>
      <c r="H28" s="1037">
        <v>44196</v>
      </c>
      <c r="I28" s="1491"/>
      <c r="J28" s="1037">
        <v>44196</v>
      </c>
      <c r="K28" s="1038" t="s">
        <v>663</v>
      </c>
      <c r="L28" s="1038" t="s">
        <v>664</v>
      </c>
      <c r="M28" s="1034">
        <v>1</v>
      </c>
      <c r="N28" s="1034">
        <v>1</v>
      </c>
      <c r="O28" s="1033" t="s">
        <v>1764</v>
      </c>
      <c r="P28" s="1039" t="s">
        <v>1756</v>
      </c>
    </row>
    <row r="29" spans="1:16" ht="107.25" customHeight="1">
      <c r="A29" s="1527" t="s">
        <v>647</v>
      </c>
      <c r="B29" s="1488">
        <v>43832</v>
      </c>
      <c r="C29" s="1489">
        <v>4</v>
      </c>
      <c r="D29" s="1490" t="s">
        <v>1682</v>
      </c>
      <c r="E29" s="1491" t="s">
        <v>64</v>
      </c>
      <c r="F29" s="841" t="s">
        <v>667</v>
      </c>
      <c r="G29" s="831">
        <v>43891</v>
      </c>
      <c r="H29" s="831">
        <v>44196</v>
      </c>
      <c r="I29" s="1491" t="s">
        <v>668</v>
      </c>
      <c r="J29" s="831">
        <v>44196</v>
      </c>
      <c r="K29" s="824" t="s">
        <v>669</v>
      </c>
      <c r="L29" s="824" t="s">
        <v>670</v>
      </c>
      <c r="M29" s="826">
        <v>1</v>
      </c>
      <c r="N29" s="826">
        <v>1</v>
      </c>
      <c r="O29" s="806" t="s">
        <v>1765</v>
      </c>
    </row>
    <row r="30" spans="1:16" ht="125.25" customHeight="1">
      <c r="A30" s="1527"/>
      <c r="B30" s="1488"/>
      <c r="C30" s="1489"/>
      <c r="D30" s="1490"/>
      <c r="E30" s="1491"/>
      <c r="F30" s="1036" t="s">
        <v>671</v>
      </c>
      <c r="G30" s="1037">
        <v>43891</v>
      </c>
      <c r="H30" s="1037">
        <v>44196</v>
      </c>
      <c r="I30" s="1491"/>
      <c r="J30" s="1037">
        <v>44196</v>
      </c>
      <c r="K30" s="1038" t="s">
        <v>669</v>
      </c>
      <c r="L30" s="1038" t="s">
        <v>670</v>
      </c>
      <c r="M30" s="1034">
        <v>1</v>
      </c>
      <c r="N30" s="1034">
        <v>1</v>
      </c>
      <c r="O30" s="1033" t="s">
        <v>1766</v>
      </c>
      <c r="P30" s="1040" t="s">
        <v>1756</v>
      </c>
    </row>
    <row r="31" spans="1:16" ht="50.25" customHeight="1">
      <c r="A31" s="1527" t="s">
        <v>647</v>
      </c>
      <c r="B31" s="1488">
        <v>43832</v>
      </c>
      <c r="C31" s="1489">
        <v>5</v>
      </c>
      <c r="D31" s="1490" t="s">
        <v>1684</v>
      </c>
      <c r="E31" s="1491" t="s">
        <v>64</v>
      </c>
      <c r="F31" s="841" t="s">
        <v>673</v>
      </c>
      <c r="G31" s="831">
        <v>43867</v>
      </c>
      <c r="H31" s="831">
        <v>43896</v>
      </c>
      <c r="I31" s="1491" t="s">
        <v>674</v>
      </c>
      <c r="J31" s="831">
        <v>43896</v>
      </c>
      <c r="K31" s="824" t="s">
        <v>675</v>
      </c>
      <c r="L31" s="824" t="s">
        <v>676</v>
      </c>
      <c r="M31" s="826">
        <v>1</v>
      </c>
      <c r="N31" s="826">
        <v>0.8</v>
      </c>
      <c r="O31" s="806" t="s">
        <v>1767</v>
      </c>
    </row>
    <row r="32" spans="1:16" ht="50.25" customHeight="1">
      <c r="A32" s="1527"/>
      <c r="B32" s="1488"/>
      <c r="C32" s="1489"/>
      <c r="D32" s="1490"/>
      <c r="E32" s="1491"/>
      <c r="F32" s="1036" t="s">
        <v>677</v>
      </c>
      <c r="G32" s="1037">
        <v>43891</v>
      </c>
      <c r="H32" s="1037">
        <v>44043</v>
      </c>
      <c r="I32" s="1491"/>
      <c r="J32" s="1037">
        <v>44043</v>
      </c>
      <c r="K32" s="1038" t="s">
        <v>675</v>
      </c>
      <c r="L32" s="1038" t="s">
        <v>676</v>
      </c>
      <c r="M32" s="1034">
        <v>1</v>
      </c>
      <c r="N32" s="1034">
        <v>1</v>
      </c>
      <c r="O32" s="1033" t="s">
        <v>1768</v>
      </c>
      <c r="P32" s="1040" t="s">
        <v>1756</v>
      </c>
    </row>
    <row r="33" spans="1:16" ht="65.25" customHeight="1">
      <c r="A33" s="1527"/>
      <c r="B33" s="1488"/>
      <c r="C33" s="1489"/>
      <c r="D33" s="1490"/>
      <c r="E33" s="1491"/>
      <c r="F33" s="841" t="s">
        <v>1686</v>
      </c>
      <c r="G33" s="831">
        <v>43860</v>
      </c>
      <c r="H33" s="831">
        <v>44196</v>
      </c>
      <c r="I33" s="1491"/>
      <c r="J33" s="831">
        <v>44196</v>
      </c>
      <c r="K33" s="824" t="s">
        <v>675</v>
      </c>
      <c r="L33" s="824" t="s">
        <v>676</v>
      </c>
      <c r="M33" s="826">
        <v>1</v>
      </c>
      <c r="N33" s="826">
        <v>0.6</v>
      </c>
      <c r="O33" s="806" t="s">
        <v>1769</v>
      </c>
    </row>
    <row r="34" spans="1:16" ht="74.25" customHeight="1">
      <c r="A34" s="1527" t="s">
        <v>647</v>
      </c>
      <c r="B34" s="1488">
        <v>43832</v>
      </c>
      <c r="C34" s="1489">
        <v>6</v>
      </c>
      <c r="D34" s="1538" t="s">
        <v>1770</v>
      </c>
      <c r="E34" s="1547" t="s">
        <v>649</v>
      </c>
      <c r="F34" s="1036" t="s">
        <v>680</v>
      </c>
      <c r="G34" s="1037">
        <v>43891</v>
      </c>
      <c r="H34" s="1037">
        <v>44196</v>
      </c>
      <c r="I34" s="1529" t="s">
        <v>681</v>
      </c>
      <c r="J34" s="1037">
        <v>44196</v>
      </c>
      <c r="K34" s="1038" t="s">
        <v>262</v>
      </c>
      <c r="L34" s="1038" t="s">
        <v>682</v>
      </c>
      <c r="M34" s="1034">
        <v>1</v>
      </c>
      <c r="N34" s="1034">
        <v>1</v>
      </c>
      <c r="O34" s="1033" t="s">
        <v>1771</v>
      </c>
      <c r="P34" s="1040" t="s">
        <v>1756</v>
      </c>
    </row>
    <row r="35" spans="1:16" ht="64.5" customHeight="1">
      <c r="A35" s="1527"/>
      <c r="B35" s="1488"/>
      <c r="C35" s="1489"/>
      <c r="D35" s="1538"/>
      <c r="E35" s="1547"/>
      <c r="F35" s="1036" t="s">
        <v>683</v>
      </c>
      <c r="G35" s="1037">
        <v>43862</v>
      </c>
      <c r="H35" s="1037">
        <v>44196</v>
      </c>
      <c r="I35" s="1529"/>
      <c r="J35" s="1037">
        <v>44196</v>
      </c>
      <c r="K35" s="1038" t="s">
        <v>262</v>
      </c>
      <c r="L35" s="1038" t="s">
        <v>682</v>
      </c>
      <c r="M35" s="1034">
        <v>1</v>
      </c>
      <c r="N35" s="1034">
        <v>1</v>
      </c>
      <c r="O35" s="1033" t="s">
        <v>1772</v>
      </c>
      <c r="P35" s="1040" t="s">
        <v>1756</v>
      </c>
    </row>
    <row r="36" spans="1:16" ht="84.75" customHeight="1">
      <c r="A36" s="842" t="s">
        <v>647</v>
      </c>
      <c r="B36" s="843">
        <v>43832</v>
      </c>
      <c r="C36" s="844">
        <v>10</v>
      </c>
      <c r="D36" s="1043" t="s">
        <v>1773</v>
      </c>
      <c r="E36" s="824" t="s">
        <v>64</v>
      </c>
      <c r="F36" s="1041" t="s">
        <v>703</v>
      </c>
      <c r="G36" s="1037">
        <v>43862</v>
      </c>
      <c r="H36" s="1037">
        <v>44196</v>
      </c>
      <c r="I36" s="1042" t="s">
        <v>704</v>
      </c>
      <c r="J36" s="1037">
        <v>44196</v>
      </c>
      <c r="K36" s="1038" t="s">
        <v>705</v>
      </c>
      <c r="L36" s="1038" t="s">
        <v>706</v>
      </c>
      <c r="M36" s="1034">
        <v>1</v>
      </c>
      <c r="N36" s="1034">
        <v>1</v>
      </c>
      <c r="O36" s="1033" t="s">
        <v>1774</v>
      </c>
      <c r="P36" s="1040" t="s">
        <v>1756</v>
      </c>
    </row>
    <row r="37" spans="1:16" ht="86.25" customHeight="1">
      <c r="A37" s="842" t="s">
        <v>647</v>
      </c>
      <c r="B37" s="843">
        <v>43832</v>
      </c>
      <c r="C37" s="844">
        <v>12</v>
      </c>
      <c r="D37" s="1043" t="s">
        <v>1775</v>
      </c>
      <c r="E37" s="824" t="s">
        <v>64</v>
      </c>
      <c r="F37" s="1041" t="s">
        <v>703</v>
      </c>
      <c r="G37" s="1037">
        <v>43862</v>
      </c>
      <c r="H37" s="1037">
        <v>44196</v>
      </c>
      <c r="I37" s="1038" t="s">
        <v>715</v>
      </c>
      <c r="J37" s="1037">
        <v>44196</v>
      </c>
      <c r="K37" s="1038" t="s">
        <v>705</v>
      </c>
      <c r="L37" s="1038" t="s">
        <v>706</v>
      </c>
      <c r="M37" s="1034">
        <v>1</v>
      </c>
      <c r="N37" s="1034">
        <v>1</v>
      </c>
      <c r="O37" s="1033" t="s">
        <v>1776</v>
      </c>
      <c r="P37" s="1040" t="s">
        <v>1756</v>
      </c>
    </row>
    <row r="38" spans="1:16" ht="87.75" customHeight="1">
      <c r="A38" s="1528" t="s">
        <v>647</v>
      </c>
      <c r="B38" s="1531">
        <v>43832</v>
      </c>
      <c r="C38" s="1530">
        <v>13</v>
      </c>
      <c r="D38" s="1544" t="s">
        <v>1688</v>
      </c>
      <c r="E38" s="1491" t="s">
        <v>64</v>
      </c>
      <c r="F38" s="1044" t="s">
        <v>717</v>
      </c>
      <c r="G38" s="1037">
        <v>43862</v>
      </c>
      <c r="H38" s="1037">
        <v>43951</v>
      </c>
      <c r="I38" s="1491" t="s">
        <v>718</v>
      </c>
      <c r="J38" s="1037">
        <v>43951</v>
      </c>
      <c r="K38" s="1038" t="s">
        <v>705</v>
      </c>
      <c r="L38" s="1038" t="s">
        <v>706</v>
      </c>
      <c r="M38" s="1034">
        <v>1</v>
      </c>
      <c r="N38" s="1034">
        <v>1</v>
      </c>
      <c r="O38" s="1033" t="s">
        <v>1777</v>
      </c>
      <c r="P38" s="1040" t="s">
        <v>1756</v>
      </c>
    </row>
    <row r="39" spans="1:16" ht="72.75" customHeight="1">
      <c r="A39" s="1528"/>
      <c r="B39" s="1531"/>
      <c r="C39" s="1530"/>
      <c r="D39" s="1544"/>
      <c r="E39" s="1491"/>
      <c r="F39" s="845" t="s">
        <v>719</v>
      </c>
      <c r="G39" s="831">
        <v>43862</v>
      </c>
      <c r="H39" s="831">
        <v>44042</v>
      </c>
      <c r="I39" s="1491"/>
      <c r="J39" s="831">
        <v>44042</v>
      </c>
      <c r="K39" s="824" t="s">
        <v>705</v>
      </c>
      <c r="L39" s="824" t="s">
        <v>706</v>
      </c>
      <c r="M39" s="826">
        <v>0.4</v>
      </c>
      <c r="N39" s="826">
        <v>0.4</v>
      </c>
      <c r="O39" s="806" t="s">
        <v>1778</v>
      </c>
    </row>
    <row r="40" spans="1:16" ht="81.75" customHeight="1">
      <c r="A40" s="1528"/>
      <c r="B40" s="1531"/>
      <c r="C40" s="1530"/>
      <c r="D40" s="1544"/>
      <c r="E40" s="1491"/>
      <c r="F40" s="1044" t="s">
        <v>720</v>
      </c>
      <c r="G40" s="1037">
        <v>43862</v>
      </c>
      <c r="H40" s="1037">
        <v>44196</v>
      </c>
      <c r="I40" s="1491"/>
      <c r="J40" s="1037">
        <v>44196</v>
      </c>
      <c r="K40" s="1038" t="s">
        <v>705</v>
      </c>
      <c r="L40" s="1038" t="s">
        <v>706</v>
      </c>
      <c r="M40" s="1034">
        <v>1</v>
      </c>
      <c r="N40" s="1034">
        <v>1</v>
      </c>
      <c r="O40" s="1033" t="s">
        <v>1774</v>
      </c>
      <c r="P40" s="1040" t="s">
        <v>1756</v>
      </c>
    </row>
    <row r="41" spans="1:16" ht="96.75" customHeight="1">
      <c r="A41" s="1528" t="s">
        <v>647</v>
      </c>
      <c r="B41" s="1531">
        <v>43832</v>
      </c>
      <c r="C41" s="1530">
        <v>14</v>
      </c>
      <c r="D41" s="1544" t="s">
        <v>1690</v>
      </c>
      <c r="E41" s="1491" t="s">
        <v>64</v>
      </c>
      <c r="F41" s="841" t="s">
        <v>722</v>
      </c>
      <c r="G41" s="831">
        <v>43862</v>
      </c>
      <c r="H41" s="831">
        <v>44196</v>
      </c>
      <c r="I41" s="1491" t="s">
        <v>686</v>
      </c>
      <c r="J41" s="831">
        <v>44196</v>
      </c>
      <c r="K41" s="824" t="s">
        <v>705</v>
      </c>
      <c r="L41" s="824" t="s">
        <v>706</v>
      </c>
      <c r="M41" s="826">
        <v>0.9</v>
      </c>
      <c r="N41" s="826">
        <v>0.8</v>
      </c>
      <c r="O41" s="806" t="s">
        <v>1779</v>
      </c>
    </row>
    <row r="42" spans="1:16" ht="45" customHeight="1">
      <c r="A42" s="1528"/>
      <c r="B42" s="1531"/>
      <c r="C42" s="1530"/>
      <c r="D42" s="1544"/>
      <c r="E42" s="1491"/>
      <c r="F42" s="1041" t="s">
        <v>723</v>
      </c>
      <c r="G42" s="1037">
        <v>43862</v>
      </c>
      <c r="H42" s="1037">
        <v>44196</v>
      </c>
      <c r="I42" s="1491"/>
      <c r="J42" s="1037">
        <v>44196</v>
      </c>
      <c r="K42" s="1038" t="s">
        <v>705</v>
      </c>
      <c r="L42" s="1038" t="s">
        <v>706</v>
      </c>
      <c r="M42" s="1034">
        <v>1</v>
      </c>
      <c r="N42" s="1034">
        <v>1</v>
      </c>
      <c r="O42" s="1033" t="s">
        <v>1774</v>
      </c>
      <c r="P42" s="1040" t="s">
        <v>1756</v>
      </c>
    </row>
    <row r="43" spans="1:16" ht="165.75" customHeight="1">
      <c r="A43" s="1535" t="s">
        <v>933</v>
      </c>
      <c r="B43" s="1536">
        <v>44309</v>
      </c>
      <c r="C43" s="1537">
        <v>1</v>
      </c>
      <c r="D43" s="1538" t="s">
        <v>1780</v>
      </c>
      <c r="E43" s="1539" t="s">
        <v>64</v>
      </c>
      <c r="F43" s="1045" t="s">
        <v>1781</v>
      </c>
      <c r="G43" s="1046">
        <v>44331</v>
      </c>
      <c r="H43" s="1046">
        <v>44348</v>
      </c>
      <c r="I43" s="1540" t="s">
        <v>1782</v>
      </c>
      <c r="J43" s="1540">
        <v>44561</v>
      </c>
      <c r="K43" s="1033" t="s">
        <v>1125</v>
      </c>
      <c r="L43" s="1033" t="s">
        <v>1783</v>
      </c>
      <c r="M43" s="1034">
        <v>1</v>
      </c>
      <c r="N43" s="1034">
        <v>1</v>
      </c>
      <c r="O43" s="1033" t="s">
        <v>1784</v>
      </c>
      <c r="P43" s="1039" t="s">
        <v>1756</v>
      </c>
    </row>
    <row r="44" spans="1:16" ht="51.75" customHeight="1">
      <c r="A44" s="1535"/>
      <c r="B44" s="1536"/>
      <c r="C44" s="1537"/>
      <c r="D44" s="1538"/>
      <c r="E44" s="1539"/>
      <c r="F44" s="1045" t="s">
        <v>1785</v>
      </c>
      <c r="G44" s="1046">
        <v>44331</v>
      </c>
      <c r="H44" s="1046" t="s">
        <v>1786</v>
      </c>
      <c r="I44" s="1540"/>
      <c r="J44" s="1540"/>
      <c r="K44" s="1033" t="s">
        <v>1125</v>
      </c>
      <c r="L44" s="1033" t="s">
        <v>1787</v>
      </c>
      <c r="M44" s="1034">
        <v>1</v>
      </c>
      <c r="N44" s="1034">
        <v>1</v>
      </c>
      <c r="O44" s="1033" t="s">
        <v>1788</v>
      </c>
      <c r="P44" s="1039" t="s">
        <v>1756</v>
      </c>
    </row>
    <row r="45" spans="1:16" ht="117.75" customHeight="1">
      <c r="A45" s="1535"/>
      <c r="B45" s="1536"/>
      <c r="C45" s="1537"/>
      <c r="D45" s="1538"/>
      <c r="E45" s="1539"/>
      <c r="F45" s="1045" t="s">
        <v>1789</v>
      </c>
      <c r="G45" s="1046">
        <v>44331</v>
      </c>
      <c r="H45" s="1046">
        <v>44561</v>
      </c>
      <c r="I45" s="1540"/>
      <c r="J45" s="1540"/>
      <c r="K45" s="1033" t="s">
        <v>1125</v>
      </c>
      <c r="L45" s="1033" t="s">
        <v>1790</v>
      </c>
      <c r="M45" s="1034">
        <v>1</v>
      </c>
      <c r="N45" s="1034">
        <v>1</v>
      </c>
      <c r="O45" s="1033" t="s">
        <v>1791</v>
      </c>
      <c r="P45" s="1040" t="s">
        <v>1756</v>
      </c>
    </row>
    <row r="46" spans="1:16" ht="72" customHeight="1">
      <c r="A46" s="1535"/>
      <c r="B46" s="1536"/>
      <c r="C46" s="1537"/>
      <c r="D46" s="1538"/>
      <c r="E46" s="1539"/>
      <c r="F46" s="1045" t="s">
        <v>1792</v>
      </c>
      <c r="G46" s="1046">
        <v>44336</v>
      </c>
      <c r="H46" s="1046" t="s">
        <v>1793</v>
      </c>
      <c r="I46" s="1540"/>
      <c r="J46" s="1540"/>
      <c r="K46" s="1033" t="s">
        <v>1125</v>
      </c>
      <c r="L46" s="1033" t="s">
        <v>1794</v>
      </c>
      <c r="M46" s="1034">
        <v>1</v>
      </c>
      <c r="N46" s="1034">
        <v>1</v>
      </c>
      <c r="O46" s="1033" t="s">
        <v>1795</v>
      </c>
      <c r="P46" s="1040" t="s">
        <v>1756</v>
      </c>
    </row>
    <row r="47" spans="1:16" ht="50.25" customHeight="1">
      <c r="A47" s="1535" t="s">
        <v>933</v>
      </c>
      <c r="B47" s="1536">
        <v>44309</v>
      </c>
      <c r="C47" s="1537">
        <v>2</v>
      </c>
      <c r="D47" s="1538" t="s">
        <v>1796</v>
      </c>
      <c r="E47" s="1539" t="s">
        <v>64</v>
      </c>
      <c r="F47" s="1045" t="s">
        <v>1797</v>
      </c>
      <c r="G47" s="1046">
        <v>44331</v>
      </c>
      <c r="H47" s="1046">
        <v>44469</v>
      </c>
      <c r="I47" s="1540" t="s">
        <v>1798</v>
      </c>
      <c r="J47" s="1540">
        <v>44561</v>
      </c>
      <c r="K47" s="1033" t="s">
        <v>1125</v>
      </c>
      <c r="L47" s="1033" t="s">
        <v>1138</v>
      </c>
      <c r="M47" s="1034">
        <v>1</v>
      </c>
      <c r="N47" s="1034">
        <v>1</v>
      </c>
      <c r="O47" s="1545" t="s">
        <v>1799</v>
      </c>
      <c r="P47" s="1040" t="s">
        <v>1756</v>
      </c>
    </row>
    <row r="48" spans="1:16" ht="50.25" customHeight="1">
      <c r="A48" s="1535"/>
      <c r="B48" s="1536"/>
      <c r="C48" s="1537"/>
      <c r="D48" s="1538"/>
      <c r="E48" s="1539"/>
      <c r="F48" s="1045" t="s">
        <v>1800</v>
      </c>
      <c r="G48" s="1046">
        <v>44331</v>
      </c>
      <c r="H48" s="1047" t="s">
        <v>1786</v>
      </c>
      <c r="I48" s="1540"/>
      <c r="J48" s="1540"/>
      <c r="K48" s="1033" t="s">
        <v>1125</v>
      </c>
      <c r="L48" s="1033" t="s">
        <v>1138</v>
      </c>
      <c r="M48" s="1034">
        <v>1</v>
      </c>
      <c r="N48" s="1034">
        <v>1</v>
      </c>
      <c r="O48" s="1545"/>
      <c r="P48" s="1040" t="s">
        <v>1756</v>
      </c>
    </row>
    <row r="49" spans="1:44" ht="62.25" customHeight="1">
      <c r="A49" s="1535"/>
      <c r="B49" s="1536"/>
      <c r="C49" s="1537"/>
      <c r="D49" s="1538"/>
      <c r="E49" s="1539"/>
      <c r="F49" s="1045" t="s">
        <v>1801</v>
      </c>
      <c r="G49" s="1046">
        <v>44331</v>
      </c>
      <c r="H49" s="1047" t="s">
        <v>1786</v>
      </c>
      <c r="I49" s="1540"/>
      <c r="J49" s="1540"/>
      <c r="K49" s="1033" t="s">
        <v>1125</v>
      </c>
      <c r="L49" s="1033" t="s">
        <v>1138</v>
      </c>
      <c r="M49" s="1034">
        <v>1</v>
      </c>
      <c r="N49" s="1034">
        <v>1</v>
      </c>
      <c r="O49" s="1033" t="s">
        <v>1802</v>
      </c>
      <c r="P49" s="1039" t="s">
        <v>1756</v>
      </c>
    </row>
    <row r="50" spans="1:44" ht="74.25" customHeight="1">
      <c r="A50" s="1535" t="s">
        <v>933</v>
      </c>
      <c r="B50" s="1536">
        <v>44309</v>
      </c>
      <c r="C50" s="1537">
        <v>3</v>
      </c>
      <c r="D50" s="1538" t="s">
        <v>1803</v>
      </c>
      <c r="E50" s="1539" t="s">
        <v>64</v>
      </c>
      <c r="F50" s="1045" t="s">
        <v>1804</v>
      </c>
      <c r="G50" s="1046">
        <v>44331</v>
      </c>
      <c r="H50" s="1047">
        <v>44346</v>
      </c>
      <c r="I50" s="1543" t="s">
        <v>1805</v>
      </c>
      <c r="J50" s="1540">
        <v>44561</v>
      </c>
      <c r="K50" s="1033" t="s">
        <v>1125</v>
      </c>
      <c r="L50" s="1033" t="s">
        <v>1806</v>
      </c>
      <c r="M50" s="1034">
        <v>1</v>
      </c>
      <c r="N50" s="1034">
        <v>1</v>
      </c>
      <c r="O50" s="1545" t="s">
        <v>1807</v>
      </c>
      <c r="P50" s="1039" t="s">
        <v>1756</v>
      </c>
    </row>
    <row r="51" spans="1:44" ht="55.5" customHeight="1">
      <c r="A51" s="1535"/>
      <c r="B51" s="1536"/>
      <c r="C51" s="1537"/>
      <c r="D51" s="1538"/>
      <c r="E51" s="1539"/>
      <c r="F51" s="1045" t="s">
        <v>1808</v>
      </c>
      <c r="G51" s="1046">
        <v>44331</v>
      </c>
      <c r="H51" s="1047" t="s">
        <v>1786</v>
      </c>
      <c r="I51" s="1543"/>
      <c r="J51" s="1540"/>
      <c r="K51" s="1033" t="s">
        <v>1125</v>
      </c>
      <c r="L51" s="1033" t="s">
        <v>1809</v>
      </c>
      <c r="M51" s="1034">
        <v>1</v>
      </c>
      <c r="N51" s="1034">
        <v>1</v>
      </c>
      <c r="O51" s="1545"/>
      <c r="P51" s="1039" t="s">
        <v>1756</v>
      </c>
    </row>
    <row r="52" spans="1:44" ht="59.25" customHeight="1">
      <c r="A52" s="1535"/>
      <c r="B52" s="1536"/>
      <c r="C52" s="1537"/>
      <c r="D52" s="1538"/>
      <c r="E52" s="1539"/>
      <c r="F52" s="1041" t="s">
        <v>1810</v>
      </c>
      <c r="G52" s="1046">
        <v>44331</v>
      </c>
      <c r="H52" s="1047" t="s">
        <v>1786</v>
      </c>
      <c r="I52" s="1543"/>
      <c r="J52" s="1540"/>
      <c r="K52" s="1033" t="s">
        <v>1125</v>
      </c>
      <c r="L52" s="1033" t="s">
        <v>1138</v>
      </c>
      <c r="M52" s="1034">
        <v>1</v>
      </c>
      <c r="N52" s="1034">
        <v>1</v>
      </c>
      <c r="O52" s="1545"/>
      <c r="P52" s="1039" t="s">
        <v>1756</v>
      </c>
    </row>
    <row r="53" spans="1:44" ht="50.25" customHeight="1">
      <c r="A53" s="1535"/>
      <c r="B53" s="1536"/>
      <c r="C53" s="1537"/>
      <c r="D53" s="1538"/>
      <c r="E53" s="1539"/>
      <c r="F53" s="1041" t="s">
        <v>1811</v>
      </c>
      <c r="G53" s="1046">
        <v>44334</v>
      </c>
      <c r="H53" s="1046" t="s">
        <v>1786</v>
      </c>
      <c r="I53" s="1543"/>
      <c r="J53" s="1540"/>
      <c r="K53" s="1033" t="s">
        <v>1125</v>
      </c>
      <c r="L53" s="1033" t="s">
        <v>1794</v>
      </c>
      <c r="M53" s="1034">
        <v>1</v>
      </c>
      <c r="N53" s="1034">
        <v>1</v>
      </c>
      <c r="O53" s="1545"/>
      <c r="P53" s="1039" t="s">
        <v>1756</v>
      </c>
    </row>
    <row r="54" spans="1:44" s="811" customFormat="1" ht="96.75" customHeight="1">
      <c r="A54" s="1532" t="s">
        <v>823</v>
      </c>
      <c r="B54" s="1533">
        <v>44439</v>
      </c>
      <c r="C54" s="1388">
        <v>1</v>
      </c>
      <c r="D54" s="1538" t="s">
        <v>1812</v>
      </c>
      <c r="E54" s="1385" t="s">
        <v>64</v>
      </c>
      <c r="F54" s="1045" t="s">
        <v>1120</v>
      </c>
      <c r="G54" s="1046">
        <v>44501</v>
      </c>
      <c r="H54" s="1046">
        <v>44592</v>
      </c>
      <c r="I54" s="1546" t="s">
        <v>1121</v>
      </c>
      <c r="J54" s="1546">
        <v>44713</v>
      </c>
      <c r="K54" s="1033" t="s">
        <v>1122</v>
      </c>
      <c r="L54" s="1033" t="s">
        <v>1123</v>
      </c>
      <c r="M54" s="1034">
        <v>1</v>
      </c>
      <c r="N54" s="1034">
        <v>1</v>
      </c>
      <c r="O54" s="1033" t="s">
        <v>1813</v>
      </c>
      <c r="P54" s="1040" t="s">
        <v>1756</v>
      </c>
      <c r="Q54" s="451"/>
      <c r="R54" s="451"/>
      <c r="S54" s="451"/>
      <c r="T54" s="451"/>
      <c r="U54" s="451"/>
      <c r="V54" s="451"/>
      <c r="W54" s="451"/>
      <c r="X54" s="451"/>
      <c r="Y54" s="451"/>
      <c r="Z54" s="451"/>
      <c r="AA54" s="451"/>
      <c r="AB54" s="451"/>
      <c r="AC54" s="451"/>
      <c r="AD54" s="451"/>
      <c r="AE54" s="451"/>
      <c r="AF54" s="451"/>
      <c r="AG54" s="451"/>
      <c r="AH54" s="451"/>
      <c r="AI54" s="451"/>
      <c r="AJ54" s="451"/>
      <c r="AK54" s="451"/>
      <c r="AL54" s="451"/>
      <c r="AM54" s="451"/>
      <c r="AN54" s="451"/>
      <c r="AO54" s="451"/>
      <c r="AP54" s="451"/>
      <c r="AQ54" s="451"/>
      <c r="AR54" s="451"/>
    </row>
    <row r="55" spans="1:44" ht="50.25" customHeight="1">
      <c r="A55" s="1532"/>
      <c r="B55" s="1534"/>
      <c r="C55" s="1388"/>
      <c r="D55" s="1538"/>
      <c r="E55" s="1385"/>
      <c r="F55" s="1045" t="s">
        <v>1124</v>
      </c>
      <c r="G55" s="1046">
        <v>44470</v>
      </c>
      <c r="H55" s="1046">
        <v>44926</v>
      </c>
      <c r="I55" s="1546"/>
      <c r="J55" s="1546"/>
      <c r="K55" s="1033" t="s">
        <v>1125</v>
      </c>
      <c r="L55" s="1033" t="s">
        <v>1126</v>
      </c>
      <c r="M55" s="1034">
        <v>1</v>
      </c>
      <c r="N55" s="1034">
        <v>1</v>
      </c>
      <c r="O55" s="1033" t="s">
        <v>1814</v>
      </c>
      <c r="P55" s="1040" t="s">
        <v>1756</v>
      </c>
    </row>
    <row r="56" spans="1:44" ht="113.25" customHeight="1">
      <c r="A56" s="1532"/>
      <c r="B56" s="1534"/>
      <c r="C56" s="1388"/>
      <c r="D56" s="1538"/>
      <c r="E56" s="1385"/>
      <c r="F56" s="1045" t="s">
        <v>1127</v>
      </c>
      <c r="G56" s="1046">
        <v>44562</v>
      </c>
      <c r="H56" s="1046">
        <v>44926</v>
      </c>
      <c r="I56" s="1546"/>
      <c r="J56" s="1546"/>
      <c r="K56" s="1033" t="s">
        <v>1128</v>
      </c>
      <c r="L56" s="1033" t="s">
        <v>1129</v>
      </c>
      <c r="M56" s="1034">
        <v>1</v>
      </c>
      <c r="N56" s="1034">
        <v>1</v>
      </c>
      <c r="O56" s="1033" t="s">
        <v>1815</v>
      </c>
      <c r="P56" s="1040" t="s">
        <v>1756</v>
      </c>
    </row>
    <row r="57" spans="1:44" ht="70.5" customHeight="1">
      <c r="A57" s="1532"/>
      <c r="B57" s="1534"/>
      <c r="C57" s="1388"/>
      <c r="D57" s="1538"/>
      <c r="E57" s="1385"/>
      <c r="F57" s="1045" t="s">
        <v>1130</v>
      </c>
      <c r="G57" s="1046">
        <v>44501</v>
      </c>
      <c r="H57" s="1046">
        <v>44742</v>
      </c>
      <c r="I57" s="1546"/>
      <c r="J57" s="1546"/>
      <c r="K57" s="1033" t="s">
        <v>1131</v>
      </c>
      <c r="L57" s="1033" t="s">
        <v>1132</v>
      </c>
      <c r="M57" s="1034">
        <v>1</v>
      </c>
      <c r="N57" s="1034">
        <v>1</v>
      </c>
      <c r="O57" s="1033" t="s">
        <v>1816</v>
      </c>
      <c r="P57" s="1040" t="s">
        <v>1756</v>
      </c>
    </row>
    <row r="58" spans="1:44" ht="78" customHeight="1">
      <c r="A58" s="1482" t="s">
        <v>823</v>
      </c>
      <c r="B58" s="1483">
        <v>44439</v>
      </c>
      <c r="C58" s="1388">
        <v>2</v>
      </c>
      <c r="D58" s="1373" t="s">
        <v>1817</v>
      </c>
      <c r="E58" s="1385" t="s">
        <v>64</v>
      </c>
      <c r="F58" s="1045" t="s">
        <v>1134</v>
      </c>
      <c r="G58" s="1046">
        <v>44501</v>
      </c>
      <c r="H58" s="1046">
        <v>44742</v>
      </c>
      <c r="I58" s="1386" t="s">
        <v>970</v>
      </c>
      <c r="J58" s="1386">
        <v>44713</v>
      </c>
      <c r="K58" s="810" t="s">
        <v>1131</v>
      </c>
      <c r="L58" s="1033" t="s">
        <v>1135</v>
      </c>
      <c r="M58" s="1034">
        <v>1</v>
      </c>
      <c r="N58" s="1034">
        <v>1</v>
      </c>
      <c r="O58" s="1033" t="s">
        <v>1818</v>
      </c>
      <c r="P58" s="1039" t="s">
        <v>1756</v>
      </c>
    </row>
    <row r="59" spans="1:44" ht="112.5" customHeight="1">
      <c r="A59" s="1482"/>
      <c r="B59" s="1389"/>
      <c r="C59" s="1388"/>
      <c r="D59" s="1373"/>
      <c r="E59" s="1385"/>
      <c r="F59" s="808" t="s">
        <v>1137</v>
      </c>
      <c r="G59" s="809">
        <v>44501</v>
      </c>
      <c r="H59" s="812">
        <v>44561</v>
      </c>
      <c r="I59" s="1386"/>
      <c r="J59" s="1386"/>
      <c r="K59" s="810" t="s">
        <v>1125</v>
      </c>
      <c r="L59" s="810" t="s">
        <v>1138</v>
      </c>
      <c r="M59" s="826">
        <v>0.7</v>
      </c>
      <c r="N59" s="826">
        <v>0.7</v>
      </c>
      <c r="O59" s="806" t="s">
        <v>1819</v>
      </c>
    </row>
    <row r="60" spans="1:44" ht="151.5" customHeight="1">
      <c r="A60" s="846" t="s">
        <v>823</v>
      </c>
      <c r="B60" s="847">
        <v>44439</v>
      </c>
      <c r="C60" s="830">
        <v>3</v>
      </c>
      <c r="D60" s="1042" t="s">
        <v>1820</v>
      </c>
      <c r="E60" s="804" t="s">
        <v>64</v>
      </c>
      <c r="F60" s="1045" t="s">
        <v>1140</v>
      </c>
      <c r="G60" s="1046">
        <v>44501</v>
      </c>
      <c r="H60" s="1049">
        <v>44561</v>
      </c>
      <c r="I60" s="1049" t="s">
        <v>1141</v>
      </c>
      <c r="J60" s="1049">
        <v>44713</v>
      </c>
      <c r="K60" s="1033" t="s">
        <v>262</v>
      </c>
      <c r="L60" s="1033" t="s">
        <v>1142</v>
      </c>
      <c r="M60" s="1034">
        <v>0.8</v>
      </c>
      <c r="N60" s="1034">
        <v>1</v>
      </c>
      <c r="O60" s="1033" t="s">
        <v>1821</v>
      </c>
      <c r="P60" s="1048" t="s">
        <v>1756</v>
      </c>
    </row>
    <row r="61" spans="1:44" ht="195" customHeight="1">
      <c r="A61" s="846" t="s">
        <v>823</v>
      </c>
      <c r="B61" s="847">
        <v>44439</v>
      </c>
      <c r="C61" s="830">
        <v>4</v>
      </c>
      <c r="D61" s="813" t="s">
        <v>1694</v>
      </c>
      <c r="E61" s="804" t="s">
        <v>64</v>
      </c>
      <c r="F61" s="808" t="s">
        <v>972</v>
      </c>
      <c r="G61" s="809">
        <v>44470</v>
      </c>
      <c r="H61" s="812">
        <v>45291</v>
      </c>
      <c r="I61" s="812" t="s">
        <v>832</v>
      </c>
      <c r="J61" s="812">
        <v>45291</v>
      </c>
      <c r="K61" s="810" t="s">
        <v>732</v>
      </c>
      <c r="L61" s="810" t="s">
        <v>1145</v>
      </c>
      <c r="M61" s="826">
        <v>0.8</v>
      </c>
      <c r="N61" s="826">
        <v>0.7</v>
      </c>
      <c r="O61" s="806" t="s">
        <v>1199</v>
      </c>
    </row>
    <row r="62" spans="1:44" ht="117.75" customHeight="1">
      <c r="A62" s="1482" t="s">
        <v>823</v>
      </c>
      <c r="B62" s="1541">
        <v>44439</v>
      </c>
      <c r="C62" s="1388">
        <v>5</v>
      </c>
      <c r="D62" s="1481" t="s">
        <v>1696</v>
      </c>
      <c r="E62" s="1481" t="s">
        <v>431</v>
      </c>
      <c r="F62" s="808" t="s">
        <v>1697</v>
      </c>
      <c r="G62" s="1480">
        <v>44485</v>
      </c>
      <c r="H62" s="1480">
        <v>44561</v>
      </c>
      <c r="I62" s="825" t="s">
        <v>1698</v>
      </c>
      <c r="J62" s="1480">
        <v>44742</v>
      </c>
      <c r="K62" s="1481" t="s">
        <v>155</v>
      </c>
      <c r="L62" s="1481" t="s">
        <v>1150</v>
      </c>
      <c r="M62" s="826">
        <v>1</v>
      </c>
      <c r="N62" s="826">
        <v>1</v>
      </c>
      <c r="O62" s="806" t="s">
        <v>1699</v>
      </c>
    </row>
    <row r="63" spans="1:44" ht="89.25" customHeight="1">
      <c r="A63" s="1482"/>
      <c r="B63" s="1541"/>
      <c r="C63" s="1388"/>
      <c r="D63" s="1481"/>
      <c r="E63" s="1481"/>
      <c r="F63" s="808" t="s">
        <v>1700</v>
      </c>
      <c r="G63" s="1480"/>
      <c r="H63" s="1480"/>
      <c r="I63" s="825" t="s">
        <v>1701</v>
      </c>
      <c r="J63" s="1480"/>
      <c r="K63" s="1481"/>
      <c r="L63" s="1481"/>
      <c r="M63" s="826">
        <v>0.7</v>
      </c>
      <c r="N63" s="826">
        <v>0.3</v>
      </c>
      <c r="O63" s="1326" t="s">
        <v>1822</v>
      </c>
    </row>
    <row r="64" spans="1:44" ht="95.25" customHeight="1">
      <c r="A64" s="1482"/>
      <c r="B64" s="1541"/>
      <c r="C64" s="1388"/>
      <c r="D64" s="1481"/>
      <c r="E64" s="1481"/>
      <c r="F64" s="808" t="s">
        <v>1703</v>
      </c>
      <c r="G64" s="1480"/>
      <c r="H64" s="1480"/>
      <c r="I64" s="825" t="s">
        <v>1704</v>
      </c>
      <c r="J64" s="1480"/>
      <c r="K64" s="1481"/>
      <c r="L64" s="1481"/>
      <c r="M64" s="826">
        <v>0.7</v>
      </c>
      <c r="N64" s="826">
        <v>0.3</v>
      </c>
      <c r="O64" s="1326"/>
    </row>
    <row r="65" spans="1:15" ht="96" customHeight="1">
      <c r="A65" s="1482"/>
      <c r="B65" s="1541"/>
      <c r="C65" s="1388"/>
      <c r="D65" s="1481"/>
      <c r="E65" s="1481"/>
      <c r="F65" s="808" t="s">
        <v>1705</v>
      </c>
      <c r="G65" s="1480"/>
      <c r="H65" s="1480"/>
      <c r="I65" s="825" t="s">
        <v>1706</v>
      </c>
      <c r="J65" s="1480"/>
      <c r="K65" s="1481"/>
      <c r="L65" s="1481"/>
      <c r="M65" s="826">
        <v>0.7</v>
      </c>
      <c r="N65" s="826">
        <v>0.3</v>
      </c>
      <c r="O65" s="806" t="s">
        <v>1823</v>
      </c>
    </row>
    <row r="66" spans="1:15" ht="54.75" customHeight="1">
      <c r="A66" s="1482"/>
      <c r="B66" s="1541"/>
      <c r="C66" s="1388"/>
      <c r="D66" s="1481"/>
      <c r="E66" s="1481"/>
      <c r="F66" s="808" t="s">
        <v>1708</v>
      </c>
      <c r="G66" s="1480"/>
      <c r="H66" s="1480"/>
      <c r="I66" s="825" t="s">
        <v>1709</v>
      </c>
      <c r="J66" s="1480"/>
      <c r="K66" s="1481"/>
      <c r="L66" s="1481"/>
      <c r="M66" s="826">
        <v>0.7</v>
      </c>
      <c r="N66" s="826">
        <v>0.3</v>
      </c>
      <c r="O66" s="1326" t="s">
        <v>1822</v>
      </c>
    </row>
    <row r="67" spans="1:15" ht="54.75" customHeight="1">
      <c r="A67" s="1482"/>
      <c r="B67" s="1541"/>
      <c r="C67" s="1388"/>
      <c r="D67" s="1481"/>
      <c r="E67" s="1481"/>
      <c r="F67" s="808" t="s">
        <v>1711</v>
      </c>
      <c r="G67" s="684"/>
      <c r="H67" s="684"/>
      <c r="I67" s="825" t="s">
        <v>1712</v>
      </c>
      <c r="J67" s="684"/>
      <c r="K67" s="1481"/>
      <c r="L67" s="1481"/>
      <c r="M67" s="826">
        <v>0.7</v>
      </c>
      <c r="N67" s="826">
        <v>0.3</v>
      </c>
      <c r="O67" s="1326"/>
    </row>
    <row r="68" spans="1:15" ht="130.5" customHeight="1">
      <c r="A68" s="1482" t="s">
        <v>823</v>
      </c>
      <c r="B68" s="1541">
        <v>44439</v>
      </c>
      <c r="C68" s="1388"/>
      <c r="D68" s="1481" t="s">
        <v>1713</v>
      </c>
      <c r="E68" s="1481" t="s">
        <v>431</v>
      </c>
      <c r="F68" s="808" t="s">
        <v>1714</v>
      </c>
      <c r="G68" s="1480">
        <v>44485</v>
      </c>
      <c r="H68" s="1480">
        <v>44742</v>
      </c>
      <c r="I68" s="825" t="s">
        <v>1715</v>
      </c>
      <c r="J68" s="1480">
        <v>44804</v>
      </c>
      <c r="K68" s="1481" t="s">
        <v>155</v>
      </c>
      <c r="L68" s="1481" t="s">
        <v>1150</v>
      </c>
      <c r="M68" s="826">
        <v>0.7</v>
      </c>
      <c r="N68" s="826">
        <v>0.3</v>
      </c>
      <c r="O68" s="1326" t="s">
        <v>1824</v>
      </c>
    </row>
    <row r="69" spans="1:15" ht="65.25" customHeight="1">
      <c r="A69" s="1482"/>
      <c r="B69" s="1541"/>
      <c r="C69" s="1388"/>
      <c r="D69" s="1481"/>
      <c r="E69" s="1481"/>
      <c r="F69" s="808" t="s">
        <v>1717</v>
      </c>
      <c r="G69" s="1480"/>
      <c r="H69" s="1480"/>
      <c r="I69" s="825" t="s">
        <v>1718</v>
      </c>
      <c r="J69" s="1480"/>
      <c r="K69" s="1481"/>
      <c r="L69" s="1481"/>
      <c r="M69" s="826">
        <v>0.7</v>
      </c>
      <c r="N69" s="826">
        <v>0.3</v>
      </c>
      <c r="O69" s="1326"/>
    </row>
    <row r="70" spans="1:15" ht="54.75" customHeight="1">
      <c r="A70" s="1482"/>
      <c r="B70" s="1541"/>
      <c r="C70" s="1388"/>
      <c r="D70" s="1481"/>
      <c r="E70" s="1481"/>
      <c r="F70" s="808" t="s">
        <v>1719</v>
      </c>
      <c r="G70" s="1480"/>
      <c r="H70" s="1480"/>
      <c r="I70" s="825" t="s">
        <v>1720</v>
      </c>
      <c r="J70" s="1480"/>
      <c r="K70" s="1481"/>
      <c r="L70" s="1481"/>
      <c r="M70" s="826">
        <v>0.7</v>
      </c>
      <c r="N70" s="826">
        <v>0.3</v>
      </c>
      <c r="O70" s="1326"/>
    </row>
    <row r="71" spans="1:15" ht="54.75" customHeight="1">
      <c r="A71" s="1482"/>
      <c r="B71" s="1541"/>
      <c r="C71" s="1388"/>
      <c r="D71" s="1481"/>
      <c r="E71" s="1481"/>
      <c r="F71" s="808" t="s">
        <v>1721</v>
      </c>
      <c r="G71" s="1480"/>
      <c r="H71" s="1480"/>
      <c r="I71" s="825" t="s">
        <v>1722</v>
      </c>
      <c r="J71" s="1480"/>
      <c r="K71" s="1481"/>
      <c r="L71" s="1481"/>
      <c r="M71" s="826">
        <v>0.7</v>
      </c>
      <c r="N71" s="826">
        <v>0.3</v>
      </c>
      <c r="O71" s="1326"/>
    </row>
    <row r="72" spans="1:15" ht="39" customHeight="1">
      <c r="A72" s="1482"/>
      <c r="B72" s="1541"/>
      <c r="C72" s="1388"/>
      <c r="D72" s="1481"/>
      <c r="E72" s="1481"/>
      <c r="F72" s="848" t="s">
        <v>1723</v>
      </c>
      <c r="G72" s="1480"/>
      <c r="H72" s="1480"/>
      <c r="I72" s="825" t="s">
        <v>1724</v>
      </c>
      <c r="J72" s="1480"/>
      <c r="K72" s="1481"/>
      <c r="L72" s="1481"/>
      <c r="M72" s="826">
        <v>0.7</v>
      </c>
      <c r="N72" s="826">
        <v>0.3</v>
      </c>
      <c r="O72" s="1326"/>
    </row>
    <row r="73" spans="1:15" ht="99" customHeight="1">
      <c r="A73" s="1482" t="s">
        <v>823</v>
      </c>
      <c r="B73" s="1541">
        <v>44439</v>
      </c>
      <c r="C73" s="1388"/>
      <c r="D73" s="1481" t="s">
        <v>1725</v>
      </c>
      <c r="E73" s="1481" t="s">
        <v>431</v>
      </c>
      <c r="F73" s="848" t="s">
        <v>1726</v>
      </c>
      <c r="G73" s="1480">
        <v>44485</v>
      </c>
      <c r="H73" s="1480">
        <v>44561</v>
      </c>
      <c r="I73" s="825" t="s">
        <v>1727</v>
      </c>
      <c r="J73" s="1480">
        <v>44742</v>
      </c>
      <c r="K73" s="1481" t="s">
        <v>155</v>
      </c>
      <c r="L73" s="1481" t="s">
        <v>1150</v>
      </c>
      <c r="M73" s="826">
        <v>1</v>
      </c>
      <c r="N73" s="826">
        <v>1</v>
      </c>
      <c r="O73" s="806" t="s">
        <v>1699</v>
      </c>
    </row>
    <row r="74" spans="1:15" ht="56.25" customHeight="1">
      <c r="A74" s="1482"/>
      <c r="B74" s="1541"/>
      <c r="C74" s="1388"/>
      <c r="D74" s="1481"/>
      <c r="E74" s="1481"/>
      <c r="F74" s="848" t="s">
        <v>1728</v>
      </c>
      <c r="G74" s="1480"/>
      <c r="H74" s="1480"/>
      <c r="I74" s="825" t="s">
        <v>1701</v>
      </c>
      <c r="J74" s="1480"/>
      <c r="K74" s="1481"/>
      <c r="L74" s="1481"/>
      <c r="M74" s="826">
        <v>0.7</v>
      </c>
      <c r="N74" s="826">
        <v>0.3</v>
      </c>
      <c r="O74" s="1326" t="s">
        <v>1238</v>
      </c>
    </row>
    <row r="75" spans="1:15" ht="52.5" customHeight="1">
      <c r="A75" s="1482"/>
      <c r="B75" s="1541"/>
      <c r="C75" s="1388"/>
      <c r="D75" s="1481"/>
      <c r="E75" s="1481"/>
      <c r="F75" s="848" t="s">
        <v>1730</v>
      </c>
      <c r="G75" s="1480"/>
      <c r="H75" s="1480"/>
      <c r="I75" s="825" t="s">
        <v>1731</v>
      </c>
      <c r="J75" s="1480"/>
      <c r="K75" s="1481"/>
      <c r="L75" s="1481"/>
      <c r="M75" s="826">
        <v>0.7</v>
      </c>
      <c r="N75" s="826">
        <v>0.3</v>
      </c>
      <c r="O75" s="1326"/>
    </row>
    <row r="76" spans="1:15" ht="45" customHeight="1">
      <c r="A76" s="1482"/>
      <c r="B76" s="1541"/>
      <c r="C76" s="1388"/>
      <c r="D76" s="1481"/>
      <c r="E76" s="1481"/>
      <c r="F76" s="848" t="s">
        <v>1705</v>
      </c>
      <c r="G76" s="1480"/>
      <c r="H76" s="1480"/>
      <c r="I76" s="825" t="s">
        <v>1732</v>
      </c>
      <c r="J76" s="1480"/>
      <c r="K76" s="1481"/>
      <c r="L76" s="1481"/>
      <c r="M76" s="826">
        <v>0.7</v>
      </c>
      <c r="N76" s="826">
        <v>0.3</v>
      </c>
      <c r="O76" s="1326"/>
    </row>
    <row r="77" spans="1:15" ht="41.25" customHeight="1">
      <c r="A77" s="1482"/>
      <c r="B77" s="1541"/>
      <c r="C77" s="1388"/>
      <c r="D77" s="1481"/>
      <c r="E77" s="1481"/>
      <c r="F77" s="848" t="s">
        <v>1733</v>
      </c>
      <c r="G77" s="1480"/>
      <c r="H77" s="1480"/>
      <c r="I77" s="825" t="s">
        <v>1734</v>
      </c>
      <c r="J77" s="1480"/>
      <c r="K77" s="1481"/>
      <c r="L77" s="1481"/>
      <c r="M77" s="826">
        <v>0.7</v>
      </c>
      <c r="N77" s="826">
        <v>0.3</v>
      </c>
      <c r="O77" s="1326"/>
    </row>
    <row r="78" spans="1:15" ht="46.5" customHeight="1">
      <c r="A78" s="1482"/>
      <c r="B78" s="1541"/>
      <c r="C78" s="1388"/>
      <c r="D78" s="1481"/>
      <c r="E78" s="1481"/>
      <c r="F78" s="849" t="s">
        <v>1735</v>
      </c>
      <c r="G78" s="1480"/>
      <c r="H78" s="1480"/>
      <c r="I78" s="825" t="s">
        <v>1712</v>
      </c>
      <c r="J78" s="1480"/>
      <c r="K78" s="1481"/>
      <c r="L78" s="1481"/>
      <c r="M78" s="850">
        <v>0.7</v>
      </c>
      <c r="N78" s="850">
        <v>0.7</v>
      </c>
      <c r="O78" s="806" t="s">
        <v>1825</v>
      </c>
    </row>
    <row r="79" spans="1:15" ht="183" customHeight="1">
      <c r="A79" s="852" t="s">
        <v>854</v>
      </c>
      <c r="B79" s="727">
        <v>44531</v>
      </c>
      <c r="C79" s="830">
        <v>1</v>
      </c>
      <c r="D79" s="825" t="s">
        <v>1737</v>
      </c>
      <c r="E79" s="825" t="s">
        <v>64</v>
      </c>
      <c r="F79" s="851" t="s">
        <v>977</v>
      </c>
      <c r="G79" s="727">
        <v>44593</v>
      </c>
      <c r="H79" s="727">
        <v>44926</v>
      </c>
      <c r="I79" s="825" t="s">
        <v>1087</v>
      </c>
      <c r="J79" s="727">
        <v>44926</v>
      </c>
      <c r="K79" s="851" t="s">
        <v>858</v>
      </c>
      <c r="L79" s="825" t="s">
        <v>1088</v>
      </c>
      <c r="M79" s="826">
        <v>0.5</v>
      </c>
      <c r="N79" s="826">
        <v>0.4</v>
      </c>
      <c r="O79" s="806" t="s">
        <v>1111</v>
      </c>
    </row>
    <row r="80" spans="1:15" ht="50.25" customHeight="1">
      <c r="A80" s="1326"/>
      <c r="B80" s="1326"/>
      <c r="C80" s="1326"/>
      <c r="D80" s="1326"/>
      <c r="E80" s="1326"/>
      <c r="F80" s="1326"/>
      <c r="G80" s="1326"/>
      <c r="H80" s="1326"/>
      <c r="I80" s="1326"/>
      <c r="J80" s="1326"/>
      <c r="K80" s="1326"/>
      <c r="L80" s="1326"/>
      <c r="M80" s="1326"/>
      <c r="N80" s="1326"/>
      <c r="O80" s="1326"/>
    </row>
    <row r="81" spans="1:15" ht="50.25" customHeight="1">
      <c r="A81" s="1327" t="s">
        <v>1826</v>
      </c>
      <c r="B81" s="1328"/>
      <c r="C81" s="1328"/>
      <c r="D81" s="1328"/>
      <c r="E81" s="1328"/>
      <c r="F81" s="1328"/>
      <c r="G81" s="1328"/>
      <c r="H81" s="1328"/>
      <c r="I81" s="1328"/>
      <c r="J81" s="1328"/>
      <c r="K81" s="1328"/>
      <c r="L81" s="1328"/>
      <c r="M81" s="1328"/>
      <c r="N81" s="1328"/>
      <c r="O81" s="1329"/>
    </row>
  </sheetData>
  <autoFilter ref="A6:AR79" xr:uid="{00000000-0009-0000-0000-000034000000}"/>
  <mergeCells count="179">
    <mergeCell ref="I43:I46"/>
    <mergeCell ref="J43:J46"/>
    <mergeCell ref="D54:D57"/>
    <mergeCell ref="E54:E57"/>
    <mergeCell ref="H7:H8"/>
    <mergeCell ref="I7:I8"/>
    <mergeCell ref="K7:K8"/>
    <mergeCell ref="L7:L8"/>
    <mergeCell ref="O50:O53"/>
    <mergeCell ref="O47:O48"/>
    <mergeCell ref="I54:I57"/>
    <mergeCell ref="J54:J57"/>
    <mergeCell ref="E41:E42"/>
    <mergeCell ref="D34:D35"/>
    <mergeCell ref="E34:E35"/>
    <mergeCell ref="I25:I26"/>
    <mergeCell ref="I27:I28"/>
    <mergeCell ref="I38:I40"/>
    <mergeCell ref="I41:I42"/>
    <mergeCell ref="D9:D13"/>
    <mergeCell ref="A7:A8"/>
    <mergeCell ref="B7:B8"/>
    <mergeCell ref="C7:C8"/>
    <mergeCell ref="D7:D8"/>
    <mergeCell ref="E7:E8"/>
    <mergeCell ref="G7:G8"/>
    <mergeCell ref="J47:J49"/>
    <mergeCell ref="A50:A53"/>
    <mergeCell ref="B50:B53"/>
    <mergeCell ref="C50:C53"/>
    <mergeCell ref="D50:D53"/>
    <mergeCell ref="E50:E53"/>
    <mergeCell ref="I50:I53"/>
    <mergeCell ref="J50:J53"/>
    <mergeCell ref="D43:D46"/>
    <mergeCell ref="E43:E46"/>
    <mergeCell ref="B41:B42"/>
    <mergeCell ref="C41:C42"/>
    <mergeCell ref="A43:A46"/>
    <mergeCell ref="B43:B46"/>
    <mergeCell ref="C43:C46"/>
    <mergeCell ref="D38:D40"/>
    <mergeCell ref="D41:D42"/>
    <mergeCell ref="E38:E40"/>
    <mergeCell ref="A68:A72"/>
    <mergeCell ref="B68:B72"/>
    <mergeCell ref="A73:A78"/>
    <mergeCell ref="B73:B78"/>
    <mergeCell ref="D68:D72"/>
    <mergeCell ref="E68:E72"/>
    <mergeCell ref="C62:C78"/>
    <mergeCell ref="E73:E78"/>
    <mergeCell ref="D73:D78"/>
    <mergeCell ref="E62:E67"/>
    <mergeCell ref="D62:D67"/>
    <mergeCell ref="A62:A67"/>
    <mergeCell ref="B62:B67"/>
    <mergeCell ref="I58:I59"/>
    <mergeCell ref="J58:J59"/>
    <mergeCell ref="A54:A57"/>
    <mergeCell ref="B54:B57"/>
    <mergeCell ref="C54:C57"/>
    <mergeCell ref="C58:C59"/>
    <mergeCell ref="A47:A49"/>
    <mergeCell ref="B47:B49"/>
    <mergeCell ref="C47:C49"/>
    <mergeCell ref="D47:D49"/>
    <mergeCell ref="E47:E49"/>
    <mergeCell ref="I47:I49"/>
    <mergeCell ref="A58:A59"/>
    <mergeCell ref="B58:B59"/>
    <mergeCell ref="D58:D59"/>
    <mergeCell ref="E58:E59"/>
    <mergeCell ref="C38:C40"/>
    <mergeCell ref="B38:B40"/>
    <mergeCell ref="A38:A40"/>
    <mergeCell ref="C29:C30"/>
    <mergeCell ref="B29:B30"/>
    <mergeCell ref="A29:A30"/>
    <mergeCell ref="A31:A33"/>
    <mergeCell ref="B31:B33"/>
    <mergeCell ref="C31:C33"/>
    <mergeCell ref="A9:A13"/>
    <mergeCell ref="B9:B13"/>
    <mergeCell ref="C9:C13"/>
    <mergeCell ref="E9:E13"/>
    <mergeCell ref="G9:G13"/>
    <mergeCell ref="H9:H13"/>
    <mergeCell ref="I9:I13"/>
    <mergeCell ref="A25:A26"/>
    <mergeCell ref="B25:B26"/>
    <mergeCell ref="C25:C26"/>
    <mergeCell ref="E25:E26"/>
    <mergeCell ref="A80:O80"/>
    <mergeCell ref="A81:O81"/>
    <mergeCell ref="D25:D26"/>
    <mergeCell ref="D27:D28"/>
    <mergeCell ref="D29:D30"/>
    <mergeCell ref="E27:E28"/>
    <mergeCell ref="I14:I18"/>
    <mergeCell ref="J14:J18"/>
    <mergeCell ref="K14:K18"/>
    <mergeCell ref="L14:L18"/>
    <mergeCell ref="O14:O18"/>
    <mergeCell ref="A27:A28"/>
    <mergeCell ref="B27:B28"/>
    <mergeCell ref="C27:C28"/>
    <mergeCell ref="E29:E30"/>
    <mergeCell ref="D31:D33"/>
    <mergeCell ref="E31:E33"/>
    <mergeCell ref="A41:A42"/>
    <mergeCell ref="I34:I35"/>
    <mergeCell ref="I31:I33"/>
    <mergeCell ref="I29:I30"/>
    <mergeCell ref="A34:A35"/>
    <mergeCell ref="B34:B35"/>
    <mergeCell ref="C34:C35"/>
    <mergeCell ref="A4:L4"/>
    <mergeCell ref="M4:N4"/>
    <mergeCell ref="O4:O6"/>
    <mergeCell ref="A5:A6"/>
    <mergeCell ref="B5:B6"/>
    <mergeCell ref="C5:C6"/>
    <mergeCell ref="D5:D6"/>
    <mergeCell ref="F5:F6"/>
    <mergeCell ref="G5:H5"/>
    <mergeCell ref="I5:I6"/>
    <mergeCell ref="J5:J6"/>
    <mergeCell ref="K5:L5"/>
    <mergeCell ref="M5:M6"/>
    <mergeCell ref="N5:N6"/>
    <mergeCell ref="A1:C1"/>
    <mergeCell ref="D1:L2"/>
    <mergeCell ref="M1:O2"/>
    <mergeCell ref="A2:C2"/>
    <mergeCell ref="A3:L3"/>
    <mergeCell ref="M3:O3"/>
    <mergeCell ref="D19:D24"/>
    <mergeCell ref="A19:A24"/>
    <mergeCell ref="B19:B24"/>
    <mergeCell ref="C19:C24"/>
    <mergeCell ref="E19:E24"/>
    <mergeCell ref="G19:G24"/>
    <mergeCell ref="H19:H24"/>
    <mergeCell ref="I19:I24"/>
    <mergeCell ref="J19:J24"/>
    <mergeCell ref="K19:K24"/>
    <mergeCell ref="L19:L24"/>
    <mergeCell ref="D14:D18"/>
    <mergeCell ref="A14:A18"/>
    <mergeCell ref="B14:B18"/>
    <mergeCell ref="C14:C18"/>
    <mergeCell ref="E14:E18"/>
    <mergeCell ref="G14:G18"/>
    <mergeCell ref="H14:H18"/>
    <mergeCell ref="O74:O77"/>
    <mergeCell ref="J9:J13"/>
    <mergeCell ref="K9:K13"/>
    <mergeCell ref="L9:L13"/>
    <mergeCell ref="O9:O13"/>
    <mergeCell ref="O7:O8"/>
    <mergeCell ref="G68:G72"/>
    <mergeCell ref="H68:H72"/>
    <mergeCell ref="O66:O67"/>
    <mergeCell ref="O63:O64"/>
    <mergeCell ref="O68:O72"/>
    <mergeCell ref="J68:J72"/>
    <mergeCell ref="K68:K72"/>
    <mergeCell ref="L68:L72"/>
    <mergeCell ref="G73:G78"/>
    <mergeCell ref="H73:H78"/>
    <mergeCell ref="J73:J78"/>
    <mergeCell ref="K73:K78"/>
    <mergeCell ref="L73:L78"/>
    <mergeCell ref="K62:K67"/>
    <mergeCell ref="L62:L67"/>
    <mergeCell ref="G62:G66"/>
    <mergeCell ref="H62:H66"/>
    <mergeCell ref="J62:J66"/>
  </mergeCell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Z1000"/>
  <sheetViews>
    <sheetView workbookViewId="0"/>
  </sheetViews>
  <sheetFormatPr defaultColWidth="14.42578125" defaultRowHeight="15" customHeight="1"/>
  <cols>
    <col min="1" max="1" width="61" customWidth="1"/>
    <col min="2" max="3" width="11.42578125" customWidth="1"/>
    <col min="4" max="4" width="13.7109375" customWidth="1"/>
    <col min="5" max="5" width="11.42578125" customWidth="1"/>
    <col min="6" max="6" width="22.7109375" customWidth="1"/>
    <col min="7" max="13" width="11.42578125" customWidth="1"/>
    <col min="14" max="26" width="10" customWidth="1"/>
  </cols>
  <sheetData>
    <row r="1" spans="1:26" ht="30" customHeight="1">
      <c r="A1" s="391" t="s">
        <v>1827</v>
      </c>
      <c r="B1" s="392" t="s">
        <v>1828</v>
      </c>
      <c r="C1" s="391" t="s">
        <v>1829</v>
      </c>
      <c r="D1" s="391" t="s">
        <v>1830</v>
      </c>
      <c r="E1" s="391" t="s">
        <v>1831</v>
      </c>
      <c r="F1" s="391" t="s">
        <v>1832</v>
      </c>
      <c r="G1" s="3"/>
      <c r="H1" s="3"/>
      <c r="I1" s="393" t="s">
        <v>1831</v>
      </c>
      <c r="J1" s="394" t="s">
        <v>1833</v>
      </c>
      <c r="K1" s="221" t="s">
        <v>1834</v>
      </c>
      <c r="L1" s="395" t="s">
        <v>1835</v>
      </c>
      <c r="M1" s="23" t="s">
        <v>928</v>
      </c>
      <c r="N1" s="3"/>
      <c r="O1" s="3"/>
      <c r="P1" s="3"/>
      <c r="Q1" s="3"/>
      <c r="R1" s="3"/>
      <c r="S1" s="3"/>
      <c r="T1" s="3"/>
      <c r="U1" s="3"/>
      <c r="V1" s="3"/>
      <c r="W1" s="3"/>
      <c r="X1" s="3"/>
      <c r="Y1" s="3"/>
      <c r="Z1" s="3"/>
    </row>
    <row r="2" spans="1:26">
      <c r="A2" s="56" t="str">
        <f>+'Segto.03.01.2019 Isvimed'!A8</f>
        <v>AUDITORÍA ESPECIAL MEJORAMIENTO DE VIVIENDA</v>
      </c>
      <c r="B2" s="18">
        <v>1</v>
      </c>
      <c r="C2" s="23">
        <v>1</v>
      </c>
      <c r="D2" s="23"/>
      <c r="E2" s="23"/>
      <c r="F2" s="23"/>
      <c r="G2" s="3"/>
      <c r="H2" s="3"/>
      <c r="I2" s="23">
        <v>18</v>
      </c>
      <c r="J2" s="23">
        <v>8</v>
      </c>
      <c r="K2" s="23">
        <v>14</v>
      </c>
      <c r="L2" s="23">
        <v>8</v>
      </c>
      <c r="M2" s="23">
        <f>SUM(I2:L2)</f>
        <v>48</v>
      </c>
      <c r="N2" s="3"/>
      <c r="O2" s="3"/>
      <c r="P2" s="3"/>
      <c r="Q2" s="3"/>
      <c r="R2" s="3"/>
      <c r="S2" s="3"/>
      <c r="T2" s="3"/>
      <c r="U2" s="3"/>
      <c r="V2" s="3"/>
      <c r="W2" s="3"/>
      <c r="X2" s="3"/>
      <c r="Y2" s="3"/>
      <c r="Z2" s="3"/>
    </row>
    <row r="3" spans="1:26">
      <c r="A3" s="186" t="str">
        <f>+'Segto.03.01.2019 Isvimed'!A9</f>
        <v>EVALUACION FISCAL Y FINANCIERA VIGENCIA 2015</v>
      </c>
      <c r="B3" s="18">
        <v>1</v>
      </c>
      <c r="C3" s="23"/>
      <c r="D3" s="23">
        <v>1</v>
      </c>
      <c r="E3" s="23"/>
      <c r="F3" s="23"/>
      <c r="G3" s="3"/>
      <c r="H3" s="3"/>
      <c r="I3" s="27">
        <f>+I2/$M$2</f>
        <v>0.375</v>
      </c>
      <c r="J3" s="27">
        <f>+J2/$M$2</f>
        <v>0.16666666666666666</v>
      </c>
      <c r="K3" s="27">
        <f>+K2/$M$2</f>
        <v>0.29166666666666669</v>
      </c>
      <c r="L3" s="27">
        <f>+L2/$M$2</f>
        <v>0.16666666666666666</v>
      </c>
      <c r="M3" s="23"/>
      <c r="N3" s="3"/>
      <c r="O3" s="3"/>
      <c r="P3" s="3"/>
      <c r="Q3" s="3"/>
      <c r="R3" s="3"/>
      <c r="S3" s="3"/>
      <c r="T3" s="3"/>
      <c r="U3" s="3"/>
      <c r="V3" s="3"/>
      <c r="W3" s="3"/>
      <c r="X3" s="3"/>
      <c r="Y3" s="3"/>
      <c r="Z3" s="3"/>
    </row>
    <row r="4" spans="1:26">
      <c r="A4" s="56" t="str">
        <f>+'Segto.03.01.2019 Isvimed'!A11</f>
        <v>Auditoría Regular Vigencia 2015</v>
      </c>
      <c r="B4" s="18">
        <v>4</v>
      </c>
      <c r="C4" s="23">
        <v>4</v>
      </c>
      <c r="D4" s="23"/>
      <c r="E4" s="23"/>
      <c r="F4" s="23">
        <v>86.6</v>
      </c>
      <c r="G4" s="3"/>
      <c r="H4" s="3"/>
      <c r="I4" s="1817">
        <f>+I3+J3</f>
        <v>0.54166666666666663</v>
      </c>
      <c r="J4" s="1552"/>
      <c r="K4" s="23"/>
      <c r="L4" s="23"/>
      <c r="M4" s="3"/>
      <c r="N4" s="3"/>
      <c r="O4" s="3"/>
      <c r="P4" s="3"/>
      <c r="Q4" s="3"/>
      <c r="R4" s="3"/>
      <c r="S4" s="3"/>
      <c r="T4" s="3"/>
      <c r="U4" s="3"/>
      <c r="V4" s="3"/>
      <c r="W4" s="3"/>
      <c r="X4" s="3"/>
      <c r="Y4" s="3"/>
      <c r="Z4" s="3"/>
    </row>
    <row r="5" spans="1:26">
      <c r="A5" s="56" t="str">
        <f>+'Segto.03.01.2019 Isvimed'!A15</f>
        <v>Auditoria Regular- Evaluacion Componente Control Finaciero 2016-</v>
      </c>
      <c r="B5" s="18">
        <v>3</v>
      </c>
      <c r="C5" s="23">
        <v>1</v>
      </c>
      <c r="D5" s="23"/>
      <c r="E5" s="23">
        <v>2</v>
      </c>
      <c r="F5" s="23"/>
      <c r="G5" s="3"/>
      <c r="H5" s="3"/>
      <c r="I5" s="3"/>
      <c r="J5" s="3"/>
      <c r="K5" s="3"/>
      <c r="L5" s="3"/>
      <c r="M5" s="3"/>
      <c r="N5" s="3"/>
      <c r="O5" s="3"/>
      <c r="P5" s="3"/>
      <c r="Q5" s="3"/>
      <c r="R5" s="3"/>
      <c r="S5" s="3"/>
      <c r="T5" s="3"/>
      <c r="U5" s="3"/>
      <c r="V5" s="3"/>
      <c r="W5" s="3"/>
      <c r="X5" s="3"/>
      <c r="Y5" s="3"/>
      <c r="Z5" s="3"/>
    </row>
    <row r="6" spans="1:26">
      <c r="A6" s="56" t="str">
        <f>+'Segto.03.01.2019 Isvimed'!A37</f>
        <v>Auditoría Regular vigencia 2016</v>
      </c>
      <c r="B6" s="18">
        <v>12</v>
      </c>
      <c r="C6" s="23">
        <v>8</v>
      </c>
      <c r="D6" s="23">
        <v>2</v>
      </c>
      <c r="E6" s="23">
        <v>2</v>
      </c>
      <c r="F6" s="23">
        <v>81.099999999999994</v>
      </c>
      <c r="G6" s="3"/>
      <c r="H6" s="3"/>
      <c r="I6" s="3"/>
      <c r="J6" s="3"/>
      <c r="K6" s="3"/>
      <c r="L6" s="3"/>
      <c r="M6" s="3"/>
      <c r="N6" s="3"/>
      <c r="O6" s="3"/>
      <c r="P6" s="3"/>
      <c r="Q6" s="3"/>
      <c r="R6" s="3"/>
      <c r="S6" s="3"/>
      <c r="T6" s="3"/>
      <c r="U6" s="3"/>
      <c r="V6" s="3"/>
      <c r="W6" s="3"/>
      <c r="X6" s="3"/>
      <c r="Y6" s="3"/>
      <c r="Z6" s="3"/>
    </row>
    <row r="7" spans="1:26">
      <c r="A7" s="56" t="str">
        <f>+'Segto.03.01.2019 Isvimed'!A54</f>
        <v>Auditoria Regular-Evaluación Componente Control financiero 2017</v>
      </c>
      <c r="B7" s="18">
        <v>2</v>
      </c>
      <c r="C7" s="23">
        <v>1</v>
      </c>
      <c r="D7" s="23"/>
      <c r="E7" s="23">
        <v>1</v>
      </c>
      <c r="F7" s="23"/>
      <c r="G7" s="3"/>
      <c r="H7" s="3"/>
      <c r="I7" s="3"/>
      <c r="J7" s="3"/>
      <c r="K7" s="3"/>
      <c r="L7" s="3"/>
      <c r="M7" s="3"/>
      <c r="N7" s="3"/>
      <c r="O7" s="3"/>
      <c r="P7" s="3"/>
      <c r="Q7" s="3"/>
      <c r="R7" s="3"/>
      <c r="S7" s="3"/>
      <c r="T7" s="3"/>
      <c r="U7" s="3"/>
      <c r="V7" s="3"/>
      <c r="W7" s="3"/>
      <c r="X7" s="3"/>
      <c r="Y7" s="3"/>
      <c r="Z7" s="3"/>
    </row>
    <row r="8" spans="1:26">
      <c r="A8" s="56" t="str">
        <f>+'Segto.03.01.2019 Isvimed'!A56</f>
        <v>Auditoría Regular compenente gestión y resultados, 
vigencia 2017</v>
      </c>
      <c r="B8" s="18">
        <v>11</v>
      </c>
      <c r="C8" s="23">
        <v>11</v>
      </c>
      <c r="D8" s="23"/>
      <c r="E8" s="23"/>
      <c r="F8" s="23">
        <v>87.1</v>
      </c>
      <c r="G8" s="3"/>
      <c r="H8" s="3"/>
      <c r="I8" s="3"/>
      <c r="J8" s="3"/>
      <c r="K8" s="3"/>
      <c r="L8" s="3"/>
      <c r="M8" s="3"/>
      <c r="N8" s="3"/>
      <c r="O8" s="3"/>
      <c r="P8" s="3"/>
      <c r="Q8" s="3"/>
      <c r="R8" s="3"/>
      <c r="S8" s="3"/>
      <c r="T8" s="3"/>
      <c r="U8" s="3"/>
      <c r="V8" s="3"/>
      <c r="W8" s="3"/>
      <c r="X8" s="3"/>
      <c r="Y8" s="3"/>
      <c r="Z8" s="3"/>
    </row>
    <row r="9" spans="1:26">
      <c r="A9" s="23"/>
      <c r="B9" s="18">
        <f>SUM(B2:B8)</f>
        <v>34</v>
      </c>
      <c r="C9" s="23">
        <f>SUM(C2:C8)</f>
        <v>26</v>
      </c>
      <c r="D9" s="23">
        <f>SUM(D2:D8)</f>
        <v>3</v>
      </c>
      <c r="E9" s="23">
        <f>SUM(E2:E8)</f>
        <v>5</v>
      </c>
      <c r="F9" s="23"/>
      <c r="G9" s="3"/>
      <c r="H9" s="3"/>
      <c r="I9" s="3"/>
      <c r="J9" s="3"/>
      <c r="K9" s="3"/>
      <c r="L9" s="3"/>
      <c r="M9" s="3"/>
      <c r="N9" s="3"/>
      <c r="O9" s="3"/>
      <c r="P9" s="3"/>
      <c r="Q9" s="3"/>
      <c r="R9" s="3"/>
      <c r="S9" s="3"/>
      <c r="T9" s="3"/>
      <c r="U9" s="3"/>
      <c r="V9" s="3"/>
      <c r="W9" s="3"/>
      <c r="X9" s="3"/>
      <c r="Y9" s="3"/>
      <c r="Z9" s="3"/>
    </row>
    <row r="10" spans="1:26">
      <c r="A10" s="3"/>
      <c r="B10" s="11"/>
      <c r="C10" s="27">
        <f>+C9/$B$9</f>
        <v>0.76470588235294112</v>
      </c>
      <c r="D10" s="27">
        <f>+D9/$B$9</f>
        <v>8.8235294117647065E-2</v>
      </c>
      <c r="E10" s="27">
        <f>+E9/$B$9</f>
        <v>0.14705882352941177</v>
      </c>
      <c r="F10" s="3"/>
      <c r="G10" s="3"/>
      <c r="H10" s="3"/>
      <c r="I10" s="3"/>
      <c r="J10" s="3"/>
      <c r="K10" s="3"/>
      <c r="L10" s="3"/>
      <c r="M10" s="3"/>
      <c r="N10" s="3"/>
      <c r="O10" s="3"/>
      <c r="P10" s="3"/>
      <c r="Q10" s="3"/>
      <c r="R10" s="3"/>
      <c r="S10" s="3"/>
      <c r="T10" s="3"/>
      <c r="U10" s="3"/>
      <c r="V10" s="3"/>
      <c r="W10" s="3"/>
      <c r="X10" s="3"/>
      <c r="Y10" s="3"/>
      <c r="Z10" s="3"/>
    </row>
    <row r="11" spans="1:26">
      <c r="A11" s="3"/>
      <c r="B11" s="11"/>
      <c r="C11" s="3"/>
      <c r="D11" s="3"/>
      <c r="E11" s="3"/>
      <c r="F11" s="3"/>
      <c r="G11" s="3"/>
      <c r="H11" s="3"/>
      <c r="I11" s="3"/>
      <c r="J11" s="3"/>
      <c r="K11" s="3"/>
      <c r="L11" s="3"/>
      <c r="M11" s="3"/>
      <c r="N11" s="3"/>
      <c r="O11" s="3"/>
      <c r="P11" s="3"/>
      <c r="Q11" s="3"/>
      <c r="R11" s="3"/>
      <c r="S11" s="3"/>
      <c r="T11" s="3"/>
      <c r="U11" s="3"/>
      <c r="V11" s="3"/>
      <c r="W11" s="3"/>
      <c r="X11" s="3"/>
      <c r="Y11" s="3"/>
      <c r="Z11" s="3"/>
    </row>
    <row r="12" spans="1:26" ht="30" customHeight="1">
      <c r="A12" s="391" t="s">
        <v>23</v>
      </c>
      <c r="B12" s="392" t="s">
        <v>1836</v>
      </c>
      <c r="C12" s="391" t="s">
        <v>1833</v>
      </c>
      <c r="D12" s="391" t="s">
        <v>1834</v>
      </c>
      <c r="E12" s="391" t="s">
        <v>1835</v>
      </c>
      <c r="F12" s="391" t="s">
        <v>928</v>
      </c>
      <c r="G12" s="394" t="s">
        <v>1833</v>
      </c>
      <c r="H12" s="221" t="s">
        <v>1834</v>
      </c>
      <c r="I12" s="395" t="s">
        <v>1835</v>
      </c>
      <c r="J12" s="3"/>
      <c r="K12" s="3"/>
      <c r="L12" s="3"/>
      <c r="M12" s="3"/>
      <c r="N12" s="3"/>
      <c r="O12" s="3"/>
      <c r="P12" s="3"/>
      <c r="Q12" s="3"/>
      <c r="R12" s="3"/>
      <c r="S12" s="3"/>
      <c r="T12" s="3"/>
      <c r="U12" s="3"/>
      <c r="V12" s="3"/>
      <c r="W12" s="3"/>
      <c r="X12" s="3"/>
      <c r="Y12" s="3"/>
      <c r="Z12" s="3"/>
    </row>
    <row r="13" spans="1:26">
      <c r="A13" s="23" t="s">
        <v>80</v>
      </c>
      <c r="B13" s="18">
        <f>12+1</f>
        <v>13</v>
      </c>
      <c r="C13" s="396">
        <v>5</v>
      </c>
      <c r="D13" s="396">
        <f>4+1</f>
        <v>5</v>
      </c>
      <c r="E13" s="396">
        <v>3</v>
      </c>
      <c r="F13" s="397">
        <f t="shared" ref="F13:F19" si="0">SUM(C13:E13)</f>
        <v>13</v>
      </c>
      <c r="G13" s="398">
        <f>+C13/$F$13</f>
        <v>0.38461538461538464</v>
      </c>
      <c r="H13" s="399">
        <f>+D13/$F$13</f>
        <v>0.38461538461538464</v>
      </c>
      <c r="I13" s="400">
        <f>+E13/$F$13</f>
        <v>0.23076923076923078</v>
      </c>
      <c r="J13" s="3"/>
      <c r="K13" s="401">
        <f>+(C13)/$F$20</f>
        <v>0.10416666666666667</v>
      </c>
      <c r="L13" s="3"/>
      <c r="M13" s="3"/>
      <c r="N13" s="3"/>
      <c r="O13" s="3"/>
      <c r="P13" s="3"/>
      <c r="Q13" s="3"/>
      <c r="R13" s="3"/>
      <c r="S13" s="3"/>
      <c r="T13" s="3"/>
      <c r="U13" s="3"/>
      <c r="V13" s="3"/>
      <c r="W13" s="3"/>
      <c r="X13" s="3"/>
      <c r="Y13" s="3"/>
      <c r="Z13" s="3"/>
    </row>
    <row r="14" spans="1:26">
      <c r="A14" s="23" t="s">
        <v>108</v>
      </c>
      <c r="B14" s="18">
        <f>4+1</f>
        <v>5</v>
      </c>
      <c r="C14" s="396">
        <v>2</v>
      </c>
      <c r="D14" s="396">
        <f>2+1</f>
        <v>3</v>
      </c>
      <c r="E14" s="396">
        <v>0</v>
      </c>
      <c r="F14" s="397">
        <f t="shared" si="0"/>
        <v>5</v>
      </c>
      <c r="G14" s="398">
        <f>+C14/$F$14</f>
        <v>0.4</v>
      </c>
      <c r="H14" s="399">
        <f>+D14/$F$14</f>
        <v>0.6</v>
      </c>
      <c r="I14" s="400">
        <f>+E14/$F$14</f>
        <v>0</v>
      </c>
      <c r="J14" s="3"/>
      <c r="K14" s="401">
        <f>+(C14)/$F$20</f>
        <v>4.1666666666666664E-2</v>
      </c>
      <c r="L14" s="3"/>
      <c r="M14" s="3"/>
      <c r="N14" s="3"/>
      <c r="O14" s="3"/>
      <c r="P14" s="3"/>
      <c r="Q14" s="3"/>
      <c r="R14" s="3"/>
      <c r="S14" s="3"/>
      <c r="T14" s="3"/>
      <c r="U14" s="3"/>
      <c r="V14" s="3"/>
      <c r="W14" s="3"/>
      <c r="X14" s="3"/>
      <c r="Y14" s="3"/>
      <c r="Z14" s="3"/>
    </row>
    <row r="15" spans="1:26">
      <c r="A15" s="23" t="s">
        <v>91</v>
      </c>
      <c r="B15" s="18">
        <f>7+3</f>
        <v>10</v>
      </c>
      <c r="C15" s="396">
        <v>1</v>
      </c>
      <c r="D15" s="396">
        <v>6</v>
      </c>
      <c r="E15" s="396">
        <v>3</v>
      </c>
      <c r="F15" s="397">
        <f t="shared" si="0"/>
        <v>10</v>
      </c>
      <c r="G15" s="398">
        <f>+C15/$F$15</f>
        <v>0.1</v>
      </c>
      <c r="H15" s="399">
        <f>+D15/$F$15</f>
        <v>0.6</v>
      </c>
      <c r="I15" s="400">
        <f>+E15/$F$15</f>
        <v>0.3</v>
      </c>
      <c r="J15" s="3"/>
      <c r="K15" s="401">
        <f>+(C15)/$F$20</f>
        <v>2.0833333333333332E-2</v>
      </c>
      <c r="L15" s="3"/>
      <c r="M15" s="3"/>
      <c r="N15" s="3"/>
      <c r="O15" s="3"/>
      <c r="P15" s="3"/>
      <c r="Q15" s="3"/>
      <c r="R15" s="3"/>
      <c r="S15" s="3"/>
      <c r="T15" s="3"/>
      <c r="U15" s="3"/>
      <c r="V15" s="3"/>
      <c r="W15" s="3"/>
      <c r="X15" s="3"/>
      <c r="Y15" s="3"/>
      <c r="Z15" s="3"/>
    </row>
    <row r="16" spans="1:26">
      <c r="A16" s="23" t="s">
        <v>148</v>
      </c>
      <c r="B16" s="18">
        <v>19</v>
      </c>
      <c r="C16" s="396">
        <v>18</v>
      </c>
      <c r="D16" s="396">
        <v>0</v>
      </c>
      <c r="E16" s="396">
        <v>2</v>
      </c>
      <c r="F16" s="397">
        <f t="shared" si="0"/>
        <v>20</v>
      </c>
      <c r="G16" s="398">
        <f>+C16/$F$16</f>
        <v>0.9</v>
      </c>
      <c r="H16" s="399">
        <f>+D16/$F$16</f>
        <v>0</v>
      </c>
      <c r="I16" s="400">
        <f>+E16/$F$16</f>
        <v>0.1</v>
      </c>
      <c r="J16" s="3"/>
      <c r="K16" s="401">
        <f>+(C16)/$F$20</f>
        <v>0.375</v>
      </c>
      <c r="L16" s="3"/>
      <c r="M16" s="3"/>
      <c r="N16" s="3"/>
      <c r="O16" s="3"/>
      <c r="P16" s="3"/>
      <c r="Q16" s="3"/>
      <c r="R16" s="3"/>
      <c r="S16" s="3"/>
      <c r="T16" s="3"/>
      <c r="U16" s="3"/>
      <c r="V16" s="3"/>
      <c r="W16" s="3"/>
      <c r="X16" s="3"/>
      <c r="Y16" s="3"/>
      <c r="Z16" s="3"/>
    </row>
    <row r="17" spans="1:26">
      <c r="A17" s="23" t="s">
        <v>543</v>
      </c>
      <c r="B17" s="18">
        <v>0</v>
      </c>
      <c r="C17" s="397">
        <v>0</v>
      </c>
      <c r="D17" s="397">
        <v>0</v>
      </c>
      <c r="E17" s="397">
        <v>0</v>
      </c>
      <c r="F17" s="397">
        <f t="shared" si="0"/>
        <v>0</v>
      </c>
      <c r="G17" s="27"/>
      <c r="H17" s="27"/>
      <c r="I17" s="27"/>
      <c r="J17" s="3"/>
      <c r="K17" s="3"/>
      <c r="L17" s="3"/>
      <c r="M17" s="3"/>
      <c r="N17" s="3"/>
      <c r="O17" s="3"/>
      <c r="P17" s="3"/>
      <c r="Q17" s="3"/>
      <c r="R17" s="3"/>
      <c r="S17" s="3"/>
      <c r="T17" s="3"/>
      <c r="U17" s="3"/>
      <c r="V17" s="3"/>
      <c r="W17" s="3"/>
      <c r="X17" s="3"/>
      <c r="Y17" s="3"/>
      <c r="Z17" s="3"/>
    </row>
    <row r="18" spans="1:26">
      <c r="A18" s="23" t="s">
        <v>1837</v>
      </c>
      <c r="B18" s="18">
        <v>0</v>
      </c>
      <c r="C18" s="397"/>
      <c r="D18" s="397"/>
      <c r="E18" s="397"/>
      <c r="F18" s="397">
        <f t="shared" si="0"/>
        <v>0</v>
      </c>
      <c r="G18" s="27"/>
      <c r="H18" s="27"/>
      <c r="I18" s="27"/>
      <c r="J18" s="3"/>
      <c r="K18" s="3"/>
      <c r="L18" s="3"/>
      <c r="M18" s="3"/>
      <c r="N18" s="3"/>
      <c r="O18" s="3"/>
      <c r="P18" s="3"/>
      <c r="Q18" s="3"/>
      <c r="R18" s="3"/>
      <c r="S18" s="3"/>
      <c r="T18" s="3"/>
      <c r="U18" s="3"/>
      <c r="V18" s="3"/>
      <c r="W18" s="3"/>
      <c r="X18" s="3"/>
      <c r="Y18" s="3"/>
      <c r="Z18" s="3"/>
    </row>
    <row r="19" spans="1:26">
      <c r="A19" s="23" t="s">
        <v>1838</v>
      </c>
      <c r="B19" s="18">
        <v>0</v>
      </c>
      <c r="C19" s="397"/>
      <c r="D19" s="397"/>
      <c r="E19" s="397"/>
      <c r="F19" s="397">
        <f t="shared" si="0"/>
        <v>0</v>
      </c>
      <c r="G19" s="27"/>
      <c r="H19" s="27"/>
      <c r="I19" s="27"/>
      <c r="J19" s="3"/>
      <c r="K19" s="3"/>
      <c r="L19" s="3"/>
      <c r="M19" s="3"/>
      <c r="N19" s="3"/>
      <c r="O19" s="3"/>
      <c r="P19" s="3"/>
      <c r="Q19" s="3"/>
      <c r="R19" s="3"/>
      <c r="S19" s="3"/>
      <c r="T19" s="3"/>
      <c r="U19" s="3"/>
      <c r="V19" s="3"/>
      <c r="W19" s="3"/>
      <c r="X19" s="3"/>
      <c r="Y19" s="3"/>
      <c r="Z19" s="3"/>
    </row>
    <row r="20" spans="1:26">
      <c r="A20" s="23"/>
      <c r="B20" s="18">
        <f>SUM(B13:B19)</f>
        <v>47</v>
      </c>
      <c r="C20" s="397"/>
      <c r="D20" s="397"/>
      <c r="E20" s="397"/>
      <c r="F20" s="397">
        <f>SUM(F13:F19)</f>
        <v>48</v>
      </c>
      <c r="G20" s="23"/>
      <c r="H20" s="23"/>
      <c r="I20" s="23"/>
      <c r="J20" s="3"/>
      <c r="K20" s="401">
        <f>SUM(K13:K19)</f>
        <v>0.54166666666666674</v>
      </c>
      <c r="L20" s="3"/>
      <c r="M20" s="3"/>
      <c r="N20" s="3"/>
      <c r="O20" s="3"/>
      <c r="P20" s="3"/>
      <c r="Q20" s="3"/>
      <c r="R20" s="3"/>
      <c r="S20" s="3"/>
      <c r="T20" s="3"/>
      <c r="U20" s="3"/>
      <c r="V20" s="3"/>
      <c r="W20" s="3"/>
      <c r="X20" s="3"/>
      <c r="Y20" s="3"/>
      <c r="Z20" s="3"/>
    </row>
    <row r="21" spans="1:26" ht="15.75" customHeight="1">
      <c r="A21" s="3"/>
      <c r="B21" s="11"/>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3"/>
      <c r="B22" s="11"/>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3"/>
      <c r="B23" s="11"/>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3"/>
      <c r="B24" s="11"/>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3"/>
      <c r="B25" s="11"/>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3"/>
      <c r="B26" s="11"/>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3"/>
      <c r="B27" s="11"/>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3"/>
      <c r="B28" s="11"/>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3"/>
      <c r="B29" s="11"/>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3"/>
      <c r="B30" s="11"/>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3"/>
      <c r="B31" s="11"/>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3"/>
      <c r="B32" s="11"/>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3"/>
      <c r="B33" s="11"/>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3"/>
      <c r="B34" s="11"/>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3"/>
      <c r="B35" s="11"/>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3"/>
      <c r="B36" s="11"/>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3"/>
      <c r="B37" s="11"/>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3"/>
      <c r="B38" s="11"/>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3"/>
      <c r="B39" s="11"/>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11"/>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3"/>
      <c r="B41" s="11"/>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3"/>
      <c r="B42" s="11"/>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11"/>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11"/>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11"/>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11"/>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11"/>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11"/>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11"/>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11"/>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11"/>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11"/>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11"/>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11"/>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11"/>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11"/>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11"/>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11"/>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11"/>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11"/>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11"/>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11"/>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11"/>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11"/>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11"/>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11"/>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11"/>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11"/>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11"/>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11"/>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11"/>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11"/>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11"/>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11"/>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11"/>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11"/>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11"/>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11"/>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11"/>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11"/>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11"/>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11"/>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11"/>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11"/>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11"/>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11"/>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11"/>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11"/>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11"/>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11"/>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11"/>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11"/>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11"/>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11"/>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11"/>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11"/>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11"/>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11"/>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11"/>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11"/>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11"/>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11"/>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11"/>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11"/>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11"/>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11"/>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11"/>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11"/>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11"/>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11"/>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11"/>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11"/>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11"/>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11"/>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11"/>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11"/>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11"/>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11"/>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11"/>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11"/>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11"/>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11"/>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11"/>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11"/>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11"/>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11"/>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11"/>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11"/>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11"/>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11"/>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11"/>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11"/>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11"/>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11"/>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11"/>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11"/>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11"/>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11"/>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11"/>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11"/>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11"/>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11"/>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11"/>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11"/>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11"/>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11"/>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11"/>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11"/>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11"/>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11"/>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11"/>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11"/>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11"/>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11"/>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11"/>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11"/>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11"/>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11"/>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11"/>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11"/>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11"/>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11"/>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11"/>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11"/>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11"/>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11"/>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11"/>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11"/>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11"/>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11"/>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11"/>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11"/>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11"/>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11"/>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11"/>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11"/>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11"/>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11"/>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11"/>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11"/>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11"/>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11"/>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11"/>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11"/>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11"/>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11"/>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11"/>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11"/>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11"/>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11"/>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11"/>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11"/>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11"/>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11"/>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11"/>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11"/>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11"/>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11"/>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11"/>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11"/>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11"/>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11"/>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11"/>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11"/>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11"/>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11"/>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11"/>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11"/>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11"/>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11"/>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11"/>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11"/>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11"/>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11"/>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11"/>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11"/>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11"/>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11"/>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11"/>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11"/>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I4:J4"/>
  </mergeCells>
  <pageMargins left="0.7" right="0.7" top="0.75" bottom="0.75" header="0" footer="0"/>
  <pageSetup orientation="landscape"/>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D97FB4-D854-48E1-8D89-D5C573DE2916}"/>
</file>

<file path=customXml/itemProps2.xml><?xml version="1.0" encoding="utf-8"?>
<ds:datastoreItem xmlns:ds="http://schemas.openxmlformats.org/officeDocument/2006/customXml" ds:itemID="{6679D696-2E19-4BD8-93D4-27EB6D4A3356}"/>
</file>

<file path=customXml/itemProps3.xml><?xml version="1.0" encoding="utf-8"?>
<ds:datastoreItem xmlns:ds="http://schemas.openxmlformats.org/officeDocument/2006/customXml" ds:itemID="{31086275-3603-4697-9388-02800461944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javier.garnica</dc:creator>
  <cp:keywords/>
  <dc:description/>
  <cp:lastModifiedBy/>
  <cp:revision/>
  <dcterms:created xsi:type="dcterms:W3CDTF">2014-09-18T16:01:24Z</dcterms:created>
  <dcterms:modified xsi:type="dcterms:W3CDTF">2023-03-07T19:06:49Z</dcterms:modified>
  <cp:category/>
  <cp:contentStatus/>
</cp:coreProperties>
</file>