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Tesoreria\Documents\1. TESORERIA ISABEL C LONDOÑO\PAC\PAC 2023\"/>
    </mc:Choice>
  </mc:AlternateContent>
  <xr:revisionPtr revIDLastSave="0" documentId="8_{717D8A83-120E-4D42-BE1E-3D2AAC6801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svimed" sheetId="1" r:id="rId1"/>
  </sheets>
  <definedNames>
    <definedName name="_xlnm._FilterDatabase" localSheetId="0" hidden="1">Isvimed!$A$1:$Y$22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X2" i="1"/>
  <c r="Y2" i="1" s="1"/>
  <c r="D3" i="1"/>
  <c r="X3" i="1"/>
  <c r="Y3" i="1" s="1"/>
  <c r="D4" i="1"/>
  <c r="X4" i="1"/>
  <c r="Y4" i="1" s="1"/>
  <c r="D5" i="1"/>
  <c r="X5" i="1"/>
  <c r="Y5" i="1" s="1"/>
  <c r="D6" i="1"/>
  <c r="X6" i="1"/>
  <c r="Y6" i="1" s="1"/>
  <c r="D7" i="1"/>
  <c r="X7" i="1"/>
  <c r="Y7" i="1" s="1"/>
  <c r="D8" i="1"/>
  <c r="X8" i="1"/>
  <c r="Y8" i="1" s="1"/>
  <c r="D9" i="1"/>
  <c r="X9" i="1"/>
  <c r="Y9" i="1" s="1"/>
  <c r="D10" i="1"/>
  <c r="X10" i="1"/>
  <c r="Y10" i="1" s="1"/>
  <c r="D11" i="1"/>
  <c r="X11" i="1"/>
  <c r="Y11" i="1" s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</calcChain>
</file>

<file path=xl/sharedStrings.xml><?xml version="1.0" encoding="utf-8"?>
<sst xmlns="http://schemas.openxmlformats.org/spreadsheetml/2006/main" count="86" uniqueCount="42">
  <si>
    <t>Secretaría</t>
  </si>
  <si>
    <t>Centro Gestor</t>
  </si>
  <si>
    <t>Fondo</t>
  </si>
  <si>
    <t>Recurso</t>
  </si>
  <si>
    <t>Tipo de recurso</t>
  </si>
  <si>
    <t>Posición Presupuestal</t>
  </si>
  <si>
    <t>Área Funcional</t>
  </si>
  <si>
    <t>Tipo de Gasto</t>
  </si>
  <si>
    <t>Programa/ proyecto</t>
  </si>
  <si>
    <t>SECCIÓN/OBJETO DE GASTO</t>
  </si>
  <si>
    <t>PRESUPUESTO 2023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</si>
  <si>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</si>
  <si>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</si>
  <si>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</si>
  <si>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</si>
  <si>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</si>
  <si>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</si>
  <si>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</si>
  <si>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</si>
  <si>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</si>
  <si>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</si>
  <si>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</si>
  <si>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</si>
  <si>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DIFERENCIA</t>
  </si>
  <si>
    <t>VALIDADOR</t>
  </si>
  <si>
    <t>ORDINARIOS</t>
  </si>
  <si>
    <t>INVERSIÓN</t>
  </si>
  <si>
    <t>2340201</t>
  </si>
  <si>
    <t>40021400.4337.99</t>
  </si>
  <si>
    <t>Total INSTITUTO SOCIAL DE VIVIENDA Y HÁBITAT DE MEDELLÍN -ISVIMED-</t>
  </si>
  <si>
    <t>INSTITUTO SOCIAL DE VIVIENDA Y HÁBITAT DE MEDELLÍN -ISVIMED-</t>
  </si>
  <si>
    <t>40011400.4315.99</t>
  </si>
  <si>
    <t>Titulación y regularización de bienes fiscales en la ciudad</t>
  </si>
  <si>
    <t>40031400.4315.99</t>
  </si>
  <si>
    <t>Servicio de reconocimiento de edificaciones de vivienda de interés social y prioritario</t>
  </si>
  <si>
    <t>Mejoramiento integral de barrios</t>
  </si>
  <si>
    <t>40011400.4321.99</t>
  </si>
  <si>
    <t>Mejoramiento de vivienda por un hábitat sostenible</t>
  </si>
  <si>
    <t>40011400.4318.99</t>
  </si>
  <si>
    <t>Implementación y gestión de la política pública habitacional</t>
  </si>
  <si>
    <t>40011400.4302.99</t>
  </si>
  <si>
    <t>Adquisición de vivienda por un hábitat sostenible con enfoque diferencial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</si>
</sst>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\ * #,##0.00_-;\-&quot;$&quot;\ * #,##0.00_-;_-&quot;$&quot;\ * &quot;-&quot;??_-;_-@_-"/>
    <numFmt numFmtId="164" formatCode="_ * #,##0.00_ ;_ * \-#,##0.00_ ;_ * &quot;-&quot;??_ ;_ @_ "/>
    <numFmt numFmtId="165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8" fillId="0" borderId="0">
      <alignment vertical="top"/>
    </xf>
    <xf numFmtId="0" fontId="2" fillId="0" borderId="0"/>
    <xf numFmtId="41" fontId="2" fillId="0" borderId="0" applyFont="0" applyFill="0" applyBorder="0" applyAlignment="0" applyProtection="0"/>
  </cellStyleXfs>
  <cellXfs count="31">
    <xf numFmtId="0" fontId="0" fillId="0" borderId="0" xfId="0"/>
    <xf numFmtId="165" fontId="3" fillId="2" borderId="1" xfId="2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right" vertical="center" wrapText="1"/>
    </xf>
    <xf numFmtId="44" fontId="5" fillId="0" borderId="1" xfId="1" applyFont="1" applyBorder="1" applyAlignment="1">
      <alignment vertical="center"/>
    </xf>
    <xf numFmtId="44" fontId="5" fillId="0" borderId="1" xfId="1" applyFont="1" applyFill="1" applyBorder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9" fillId="0" borderId="1" xfId="4" applyFont="1" applyBorder="1" applyAlignment="1">
      <alignment horizontal="justify" vertical="center" wrapText="1"/>
    </xf>
    <xf numFmtId="44" fontId="2" fillId="0" borderId="1" xfId="1" applyFont="1" applyFill="1" applyBorder="1" applyAlignment="1">
      <alignment horizontal="center" vertical="center"/>
    </xf>
    <xf numFmtId="0" fontId="2" fillId="0" borderId="0" xfId="3"/>
    <xf numFmtId="0" fontId="6" fillId="3" borderId="1" xfId="0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left" vertical="center" wrapText="1"/>
    </xf>
    <xf numFmtId="0" fontId="6" fillId="3" borderId="1" xfId="4" applyFont="1" applyFill="1" applyBorder="1" applyAlignment="1">
      <alignment horizontal="justify" vertical="center" wrapText="1"/>
    </xf>
    <xf numFmtId="44" fontId="6" fillId="3" borderId="1" xfId="1" applyFont="1" applyFill="1" applyBorder="1" applyAlignment="1">
      <alignment horizontal="right" vertical="center" wrapText="1"/>
    </xf>
    <xf numFmtId="44" fontId="7" fillId="3" borderId="1" xfId="1" applyFont="1" applyFill="1" applyBorder="1" applyAlignment="1">
      <alignment vertical="center"/>
    </xf>
    <xf numFmtId="44" fontId="7" fillId="0" borderId="1" xfId="1" applyFont="1" applyFill="1" applyBorder="1" applyAlignment="1">
      <alignment vertical="center"/>
    </xf>
    <xf numFmtId="44" fontId="10" fillId="0" borderId="1" xfId="1" applyFont="1" applyFill="1" applyBorder="1" applyAlignment="1">
      <alignment horizontal="center" vertical="center"/>
    </xf>
    <xf numFmtId="0" fontId="10" fillId="0" borderId="0" xfId="3" applyFont="1"/>
    <xf numFmtId="44" fontId="4" fillId="0" borderId="0" xfId="1" applyFont="1" applyAlignment="1">
      <alignment horizontal="center" vertical="center"/>
    </xf>
    <xf numFmtId="44" fontId="4" fillId="0" borderId="0" xfId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44" fontId="4" fillId="0" borderId="0" xfId="1" applyFont="1" applyFill="1" applyAlignment="1">
      <alignment horizontal="right" vertical="center" wrapText="1"/>
    </xf>
    <xf numFmtId="44" fontId="4" fillId="0" borderId="0" xfId="1" applyFont="1" applyFill="1" applyAlignment="1">
      <alignment vertical="center"/>
    </xf>
    <xf numFmtId="44" fontId="4" fillId="0" borderId="0" xfId="1" applyFont="1" applyFill="1" applyAlignment="1">
      <alignment horizontal="center" vertical="center"/>
    </xf>
  </cellXfs>
  <cellStyles count="7">
    <cellStyle name="Millares [0] 4" xfId="6" xr:uid="{00000000-0005-0000-0000-000000000000}"/>
    <cellStyle name="Millares 10" xfId="2" xr:uid="{00000000-0005-0000-0000-000001000000}"/>
    <cellStyle name="Moneda" xfId="1" builtinId="4"/>
    <cellStyle name="Normal" xfId="0" builtinId="0"/>
    <cellStyle name="Normal 14" xfId="5" xr:uid="{00000000-0005-0000-0000-000004000000}"/>
    <cellStyle name="Normal 3 8" xfId="3" xr:uid="{00000000-0005-0000-0000-000005000000}"/>
    <cellStyle name="Normal 79 2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22"/>
  <sheetViews>
    <sheetView tabSelected="1" zoomScale="84" zoomScaleNormal="84" workbookViewId="0">
      <pane ySplit="1" topLeftCell="A2" activePane="bottomLeft" state="frozen"/>
      <selection pane="bottomLeft" activeCell="J20" sqref="J20"/>
    </sheetView>
  </sheetViews>
  <sheetFormatPr baseColWidth="10" defaultRowHeight="15" x14ac:dyDescent="0.2"/>
  <cols>
    <col min="1" max="1" width="53.85546875" style="25" customWidth="1"/>
    <col min="2" max="2" width="15.140625" style="25" customWidth="1"/>
    <col min="3" max="3" width="14.85546875" style="25" customWidth="1"/>
    <col min="4" max="4" width="16.7109375" style="25" customWidth="1"/>
    <col min="5" max="5" width="28.42578125" style="25" customWidth="1"/>
    <col min="6" max="6" width="33" style="26" customWidth="1"/>
    <col min="7" max="8" width="25.140625" style="25" customWidth="1"/>
    <col min="9" max="9" width="19.5703125" style="25" customWidth="1"/>
    <col min="10" max="10" width="77" style="27" customWidth="1"/>
    <col min="11" max="11" width="31" style="28" bestFit="1" customWidth="1"/>
    <col min="12" max="17" width="25.28515625" style="23" customWidth="1"/>
    <col min="18" max="23" width="25.28515625" style="24" customWidth="1"/>
    <col min="24" max="24" width="27.28515625" style="29" bestFit="1" customWidth="1"/>
    <col min="25" max="25" width="15.5703125" style="30" bestFit="1" customWidth="1"/>
    <col min="26" max="16384" width="11.42578125" style="4"/>
  </cols>
  <sheetData>
    <row r="1" spans="1:25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3" t="s">
        <v>23</v>
      </c>
      <c r="Y1" s="3" t="s">
        <v>24</v>
      </c>
    </row>
    <row r="2" spans="1:25" s="13" customFormat="1" ht="30" customHeight="1" x14ac:dyDescent="0.2">
      <c r="A2" s="5" t="s">
        <v>30</v>
      </c>
      <c r="B2" s="5">
        <v>70400000</v>
      </c>
      <c r="C2" s="9">
        <v>144000123</v>
      </c>
      <c r="D2" s="5" t="str">
        <f t="shared" ref="D2:D11" si="0">MID(C2,4,4)</f>
        <v>0001</v>
      </c>
      <c r="E2" s="5" t="s">
        <v>25</v>
      </c>
      <c r="F2" s="10" t="s">
        <v>27</v>
      </c>
      <c r="G2" s="9" t="s">
        <v>31</v>
      </c>
      <c r="H2" s="9" t="s">
        <v>26</v>
      </c>
      <c r="I2" s="9">
        <v>200407</v>
      </c>
      <c r="J2" s="11" t="s">
        <v>32</v>
      </c>
      <c r="K2" s="6">
        <v>586389532</v>
      </c>
      <c r="L2" s="7">
        <v>22486901</v>
      </c>
      <c r="M2" s="7">
        <v>54478462</v>
      </c>
      <c r="N2" s="7">
        <v>49304010</v>
      </c>
      <c r="O2" s="7">
        <v>49351858</v>
      </c>
      <c r="P2" s="7">
        <v>51195319</v>
      </c>
      <c r="Q2" s="7">
        <v>53444156</v>
      </c>
      <c r="R2" s="7">
        <v>55111865</v>
      </c>
      <c r="S2" s="7">
        <v>50439816</v>
      </c>
      <c r="T2" s="7">
        <v>51326518</v>
      </c>
      <c r="U2" s="7">
        <v>50439816</v>
      </c>
      <c r="V2" s="7">
        <v>98810811</v>
      </c>
      <c r="W2" s="7">
        <v>0</v>
      </c>
      <c r="X2" s="8">
        <f t="shared" ref="X2:X11" si="1">K2-(SUM(L2:W2))</f>
        <v>0</v>
      </c>
      <c r="Y2" s="12" t="str">
        <f t="shared" ref="Y2:Y11" si="2">IF(X2=0,"OK","VALIDAR")</f>
        <v>OK</v>
      </c>
    </row>
    <row r="3" spans="1:25" s="13" customFormat="1" ht="30" customHeight="1" x14ac:dyDescent="0.2">
      <c r="A3" s="5" t="s">
        <v>30</v>
      </c>
      <c r="B3" s="5">
        <v>70400000</v>
      </c>
      <c r="C3" s="9">
        <v>144070123</v>
      </c>
      <c r="D3" s="5" t="str">
        <f t="shared" si="0"/>
        <v>0701</v>
      </c>
      <c r="E3" s="5" t="s">
        <v>25</v>
      </c>
      <c r="F3" s="10" t="s">
        <v>27</v>
      </c>
      <c r="G3" s="9" t="s">
        <v>33</v>
      </c>
      <c r="H3" s="9" t="s">
        <v>26</v>
      </c>
      <c r="I3" s="9">
        <v>200406</v>
      </c>
      <c r="J3" s="11" t="s">
        <v>34</v>
      </c>
      <c r="K3" s="6">
        <v>1500000000</v>
      </c>
      <c r="L3" s="7">
        <v>22574296</v>
      </c>
      <c r="M3" s="7">
        <v>178984389</v>
      </c>
      <c r="N3" s="7">
        <v>128297707</v>
      </c>
      <c r="O3" s="7">
        <v>128420102</v>
      </c>
      <c r="P3" s="7">
        <v>132189130</v>
      </c>
      <c r="Q3" s="7">
        <v>129951200</v>
      </c>
      <c r="R3" s="7">
        <v>129951199</v>
      </c>
      <c r="S3" s="7">
        <v>130869167</v>
      </c>
      <c r="T3" s="7">
        <v>132508313</v>
      </c>
      <c r="U3" s="7">
        <v>130869167</v>
      </c>
      <c r="V3" s="7">
        <v>255385330</v>
      </c>
      <c r="W3" s="7">
        <v>0</v>
      </c>
      <c r="X3" s="8">
        <f t="shared" si="1"/>
        <v>0</v>
      </c>
      <c r="Y3" s="12" t="str">
        <f t="shared" si="2"/>
        <v>OK</v>
      </c>
    </row>
    <row r="4" spans="1:25" s="13" customFormat="1" ht="30" customHeight="1" x14ac:dyDescent="0.2">
      <c r="A4" s="5" t="s">
        <v>30</v>
      </c>
      <c r="B4" s="5">
        <v>70400000</v>
      </c>
      <c r="C4" s="9">
        <v>144000123</v>
      </c>
      <c r="D4" s="5" t="str">
        <f t="shared" si="0"/>
        <v>0001</v>
      </c>
      <c r="E4" s="5" t="s">
        <v>25</v>
      </c>
      <c r="F4" s="10" t="s">
        <v>27</v>
      </c>
      <c r="G4" s="9" t="s">
        <v>28</v>
      </c>
      <c r="H4" s="9" t="s">
        <v>26</v>
      </c>
      <c r="I4" s="9">
        <v>200405</v>
      </c>
      <c r="J4" s="11" t="s">
        <v>35</v>
      </c>
      <c r="K4" s="6">
        <v>17805013</v>
      </c>
      <c r="L4" s="7">
        <v>17805013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8">
        <f t="shared" si="1"/>
        <v>0</v>
      </c>
      <c r="Y4" s="12" t="str">
        <f t="shared" si="2"/>
        <v>OK</v>
      </c>
    </row>
    <row r="5" spans="1:25" s="13" customFormat="1" ht="30" customHeight="1" x14ac:dyDescent="0.2">
      <c r="A5" s="5" t="s">
        <v>30</v>
      </c>
      <c r="B5" s="5">
        <v>70400000</v>
      </c>
      <c r="C5" s="9">
        <v>144070123</v>
      </c>
      <c r="D5" s="5" t="str">
        <f t="shared" si="0"/>
        <v>0701</v>
      </c>
      <c r="E5" s="5" t="s">
        <v>25</v>
      </c>
      <c r="F5" s="10" t="s">
        <v>27</v>
      </c>
      <c r="G5" s="9" t="s">
        <v>28</v>
      </c>
      <c r="H5" s="9" t="s">
        <v>26</v>
      </c>
      <c r="I5" s="9">
        <v>200405</v>
      </c>
      <c r="J5" s="11" t="s">
        <v>35</v>
      </c>
      <c r="K5" s="6">
        <v>800000000</v>
      </c>
      <c r="L5" s="7">
        <v>34846795</v>
      </c>
      <c r="M5" s="7">
        <v>39581815</v>
      </c>
      <c r="N5" s="7">
        <v>39648533</v>
      </c>
      <c r="O5" s="7">
        <v>42219505</v>
      </c>
      <c r="P5" s="7">
        <v>49101451</v>
      </c>
      <c r="Q5" s="7">
        <v>384787113</v>
      </c>
      <c r="R5" s="7">
        <v>41165849</v>
      </c>
      <c r="S5" s="7">
        <v>47552705</v>
      </c>
      <c r="T5" s="7">
        <v>41165849</v>
      </c>
      <c r="U5" s="7">
        <v>79930385</v>
      </c>
      <c r="V5" s="7">
        <v>0</v>
      </c>
      <c r="W5" s="7">
        <v>0</v>
      </c>
      <c r="X5" s="8">
        <f t="shared" si="1"/>
        <v>0</v>
      </c>
      <c r="Y5" s="12" t="str">
        <f t="shared" si="2"/>
        <v>OK</v>
      </c>
    </row>
    <row r="6" spans="1:25" s="13" customFormat="1" ht="30" customHeight="1" x14ac:dyDescent="0.2">
      <c r="A6" s="5" t="s">
        <v>30</v>
      </c>
      <c r="B6" s="5">
        <v>70400000</v>
      </c>
      <c r="C6" s="9">
        <v>144000123</v>
      </c>
      <c r="D6" s="5" t="str">
        <f t="shared" si="0"/>
        <v>0001</v>
      </c>
      <c r="E6" s="5" t="s">
        <v>25</v>
      </c>
      <c r="F6" s="10" t="s">
        <v>27</v>
      </c>
      <c r="G6" s="9" t="s">
        <v>36</v>
      </c>
      <c r="H6" s="9" t="s">
        <v>26</v>
      </c>
      <c r="I6" s="9">
        <v>200404</v>
      </c>
      <c r="J6" s="11" t="s">
        <v>37</v>
      </c>
      <c r="K6" s="6">
        <v>618907988</v>
      </c>
      <c r="L6" s="7">
        <v>618907988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8">
        <f t="shared" si="1"/>
        <v>0</v>
      </c>
      <c r="Y6" s="12" t="str">
        <f t="shared" si="2"/>
        <v>OK</v>
      </c>
    </row>
    <row r="7" spans="1:25" s="13" customFormat="1" ht="15" customHeight="1" x14ac:dyDescent="0.2">
      <c r="A7" s="5" t="s">
        <v>30</v>
      </c>
      <c r="B7" s="5">
        <v>70400000</v>
      </c>
      <c r="C7" s="9">
        <v>144070123</v>
      </c>
      <c r="D7" s="5" t="str">
        <f t="shared" si="0"/>
        <v>0701</v>
      </c>
      <c r="E7" s="5" t="s">
        <v>25</v>
      </c>
      <c r="F7" s="10" t="s">
        <v>27</v>
      </c>
      <c r="G7" s="9" t="s">
        <v>36</v>
      </c>
      <c r="H7" s="9" t="s">
        <v>26</v>
      </c>
      <c r="I7" s="9">
        <v>200404</v>
      </c>
      <c r="J7" s="11" t="s">
        <v>37</v>
      </c>
      <c r="K7" s="6">
        <v>20000000000</v>
      </c>
      <c r="L7" s="7">
        <v>460906885</v>
      </c>
      <c r="M7" s="7">
        <v>1115553341</v>
      </c>
      <c r="N7" s="7">
        <v>1861733753</v>
      </c>
      <c r="O7" s="7">
        <v>1561806021</v>
      </c>
      <c r="P7" s="7">
        <v>1000000000</v>
      </c>
      <c r="Q7" s="7">
        <v>1000000000</v>
      </c>
      <c r="R7" s="7">
        <v>3000000000</v>
      </c>
      <c r="S7" s="7">
        <v>3000000000</v>
      </c>
      <c r="T7" s="7">
        <v>3000000000</v>
      </c>
      <c r="U7" s="7">
        <v>1000000000</v>
      </c>
      <c r="V7" s="7">
        <v>1000000000</v>
      </c>
      <c r="W7" s="7">
        <v>2000000000</v>
      </c>
      <c r="X7" s="8">
        <f t="shared" si="1"/>
        <v>0</v>
      </c>
      <c r="Y7" s="12" t="str">
        <f t="shared" si="2"/>
        <v>OK</v>
      </c>
    </row>
    <row r="8" spans="1:25" s="13" customFormat="1" ht="15" customHeight="1" x14ac:dyDescent="0.2">
      <c r="A8" s="5" t="s">
        <v>30</v>
      </c>
      <c r="B8" s="5">
        <v>70400000</v>
      </c>
      <c r="C8" s="9">
        <v>144090123</v>
      </c>
      <c r="D8" s="5" t="str">
        <f t="shared" si="0"/>
        <v>0901</v>
      </c>
      <c r="E8" s="5" t="s">
        <v>25</v>
      </c>
      <c r="F8" s="10" t="s">
        <v>27</v>
      </c>
      <c r="G8" s="9" t="s">
        <v>36</v>
      </c>
      <c r="H8" s="9" t="s">
        <v>26</v>
      </c>
      <c r="I8" s="9">
        <v>200404</v>
      </c>
      <c r="J8" s="11" t="s">
        <v>37</v>
      </c>
      <c r="K8" s="6">
        <v>17000000000</v>
      </c>
      <c r="L8" s="7">
        <v>0</v>
      </c>
      <c r="M8" s="7">
        <v>0</v>
      </c>
      <c r="N8" s="7">
        <v>0</v>
      </c>
      <c r="O8" s="7">
        <v>3304429642</v>
      </c>
      <c r="P8" s="7">
        <v>5046018927</v>
      </c>
      <c r="Q8" s="7">
        <v>5262602609</v>
      </c>
      <c r="R8" s="7">
        <v>542230090</v>
      </c>
      <c r="S8" s="7">
        <v>584998220</v>
      </c>
      <c r="T8" s="7">
        <v>665745749</v>
      </c>
      <c r="U8" s="7">
        <v>584998220</v>
      </c>
      <c r="V8" s="7">
        <v>1008976543</v>
      </c>
      <c r="W8" s="7">
        <v>0</v>
      </c>
      <c r="X8" s="8">
        <f t="shared" si="1"/>
        <v>0</v>
      </c>
      <c r="Y8" s="12" t="str">
        <f t="shared" si="2"/>
        <v>OK</v>
      </c>
    </row>
    <row r="9" spans="1:25" s="13" customFormat="1" ht="30" customHeight="1" x14ac:dyDescent="0.2">
      <c r="A9" s="5" t="s">
        <v>30</v>
      </c>
      <c r="B9" s="5">
        <v>70400000</v>
      </c>
      <c r="C9" s="9">
        <v>144000123</v>
      </c>
      <c r="D9" s="5" t="str">
        <f t="shared" si="0"/>
        <v>0001</v>
      </c>
      <c r="E9" s="5" t="s">
        <v>25</v>
      </c>
      <c r="F9" s="10" t="s">
        <v>27</v>
      </c>
      <c r="G9" s="9" t="s">
        <v>38</v>
      </c>
      <c r="H9" s="9" t="s">
        <v>26</v>
      </c>
      <c r="I9" s="9">
        <v>200402</v>
      </c>
      <c r="J9" s="11" t="s">
        <v>39</v>
      </c>
      <c r="K9" s="6">
        <v>932172155</v>
      </c>
      <c r="L9" s="7">
        <v>44363938</v>
      </c>
      <c r="M9" s="7">
        <v>188810846</v>
      </c>
      <c r="N9" s="7">
        <v>114284753</v>
      </c>
      <c r="O9" s="7">
        <v>114442413</v>
      </c>
      <c r="P9" s="7">
        <v>127162431</v>
      </c>
      <c r="Q9" s="7">
        <v>282368324</v>
      </c>
      <c r="R9" s="7">
        <v>60739450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8">
        <f t="shared" si="1"/>
        <v>0</v>
      </c>
      <c r="Y9" s="12" t="str">
        <f t="shared" si="2"/>
        <v>OK</v>
      </c>
    </row>
    <row r="10" spans="1:25" s="13" customFormat="1" ht="30" customHeight="1" x14ac:dyDescent="0.2">
      <c r="A10" s="5" t="s">
        <v>30</v>
      </c>
      <c r="B10" s="5">
        <v>70400000</v>
      </c>
      <c r="C10" s="9">
        <v>144090123</v>
      </c>
      <c r="D10" s="5" t="str">
        <f t="shared" si="0"/>
        <v>0901</v>
      </c>
      <c r="E10" s="5" t="s">
        <v>25</v>
      </c>
      <c r="F10" s="10" t="s">
        <v>27</v>
      </c>
      <c r="G10" s="9" t="s">
        <v>38</v>
      </c>
      <c r="H10" s="9" t="s">
        <v>26</v>
      </c>
      <c r="I10" s="9">
        <v>200402</v>
      </c>
      <c r="J10" s="11" t="s">
        <v>39</v>
      </c>
      <c r="K10" s="6">
        <v>1000000000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417654449</v>
      </c>
      <c r="S10" s="7">
        <v>118361236</v>
      </c>
      <c r="T10" s="7">
        <v>129830284</v>
      </c>
      <c r="U10" s="7">
        <v>118361236</v>
      </c>
      <c r="V10" s="7">
        <v>215792795</v>
      </c>
      <c r="W10" s="7">
        <v>0</v>
      </c>
      <c r="X10" s="8">
        <f t="shared" si="1"/>
        <v>0</v>
      </c>
      <c r="Y10" s="12" t="str">
        <f t="shared" si="2"/>
        <v>OK</v>
      </c>
    </row>
    <row r="11" spans="1:25" s="13" customFormat="1" ht="15" customHeight="1" x14ac:dyDescent="0.2">
      <c r="A11" s="5" t="s">
        <v>30</v>
      </c>
      <c r="B11" s="5">
        <v>70400000</v>
      </c>
      <c r="C11" s="9">
        <v>144070123</v>
      </c>
      <c r="D11" s="5" t="str">
        <f t="shared" si="0"/>
        <v>0701</v>
      </c>
      <c r="E11" s="5" t="s">
        <v>25</v>
      </c>
      <c r="F11" s="10" t="s">
        <v>27</v>
      </c>
      <c r="G11" s="9" t="s">
        <v>40</v>
      </c>
      <c r="H11" s="9" t="s">
        <v>26</v>
      </c>
      <c r="I11" s="9">
        <v>200403</v>
      </c>
      <c r="J11" s="11" t="s">
        <v>41</v>
      </c>
      <c r="K11" s="6">
        <v>80098325312</v>
      </c>
      <c r="L11" s="7">
        <v>5239413972</v>
      </c>
      <c r="M11" s="7">
        <v>5125252201</v>
      </c>
      <c r="N11" s="7">
        <v>5022818212</v>
      </c>
      <c r="O11" s="7">
        <v>5828861178</v>
      </c>
      <c r="P11" s="7">
        <v>5649874242</v>
      </c>
      <c r="Q11" s="7">
        <v>5654538482</v>
      </c>
      <c r="R11" s="7">
        <v>5126419877</v>
      </c>
      <c r="S11" s="7">
        <v>5392011934</v>
      </c>
      <c r="T11" s="7">
        <v>9580715986</v>
      </c>
      <c r="U11" s="7">
        <v>5957101736</v>
      </c>
      <c r="V11" s="7">
        <v>5521317492</v>
      </c>
      <c r="W11" s="7">
        <v>16000000000</v>
      </c>
      <c r="X11" s="8">
        <f t="shared" si="1"/>
        <v>0</v>
      </c>
      <c r="Y11" s="12" t="str">
        <f t="shared" si="2"/>
        <v>OK</v>
      </c>
    </row>
    <row r="12" spans="1:25" s="22" customFormat="1" ht="30" customHeight="1" x14ac:dyDescent="0.2">
      <c r="A12" s="14" t="s">
        <v>29</v>
      </c>
      <c r="B12" s="14"/>
      <c r="C12" s="15"/>
      <c r="D12" s="14"/>
      <c r="E12" s="14"/>
      <c r="F12" s="16"/>
      <c r="G12" s="15"/>
      <c r="H12" s="15"/>
      <c r="I12" s="15"/>
      <c r="J12" s="17"/>
      <c r="K12" s="18">
        <f t="shared" ref="K12:W12" si="3">SUBTOTAL(9,K2:K11)</f>
        <v>122553600000</v>
      </c>
      <c r="L12" s="19">
        <f t="shared" si="3"/>
        <v>6461305788</v>
      </c>
      <c r="M12" s="19">
        <f t="shared" si="3"/>
        <v>6702661054</v>
      </c>
      <c r="N12" s="19">
        <f t="shared" si="3"/>
        <v>7216086968</v>
      </c>
      <c r="O12" s="19">
        <f t="shared" si="3"/>
        <v>11029530719</v>
      </c>
      <c r="P12" s="19">
        <f t="shared" si="3"/>
        <v>12055541500</v>
      </c>
      <c r="Q12" s="19">
        <f t="shared" si="3"/>
        <v>12767691884</v>
      </c>
      <c r="R12" s="19">
        <f t="shared" si="3"/>
        <v>9373272779</v>
      </c>
      <c r="S12" s="19">
        <f t="shared" si="3"/>
        <v>9324233078</v>
      </c>
      <c r="T12" s="19">
        <f t="shared" si="3"/>
        <v>13601292699</v>
      </c>
      <c r="U12" s="19">
        <f t="shared" si="3"/>
        <v>7921700560</v>
      </c>
      <c r="V12" s="19">
        <f t="shared" si="3"/>
        <v>8100282971</v>
      </c>
      <c r="W12" s="19">
        <f t="shared" si="3"/>
        <v>18000000000</v>
      </c>
      <c r="X12" s="20"/>
      <c r="Y12" s="21"/>
    </row>
    <row r="13" spans="1:25" s="24" customFormat="1" x14ac:dyDescent="0.25">
      <c r="A13" s="25"/>
      <c r="B13" s="25"/>
      <c r="C13" s="25"/>
      <c r="D13" s="25"/>
      <c r="E13" s="25"/>
      <c r="F13" s="26"/>
      <c r="G13" s="25"/>
      <c r="H13" s="25"/>
      <c r="I13" s="25"/>
      <c r="J13" s="27"/>
      <c r="K13" s="28"/>
      <c r="L13" s="23"/>
      <c r="M13" s="23"/>
      <c r="N13" s="23"/>
      <c r="O13" s="23"/>
      <c r="P13" s="23"/>
      <c r="Q13" s="23"/>
      <c r="X13" s="29"/>
      <c r="Y13" s="30"/>
    </row>
    <row r="14" spans="1:25" s="24" customFormat="1" x14ac:dyDescent="0.2">
      <c r="A14" s="25"/>
      <c r="B14" s="25"/>
      <c r="C14" s="25"/>
      <c r="D14" s="25"/>
      <c r="E14" s="25"/>
      <c r="F14" s="26"/>
      <c r="G14" s="25"/>
      <c r="H14" s="25"/>
      <c r="I14" s="25"/>
      <c r="J14" s="27"/>
      <c r="K14" s="28"/>
      <c r="L14" s="23"/>
      <c r="M14" s="4"/>
      <c r="N14" s="4"/>
      <c r="O14" s="4"/>
      <c r="P14" s="4"/>
      <c r="Q14" s="4"/>
      <c r="R14" s="4"/>
      <c r="S14" s="4"/>
      <c r="T14" s="4"/>
      <c r="U14" s="4"/>
      <c r="V14" s="4"/>
      <c r="X14" s="29"/>
      <c r="Y14" s="30"/>
    </row>
    <row r="15" spans="1:25" s="24" customFormat="1" x14ac:dyDescent="0.25">
      <c r="A15" s="25"/>
      <c r="B15" s="25"/>
      <c r="C15" s="25"/>
      <c r="D15" s="25"/>
      <c r="E15" s="25"/>
      <c r="F15" s="26"/>
      <c r="G15" s="25"/>
      <c r="H15" s="25"/>
      <c r="I15" s="25"/>
      <c r="J15" s="27"/>
      <c r="K15" s="28"/>
      <c r="L15" s="23"/>
      <c r="M15" s="23"/>
      <c r="N15" s="23"/>
      <c r="O15" s="23"/>
      <c r="P15" s="23"/>
      <c r="Q15" s="23"/>
      <c r="X15" s="29"/>
      <c r="Y15" s="30"/>
    </row>
    <row r="16" spans="1:25" s="24" customFormat="1" x14ac:dyDescent="0.25">
      <c r="A16" s="25"/>
      <c r="B16" s="25"/>
      <c r="C16" s="25"/>
      <c r="D16" s="25"/>
      <c r="E16" s="25"/>
      <c r="F16" s="26"/>
      <c r="G16" s="25"/>
      <c r="H16" s="25"/>
      <c r="I16" s="25"/>
      <c r="J16" s="27"/>
      <c r="K16" s="28"/>
      <c r="L16" s="23"/>
      <c r="M16" s="23"/>
      <c r="N16" s="23"/>
      <c r="O16" s="23"/>
      <c r="P16" s="23"/>
      <c r="Q16" s="23"/>
      <c r="X16" s="29"/>
      <c r="Y16" s="30"/>
    </row>
    <row r="17" spans="1:25" s="24" customFormat="1" x14ac:dyDescent="0.25">
      <c r="A17" s="25"/>
      <c r="B17" s="25"/>
      <c r="C17" s="25"/>
      <c r="D17" s="25"/>
      <c r="E17" s="25"/>
      <c r="F17" s="26"/>
      <c r="G17" s="25"/>
      <c r="H17" s="25"/>
      <c r="I17" s="25"/>
      <c r="J17" s="27"/>
      <c r="K17" s="28"/>
      <c r="L17" s="23"/>
      <c r="M17" s="23"/>
      <c r="N17" s="23"/>
      <c r="O17" s="23"/>
      <c r="P17" s="23"/>
      <c r="Q17" s="23"/>
      <c r="X17" s="29"/>
      <c r="Y17" s="30"/>
    </row>
    <row r="18" spans="1:25" s="24" customFormat="1" x14ac:dyDescent="0.25">
      <c r="A18" s="25"/>
      <c r="B18" s="25"/>
      <c r="C18" s="25"/>
      <c r="D18" s="25"/>
      <c r="E18" s="25"/>
      <c r="F18" s="26"/>
      <c r="G18" s="25"/>
      <c r="H18" s="25"/>
      <c r="I18" s="25"/>
      <c r="J18" s="27"/>
      <c r="K18" s="28"/>
      <c r="L18" s="23"/>
      <c r="M18" s="23"/>
      <c r="N18" s="23"/>
      <c r="O18" s="23"/>
      <c r="P18" s="23"/>
      <c r="Q18" s="23"/>
      <c r="X18" s="29"/>
      <c r="Y18" s="30"/>
    </row>
    <row r="19" spans="1:25" s="24" customFormat="1" x14ac:dyDescent="0.25">
      <c r="A19" s="25"/>
      <c r="B19" s="25"/>
      <c r="C19" s="25"/>
      <c r="D19" s="25"/>
      <c r="E19" s="25"/>
      <c r="F19" s="26"/>
      <c r="G19" s="25"/>
      <c r="H19" s="25"/>
      <c r="I19" s="25"/>
      <c r="J19" s="27"/>
      <c r="K19" s="28"/>
      <c r="L19" s="23"/>
      <c r="M19" s="23"/>
      <c r="N19" s="23"/>
      <c r="O19" s="23"/>
      <c r="P19" s="23"/>
      <c r="Q19" s="23"/>
      <c r="X19" s="29"/>
      <c r="Y19" s="30"/>
    </row>
    <row r="20" spans="1:25" s="24" customFormat="1" x14ac:dyDescent="0.25">
      <c r="A20" s="25"/>
      <c r="B20" s="25"/>
      <c r="C20" s="25"/>
      <c r="D20" s="25"/>
      <c r="E20" s="25"/>
      <c r="F20" s="26"/>
      <c r="G20" s="25"/>
      <c r="H20" s="25"/>
      <c r="I20" s="25"/>
      <c r="J20" s="27"/>
      <c r="K20" s="28"/>
      <c r="L20" s="23"/>
      <c r="M20" s="23"/>
      <c r="N20" s="23"/>
      <c r="O20" s="23"/>
      <c r="P20" s="23"/>
      <c r="Q20" s="23"/>
      <c r="X20" s="29"/>
      <c r="Y20" s="30"/>
    </row>
    <row r="21" spans="1:25" s="24" customFormat="1" x14ac:dyDescent="0.2">
      <c r="A21" s="25"/>
      <c r="B21" s="25"/>
      <c r="C21" s="25"/>
      <c r="D21" s="25"/>
      <c r="E21" s="25"/>
      <c r="F21" s="26"/>
      <c r="G21" s="25"/>
      <c r="H21" s="25"/>
      <c r="I21" s="25"/>
      <c r="J21" s="27"/>
      <c r="K21" s="28"/>
      <c r="L21" s="4"/>
      <c r="M21" s="23"/>
      <c r="N21" s="23"/>
      <c r="O21" s="23"/>
      <c r="P21" s="23"/>
      <c r="Q21" s="23"/>
      <c r="X21" s="29"/>
      <c r="Y21" s="30"/>
    </row>
    <row r="22" spans="1:25" s="24" customFormat="1" x14ac:dyDescent="0.2">
      <c r="A22" s="25"/>
      <c r="B22" s="25"/>
      <c r="C22" s="25"/>
      <c r="D22" s="25"/>
      <c r="E22" s="25"/>
      <c r="F22" s="26"/>
      <c r="G22" s="25"/>
      <c r="H22" s="25"/>
      <c r="I22" s="25"/>
      <c r="J22" s="27"/>
      <c r="K22" s="28"/>
      <c r="L22" s="4"/>
      <c r="M22" s="23"/>
      <c r="N22" s="23"/>
      <c r="O22" s="23"/>
      <c r="P22" s="23"/>
      <c r="Q22" s="23"/>
      <c r="X22" s="29"/>
      <c r="Y22" s="30"/>
    </row>
  </sheetData>
  <autoFilter ref="A1:Y22" xr:uid="{00000000-0009-0000-0000-000000000000}"/>
  <conditionalFormatting sqref="Y2:Y12">
    <cfRule type="cellIs" dxfId="0" priority="2" operator="equal">
      <formula>"VALIDAR"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Isvimed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Meneses Morales</dc:creator>
  <cp:lastModifiedBy>Isabel Cristina Londoño Grajales</cp:lastModifiedBy>
  <dcterms:created xsi:type="dcterms:W3CDTF">2023-01-02T21:15:05Z</dcterms:created>
  <dcterms:modified xsi:type="dcterms:W3CDTF">2023-01-02T21:21:41Z</dcterms:modified>
</cp:coreProperties>
</file>