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defaultThemeVersion="124226"/>
  <mc:AlternateContent xmlns:mc="http://schemas.openxmlformats.org/markup-compatibility/2006">
    <mc:Choice Requires="x15">
      <x15ac:absPath xmlns:x15ac="http://schemas.microsoft.com/office/spreadsheetml/2010/11/ac" url="C:\Users\123\Documents\ISVIMED\ISVIMED 2024\PLAN DE ACCION\DICIEMNRE\"/>
    </mc:Choice>
  </mc:AlternateContent>
  <xr:revisionPtr revIDLastSave="0" documentId="8_{0F4E0284-F700-4D38-B49D-B3B182CB05E4}" xr6:coauthVersionLast="47" xr6:coauthVersionMax="47" xr10:uidLastSave="{00000000-0000-0000-0000-000000000000}"/>
  <bookViews>
    <workbookView xWindow="-110" yWindow="-110" windowWidth="19420" windowHeight="10300" xr2:uid="{00000000-000D-0000-FFFF-FFFF00000000}"/>
  </bookViews>
  <sheets>
    <sheet name="Plan de Accion  2023" sheetId="1" r:id="rId1"/>
    <sheet name="Resumen" sheetId="5" state="hidden" r:id="rId2"/>
  </sheets>
  <externalReferences>
    <externalReference r:id="rId3"/>
  </externalReferences>
  <definedNames>
    <definedName name="_xlnm._FilterDatabase" localSheetId="0" hidden="1">'Plan de Accion  2023'!$A$15:$AF$30</definedName>
    <definedName name="Años_préstamo">[1]amortization!$C$10</definedName>
    <definedName name="_xlnm.Print_Area" localSheetId="0">'Plan de Accion  2023'!$A$9:$Z$49</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'Plan de Accion  2023'!$15:$15</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30" i="1" l="1"/>
  <c r="V29" i="1"/>
  <c r="W29" i="1" s="1"/>
  <c r="V28" i="1"/>
  <c r="V27" i="1"/>
  <c r="W27" i="1" s="1"/>
  <c r="V26" i="1"/>
  <c r="W26" i="1" s="1"/>
  <c r="V25" i="1"/>
  <c r="X25" i="1" s="1"/>
  <c r="V24" i="1"/>
  <c r="W24" i="1" s="1"/>
  <c r="V23" i="1"/>
  <c r="X23" i="1" s="1"/>
  <c r="V22" i="1"/>
  <c r="V21" i="1"/>
  <c r="X21" i="1" s="1"/>
  <c r="V20" i="1"/>
  <c r="X20" i="1" s="1"/>
  <c r="V19" i="1"/>
  <c r="X19" i="1" s="1"/>
  <c r="V18" i="1"/>
  <c r="W18" i="1" s="1"/>
  <c r="V17" i="1"/>
  <c r="W17" i="1" s="1"/>
  <c r="V16" i="1"/>
  <c r="W16" i="1" s="1"/>
  <c r="N16" i="1"/>
  <c r="O16" i="1" s="1"/>
  <c r="O24" i="1"/>
  <c r="O23" i="1"/>
  <c r="N19" i="1"/>
  <c r="O19" i="1" s="1"/>
  <c r="N18" i="1"/>
  <c r="O18" i="1" s="1"/>
  <c r="N17" i="1"/>
  <c r="M22" i="1"/>
  <c r="N22" i="1" s="1"/>
  <c r="O22" i="1" s="1"/>
  <c r="AB24" i="1"/>
  <c r="N30" i="1"/>
  <c r="O30" i="1" s="1"/>
  <c r="N29" i="1"/>
  <c r="O29" i="1" s="1"/>
  <c r="N28" i="1"/>
  <c r="O28" i="1" s="1"/>
  <c r="N27" i="1"/>
  <c r="O27" i="1" s="1"/>
  <c r="N26" i="1"/>
  <c r="O26" i="1" s="1"/>
  <c r="N25" i="1"/>
  <c r="N24" i="1"/>
  <c r="N23" i="1"/>
  <c r="N21" i="1"/>
  <c r="O21" i="1" s="1"/>
  <c r="N20" i="1"/>
  <c r="X28" i="1"/>
  <c r="O25" i="1"/>
  <c r="X18" i="1"/>
  <c r="O17" i="1"/>
  <c r="D17" i="1"/>
  <c r="D19" i="1"/>
  <c r="AB30" i="1"/>
  <c r="AB29" i="1"/>
  <c r="AB28" i="1"/>
  <c r="AB19" i="1"/>
  <c r="AB16" i="1"/>
  <c r="W28" i="1"/>
  <c r="C85" i="5"/>
  <c r="C83" i="5"/>
  <c r="C84" i="5"/>
  <c r="C72" i="5"/>
  <c r="C67" i="5"/>
  <c r="C74" i="5" s="1"/>
  <c r="B58" i="5"/>
  <c r="B61" i="5" s="1"/>
  <c r="C25" i="5"/>
  <c r="B25" i="5"/>
  <c r="D24" i="5"/>
  <c r="D23" i="5"/>
  <c r="D22" i="5"/>
  <c r="D21" i="5"/>
  <c r="D20" i="5"/>
  <c r="D19" i="5"/>
  <c r="D18" i="5"/>
  <c r="D17" i="5"/>
  <c r="D16" i="5"/>
  <c r="D15" i="5"/>
  <c r="D14" i="5"/>
  <c r="C44" i="5"/>
  <c r="D13" i="5"/>
  <c r="C41" i="5" s="1"/>
  <c r="D12" i="5"/>
  <c r="D11" i="5"/>
  <c r="C39" i="5"/>
  <c r="D10" i="5"/>
  <c r="D9" i="5"/>
  <c r="D8" i="5"/>
  <c r="D7" i="5"/>
  <c r="C36" i="5"/>
  <c r="D6" i="5"/>
  <c r="C35" i="5"/>
  <c r="D5" i="5"/>
  <c r="C33" i="5" s="1"/>
  <c r="C48" i="5" s="1"/>
  <c r="D4" i="5"/>
  <c r="C31" i="5"/>
  <c r="D3" i="5"/>
  <c r="B52" i="5"/>
  <c r="D2" i="5"/>
  <c r="D25" i="5" s="1"/>
  <c r="B59" i="5"/>
  <c r="B62" i="5" s="1"/>
  <c r="B60" i="5"/>
  <c r="C86" i="5"/>
  <c r="Y29" i="1" l="1"/>
  <c r="X27" i="1"/>
  <c r="Y27" i="1"/>
  <c r="X24" i="1"/>
  <c r="W25" i="1"/>
  <c r="Y25" i="1" s="1"/>
  <c r="W23" i="1"/>
  <c r="Y23" i="1" s="1"/>
  <c r="X22" i="1"/>
  <c r="X26" i="1"/>
  <c r="W21" i="1"/>
  <c r="Y21" i="1" s="1"/>
  <c r="Y26" i="1"/>
  <c r="Y28" i="1"/>
  <c r="Y16" i="1"/>
  <c r="Y17" i="1"/>
  <c r="X29" i="1"/>
  <c r="Y24" i="1"/>
  <c r="Y18" i="1"/>
  <c r="X30" i="1"/>
  <c r="W19" i="1"/>
  <c r="Y19" i="1" s="1"/>
  <c r="X17" i="1"/>
  <c r="X16" i="1"/>
  <c r="W30" i="1"/>
  <c r="Y30" i="1" s="1"/>
  <c r="W22" i="1"/>
  <c r="Y22"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Solanye</author>
  </authors>
  <commentList>
    <comment ref="M22" authorId="0" shapeId="0" xr:uid="{00000000-0006-0000-0000-000001000000}">
      <text>
        <r>
          <rPr>
            <b/>
            <sz val="9"/>
            <color indexed="81"/>
            <rFont val="Tahoma"/>
            <family val="2"/>
          </rPr>
          <t>Solanye:</t>
        </r>
        <r>
          <rPr>
            <sz val="9"/>
            <color indexed="81"/>
            <rFont val="Tahoma"/>
            <family val="2"/>
          </rPr>
          <t xml:space="preserve">
VIP 13+ VIS 531</t>
        </r>
      </text>
    </comment>
    <comment ref="AD22" authorId="0" shapeId="0" xr:uid="{00000000-0006-0000-0000-000002000000}">
      <text>
        <r>
          <rPr>
            <b/>
            <sz val="9"/>
            <color indexed="81"/>
            <rFont val="Tahoma"/>
            <family val="2"/>
          </rPr>
          <t>Solanye:</t>
        </r>
        <r>
          <rPr>
            <sz val="9"/>
            <color indexed="81"/>
            <rFont val="Tahoma"/>
            <family val="2"/>
          </rPr>
          <t xml:space="preserve">
REPORTE PROYECTADO PARA JUNIO Y DICIEMBRE 2023</t>
        </r>
      </text>
    </comment>
  </commentList>
</comments>
</file>

<file path=xl/sharedStrings.xml><?xml version="1.0" encoding="utf-8"?>
<sst xmlns="http://schemas.openxmlformats.org/spreadsheetml/2006/main" count="290" uniqueCount="238">
  <si>
    <t>Nombre Indicador</t>
  </si>
  <si>
    <t>Unidad</t>
  </si>
  <si>
    <t>Responsable</t>
  </si>
  <si>
    <t>Observaciones de seguimiento</t>
  </si>
  <si>
    <t>Código Indicador</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</si>
  <si>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</si>
  <si>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</si>
  <si>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</si>
  <si>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</si>
  <si>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</si>
  <si>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</si>
  <si>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</si>
  <si>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</si>
  <si>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</si>
  <si>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</si>
  <si>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</si>
  <si>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</si>
  <si>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</si>
  <si>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</si>
  <si>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</si>
  <si>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</si>
  <si>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</si>
  <si>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</si>
  <si>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</si>
  <si>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</si>
  <si>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</si>
  <si>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</si>
  <si>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</si>
  <si>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</si>
  <si>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</si>
  <si>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</si>
  <si>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</si>
  <si>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</si>
  <si>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</si>
  <si>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</si>
  <si>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</si>
  <si>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</si>
  <si>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</si>
  <si>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</si>
  <si>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</si>
  <si>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</si>
  <si>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</si>
  <si>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</si>
  <si>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</si>
  <si>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</si>
  <si>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</si>
  <si>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</si>
  <si>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</si>
  <si>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</si>
  <si>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</si>
  <si>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</si>
  <si>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</si>
  <si>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</si>
  <si>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</si>
  <si>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</si>
  <si>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</si>
  <si>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</si>
  <si>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</si>
  <si>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</si>
  <si>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</si>
  <si>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</si>
  <si>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</si>
  <si>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</si>
  <si>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</si>
  <si>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</si>
  <si>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</si>
  <si>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</si>
  <si>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</si>
  <si>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</si>
  <si>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</si>
  <si>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</si>
  <si>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</si>
  <si>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</si>
  <si>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</si>
  <si>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</si>
  <si>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</si>
  <si>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</si>
  <si>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</si>
  <si>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</si>
  <si>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</si>
  <si>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</si>
  <si>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</si>
  <si>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</si>
  <si>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</si>
  <si>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</si>
  <si>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</si>
  <si>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</si>
  <si>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</si>
  <si>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</si>
  <si>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</si>
  <si>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</si>
  <si>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</si>
  <si>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</si>
  <si>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</si>
  <si>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</si>
  <si>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</si>
  <si>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</si>
  <si>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</si>
  <si>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</si>
  <si>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</si>
  <si>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</si>
  <si>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</si>
  <si>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</si>
  <si>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</si>
  <si>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</si>
  <si>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</si>
  <si>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</si>
  <si>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</si>
  <si>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</si>
  <si>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</si>
  <si>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</si>
  <si>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</si>
  <si>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</si>
  <si>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</si>
  <si>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</si>
  <si>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</si>
  <si>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</si>
  <si>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</si>
  <si>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</si>
  <si>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</si>
  <si>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</si>
  <si>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</si>
  <si>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Revisó</t>
  </si>
  <si>
    <t>Elaboró</t>
  </si>
  <si>
    <t>Febrero</t>
  </si>
  <si>
    <t>Marzo</t>
  </si>
  <si>
    <t>Abril</t>
  </si>
  <si>
    <t>Mayo</t>
  </si>
  <si>
    <t>Junio</t>
  </si>
  <si>
    <t>Julio</t>
  </si>
  <si>
    <t>Agosto</t>
  </si>
  <si>
    <t>Septiembre</t>
  </si>
  <si>
    <t>Octubre</t>
  </si>
  <si>
    <t>Noviembre</t>
  </si>
  <si>
    <t>Diciembre</t>
  </si>
  <si>
    <t xml:space="preserve">Enero </t>
  </si>
  <si>
    <t xml:space="preserve">Seguimiento Acumulado </t>
  </si>
  <si>
    <t>% de cumplimiento de la meta anual</t>
  </si>
  <si>
    <t>Presupuesto Asignado</t>
  </si>
  <si>
    <t xml:space="preserve">Primer Semestre </t>
  </si>
  <si>
    <t xml:space="preserve">Segundo Semestre </t>
  </si>
  <si>
    <t>Ejecución Presupuestal Acumulada</t>
  </si>
  <si>
    <t>% de Ejecución Pptal Frente al Presupuesto Asignado</t>
  </si>
  <si>
    <t>Seguimiento a la Ejecución Física</t>
  </si>
  <si>
    <t>Subdirección Responsable</t>
  </si>
  <si>
    <t>Observación General</t>
  </si>
  <si>
    <t>Código del Proyecto de Inversión</t>
  </si>
  <si>
    <t>Nombre del Proyecto de Inversión</t>
  </si>
  <si>
    <t>Observaciones Específicas</t>
  </si>
  <si>
    <r>
      <t>Cumplimiento mayor al</t>
    </r>
    <r>
      <rPr>
        <sz val="12"/>
        <color theme="0" tint="-0.499984740745262"/>
        <rFont val="Calibri"/>
        <family val="2"/>
        <scheme val="minor"/>
      </rPr>
      <t xml:space="preserve"> (número del mes de seguimiento/12)</t>
    </r>
  </si>
  <si>
    <r>
      <t xml:space="preserve">Cumplimiento ente el </t>
    </r>
    <r>
      <rPr>
        <sz val="12"/>
        <color theme="0" tint="-0.499984740745262"/>
        <rFont val="Calibri"/>
        <family val="2"/>
        <scheme val="minor"/>
      </rPr>
      <t xml:space="preserve">((número del mes de seguimiento/12)/2) </t>
    </r>
    <r>
      <rPr>
        <sz val="12"/>
        <rFont val="Calibri"/>
        <family val="2"/>
        <scheme val="minor"/>
      </rPr>
      <t>y el</t>
    </r>
    <r>
      <rPr>
        <sz val="12"/>
        <color theme="0" tint="-0.499984740745262"/>
        <rFont val="Calibri"/>
        <family val="2"/>
        <scheme val="minor"/>
      </rPr>
      <t xml:space="preserve"> resultado anterior)</t>
    </r>
  </si>
  <si>
    <r>
      <t xml:space="preserve">Cumplimiento inferior al </t>
    </r>
    <r>
      <rPr>
        <sz val="12"/>
        <color theme="0" tint="-0.499984740745262"/>
        <rFont val="Calibri"/>
        <family val="2"/>
        <scheme val="minor"/>
      </rPr>
      <t>(resultado anterior)</t>
    </r>
  </si>
  <si>
    <t>Convenciones:</t>
  </si>
  <si>
    <t xml:space="preserve">Formulación y Seguimiento al Plan de Acción </t>
  </si>
  <si>
    <t>% de cumplimiento de la meta anual - Primer Semestre</t>
  </si>
  <si>
    <t xml:space="preserve">Seguimiento Acumulado - Primer Semestre </t>
  </si>
  <si>
    <t>Seguimiento Acumulado - Segundo Semestre</t>
  </si>
  <si>
    <t>% de cumplimiento de la meta anual - Segundo Semestre</t>
  </si>
  <si>
    <t>4.4.5.13</t>
  </si>
  <si>
    <t>4.4.5.5</t>
  </si>
  <si>
    <t>4.4.5.8</t>
  </si>
  <si>
    <t>4.4.5.7</t>
  </si>
  <si>
    <t>4.4.5.4</t>
  </si>
  <si>
    <t xml:space="preserve">4.4.5.3 </t>
  </si>
  <si>
    <t>4.4.5.6</t>
  </si>
  <si>
    <t>4.4.5.9</t>
  </si>
  <si>
    <t>4.4.5.10</t>
  </si>
  <si>
    <t xml:space="preserve">4.4.5.2 </t>
  </si>
  <si>
    <t xml:space="preserve">4.4.5.12 </t>
  </si>
  <si>
    <t xml:space="preserve">4.4.5.11 </t>
  </si>
  <si>
    <t>Asistencias Tecnicas Realizadas</t>
  </si>
  <si>
    <t>Hogares beneficiados con arrendamiento de vivienda</t>
  </si>
  <si>
    <t>Hogares beneficiados con adquisición de vivienda zona rural  - sector público</t>
  </si>
  <si>
    <t>Hogares con enfoque diferencial beneficiados con adquisición de vivienda</t>
  </si>
  <si>
    <t>Hogares beneficiados con adquisición de vivienda -sector privado</t>
  </si>
  <si>
    <t>Hogares beneficiados con adquisición de vivienda -sector público</t>
  </si>
  <si>
    <t>Hogares beneficiados con mejoramiento de vivienda</t>
  </si>
  <si>
    <t>Hogares beneficiados con mejoramiento de vivienda en la zona rural</t>
  </si>
  <si>
    <t>Hogares con enfoque diferencial beneficiados con mejoramiento de vivienda sin barreras.</t>
  </si>
  <si>
    <t>Proyectos apoyados financieramente en Mejoramiento Integral de Barrios</t>
  </si>
  <si>
    <t>Resoluciones de reconocimiento de edificaciones  expedidas  por la Curaduría Cero</t>
  </si>
  <si>
    <t>Bienes fiscales saneados y titulados</t>
  </si>
  <si>
    <t xml:space="preserve">Consejo Consultivo de Política Habitacional creado y en funcionamiento
</t>
  </si>
  <si>
    <t>Política Pública de Inquilinatos Monitoreada</t>
  </si>
  <si>
    <t xml:space="preserve">Hogares beneficiados con mejoramiento de vivienda - jóvenes
</t>
  </si>
  <si>
    <t>Porcentaje</t>
  </si>
  <si>
    <t>Numero</t>
  </si>
  <si>
    <t>Número</t>
  </si>
  <si>
    <t>SUBDIRECCION POBLACIONAL -                     JAZMIN ASTRID VASQUEZ VASQUEZ</t>
  </si>
  <si>
    <t>Subdirección Dotación.          Mauricio Zapata Alvarez</t>
  </si>
  <si>
    <t>Subdirección Dotación.          Ludwing Alvarez Zapat</t>
  </si>
  <si>
    <t>Subdirección Jurídica.             Sandra Escudero</t>
  </si>
  <si>
    <t xml:space="preserve">Subdirección Planeación            Claudia Patricia Gòmez </t>
  </si>
  <si>
    <t>Julián Henao Zapata</t>
  </si>
  <si>
    <t>Profesional Especializado</t>
  </si>
  <si>
    <t xml:space="preserve">IMPLEMENTACIÓN Y GESTIÓN DE LA POLÍTICA PÚBLICA HABITACIONAL </t>
  </si>
  <si>
    <t>ADQUISICIÓN DE VIVIENDA POR UN HÁBITAT SOSTENIBLE CON ENFOQUE DIFERENCIAL.</t>
  </si>
  <si>
    <t>MEJORAMIENTO DE VIVIENDA POR UN HÁBITAT SOSTENIBLE</t>
  </si>
  <si>
    <t>MEJORAMIENTO INTEGRAL DE BARRIOS</t>
  </si>
  <si>
    <t>SERVICIO DE RECONOCIMIENTO DE VIVIENDA DE INTERÉS SOCIAL Y PRIORITARIO</t>
  </si>
  <si>
    <t>TITULACIÓN Y REGULARIZACIÓN DE BIENES FISCALES EN LA CIUDAD</t>
  </si>
  <si>
    <t>IV02AD</t>
  </si>
  <si>
    <t>IV03AF</t>
  </si>
  <si>
    <t>Valor Estadistico</t>
  </si>
  <si>
    <t>IV02AC</t>
  </si>
  <si>
    <t>IV03AE</t>
  </si>
  <si>
    <t>IV04AF</t>
  </si>
  <si>
    <t>IV05AC</t>
  </si>
  <si>
    <t>IV06AH</t>
  </si>
  <si>
    <t>N/A</t>
  </si>
  <si>
    <t>3.4.5.18</t>
  </si>
  <si>
    <t>John Mario Saldarriaga</t>
  </si>
  <si>
    <t xml:space="preserve">Subdirector de Planeación </t>
  </si>
  <si>
    <t>IV07AC</t>
  </si>
  <si>
    <t>Subdirección Planeación               Claudia Patricia Gomez</t>
  </si>
  <si>
    <t>Subdirecciion Poblacional
CLAUDIA MARIA RODRIGUEZ LONDOÑO</t>
  </si>
  <si>
    <t>Subdirección Jurídica.             Beatriz Elena Sanchez Calle</t>
  </si>
  <si>
    <t>Subdirección Planeación               Julian Humberto Heano Zapata</t>
  </si>
  <si>
    <t>Subdirección Planeación.        Lady Natalia Mejía Bedoya</t>
  </si>
  <si>
    <r>
      <t>PLAN DE ACCIÓN</t>
    </r>
    <r>
      <rPr>
        <b/>
        <sz val="24"/>
        <color theme="0" tint="-0.34998626667073579"/>
        <rFont val="Calibri"/>
        <family val="2"/>
        <scheme val="minor"/>
      </rPr>
      <t xml:space="preserve"> 2023</t>
    </r>
  </si>
  <si>
    <t>Meta  2023</t>
  </si>
  <si>
    <r>
      <rPr>
        <b/>
        <sz val="9"/>
        <rFont val="Calibri"/>
        <family val="2"/>
        <scheme val="minor"/>
      </rPr>
      <t>ENERO</t>
    </r>
    <r>
      <rPr>
        <sz val="9"/>
        <rFont val="Calibri"/>
        <family val="2"/>
        <scheme val="minor"/>
      </rPr>
      <t>: REPORTE PROYECTADO PARA EL MES DE JUNIO : CAMACOL ANTIOQUIA REPORTA MEDIANTE CORREO ELECTRÓNICO DEL 24 DE JULIO DE 2023 LA INFORMACIÓN DE 544 VIVIENDAS (13 VIP Y 531 VIS) VENDIDAS Y ENTREGADAS EL PRIMER SEMESTRE DEL AÑO EN CURSO CON CORTE AL 30 DE JUNIO.</t>
    </r>
  </si>
  <si>
    <t>Consolidado Año 2023</t>
  </si>
  <si>
    <r>
      <rPr>
        <b/>
        <sz val="9"/>
        <rFont val="Calibri"/>
        <family val="2"/>
        <scheme val="minor"/>
      </rPr>
      <t>ENERO:</t>
    </r>
    <r>
      <rPr>
        <sz val="9"/>
        <rFont val="Calibri"/>
        <family val="2"/>
        <scheme val="minor"/>
      </rPr>
      <t xml:space="preserve"> NO FUERON ASIGANDOS RESOLUCIONES AL INDICADOR: NÚMERO DE SUBSIDIOS DISTRITALES PARA MEJORAMIENTO DE VIVIENDA ASIGNADOS, YA QUE AUN NO SE CUENTA CON LOS RECURSOS.</t>
    </r>
    <r>
      <rPr>
        <b/>
        <sz val="9"/>
        <rFont val="Calibri"/>
        <family val="2"/>
        <scheme val="minor"/>
      </rPr>
      <t xml:space="preserve"> FEBRERO: </t>
    </r>
    <r>
      <rPr>
        <sz val="9"/>
        <rFont val="Calibri"/>
        <family val="2"/>
        <scheme val="minor"/>
      </rPr>
      <t xml:space="preserve">DURANTE LE MES DE FEBRERO FUERON REPORTADOS 1423 ASIGNACION DE SUBSIDIOS PARA MEJORAMIENTO DE VIVIENDA A POBLACIÓN GENERAL. </t>
    </r>
    <r>
      <rPr>
        <b/>
        <sz val="9"/>
        <rFont val="Calibri"/>
        <family val="2"/>
        <scheme val="minor"/>
      </rPr>
      <t xml:space="preserve">MARZO: </t>
    </r>
    <r>
      <rPr>
        <sz val="9"/>
        <rFont val="Calibri"/>
        <family val="2"/>
        <scheme val="minor"/>
      </rPr>
      <t xml:space="preserve">PARA EL MES DE MARZO SE ASIGNARON 18 SUBSIDIOS DISTRITALES PARA MEJORAMIENTO DE VIVIENDA EN DOS RESOLUCIONES: LA 311-2023 CON 17 BENEFICIARIOS (EDU) Y LA 312 -2023 CON 1 RESOLUCIÓN, TAL COMO SE LEE EN BASE DE GEORREFERENCIACIÓN ANEXA. </t>
    </r>
    <r>
      <rPr>
        <b/>
        <sz val="9"/>
        <rFont val="Calibri"/>
        <family val="2"/>
        <scheme val="minor"/>
      </rPr>
      <t xml:space="preserve"> ABRIL: </t>
    </r>
    <r>
      <rPr>
        <sz val="9"/>
        <rFont val="Calibri"/>
        <family val="2"/>
        <scheme val="minor"/>
      </rPr>
      <t xml:space="preserve">EN EL MES DE ABRIL, NO FUERON ASIGNADOS SUBSIDIOS DISTRITALES PARA MEJORAMIENTO DE VIVIENDA, YA QUE SE TRABAJA EN DIAGNÓSTICOS PARA SUBSIDIOS RURALES, SIENDO LO ÚNICO QUE FALTA POR ASIGNAR DE RECURSOS POAI 2023 </t>
    </r>
    <r>
      <rPr>
        <b/>
        <sz val="9"/>
        <rFont val="Calibri"/>
        <family val="2"/>
        <scheme val="minor"/>
      </rPr>
      <t>MAYO</t>
    </r>
    <r>
      <rPr>
        <sz val="9"/>
        <rFont val="Calibri"/>
        <family val="2"/>
        <scheme val="minor"/>
      </rPr>
      <t xml:space="preserve">: EN EL MES DE MAYO, NO FUERON ASIGNADOS SUBSIDIOS DISTRITALES PARA MEJORAMIENTO DE VIVIENDA, YA QUE SE TRABAJA EN DIAGNÓSTICOS PARA SUBSIDIOS RURALES, SIENDO LO ÚNICO QUE FALTA POR ASIGNAR DE RECURSOS POAI 2023. </t>
    </r>
    <r>
      <rPr>
        <b/>
        <sz val="9"/>
        <rFont val="Calibri"/>
        <family val="2"/>
        <scheme val="minor"/>
      </rPr>
      <t>JUNIO:</t>
    </r>
    <r>
      <rPr>
        <sz val="9"/>
        <rFont val="Calibri"/>
        <family val="2"/>
        <scheme val="minor"/>
      </rPr>
      <t xml:space="preserve"> EN EL MES DE JUNIO, NO FUERON ASIGNADOS SUBSIDIOS DISTRITALES PARA MEJORAMIENTO DE VIVIENDA, YA QUE SE TRABAJA EN DIAGNÓSTICOS PARA SUBSIDIOS RURALES, SIENDO LO ÚNICO QUE FALTA POR ASIGNAR DE RECURSOS POAI 2023. </t>
    </r>
    <r>
      <rPr>
        <b/>
        <sz val="9"/>
        <rFont val="Calibri"/>
        <family val="2"/>
        <scheme val="minor"/>
      </rPr>
      <t>JULIO:</t>
    </r>
    <r>
      <rPr>
        <sz val="9"/>
        <rFont val="Calibri"/>
        <family val="2"/>
        <scheme val="minor"/>
      </rPr>
      <t xml:space="preserve"> DURANTE EL MES DE JULIO FUERON ASIGNADOS 147 SMV CORRESPONDIENTE A LA INVITACIÓN 6 - 2020, PRESUPUESTO POAI DE LA RESOLUCIÓN 602-2023, OPERADOR SERPROAN.</t>
    </r>
    <r>
      <rPr>
        <b/>
        <sz val="9"/>
        <rFont val="Calibri"/>
        <family val="2"/>
        <scheme val="minor"/>
      </rPr>
      <t xml:space="preserve"> AGOSTO</t>
    </r>
    <r>
      <rPr>
        <sz val="9"/>
        <rFont val="Calibri"/>
        <family val="2"/>
        <scheme val="minor"/>
      </rPr>
      <t xml:space="preserve">: DURANTE EL MES DE AGOSTO FUERON ASIGNADOS 147 SMV CORRESPONDIENTE A LA INVITACIÓN 6 - 2020, PRESUPUESTO POAI DE LA RESOLUCIÓN 602-2023, OPERADOR SERPROAN. </t>
    </r>
    <r>
      <rPr>
        <b/>
        <sz val="9"/>
        <rFont val="Calibri"/>
        <family val="2"/>
        <scheme val="minor"/>
      </rPr>
      <t xml:space="preserve">SEPTIEMBRE: </t>
    </r>
    <r>
      <rPr>
        <sz val="9"/>
        <rFont val="Calibri"/>
        <family val="2"/>
        <scheme val="minor"/>
      </rPr>
      <t xml:space="preserve">NO FUERON ASIGNADOS SUBSIDIOS DISTRITALES PARA MEJORAMIENTO DE VIVIENDA, YA QUE SE TRABAJA EN DIAGNÓSTICOS PARA SUBSIDIOS RURALES, SIENDO LO ÚNICO QUE FALTA POR ASIGNAR DE RECURSOS POAI 2023. </t>
    </r>
    <r>
      <rPr>
        <b/>
        <sz val="9"/>
        <rFont val="Calibri"/>
        <family val="2"/>
        <scheme val="minor"/>
      </rPr>
      <t>OCTUBRE</t>
    </r>
    <r>
      <rPr>
        <sz val="9"/>
        <rFont val="Calibri"/>
        <family val="2"/>
        <scheme val="minor"/>
      </rPr>
      <t>: DURANTE EL MES DE OCTUBRE FUERON ASIGNADOS 116 SDMV, RESOLUCIONES 870-2023 Y 872-2023, INVITACIONES 6 Y 7 DE 2020, PRESUPUESTO POAI, OPERADORES CORALES Y SERPROAN.</t>
    </r>
    <r>
      <rPr>
        <b/>
        <sz val="9"/>
        <rFont val="Calibri"/>
        <family val="2"/>
        <scheme val="minor"/>
      </rPr>
      <t xml:space="preserve"> NOVIEMBRE</t>
    </r>
    <r>
      <rPr>
        <sz val="9"/>
        <rFont val="Calibri"/>
        <family val="2"/>
        <scheme val="minor"/>
      </rPr>
      <t>:  SE RECIBIERON LAS SIGUIENTES RESOLUCIONES: POAI 2023: CORALES: RES 94 SE REPORTAN 14 EJECUCIONES. SERPROAN: RES 42 SE REPORTAN 2 EJECUCIONES, RES 91 SE REPORTAN 75 EJECUCIONES, RES 602 SE REPORTAN 18 EJECUCIONES. COSEICO: RES 93 SE REPORTAN 89 EJECUCIONES. PP 2023: SERPROAN: RES 262 SE REPORTAN 13 EJECUCIONES, RES 263 SE REPORTAN 12 EJECUCIONES, RES 265 SE REPORTAN 2 EJECUCIONES. CORALES: RES 266 SE REPORTAN 3 EJECUCIONES, RES 267 SE REPORTA 2 EJECUCIONES. POAI 2023: SE REPORTAN 198 EJECUCIONES PP 2023: SE REPORTAN 32 EJECUCIONES, PARA UN TOTAL DE 230 EJECUCIONES.</t>
    </r>
  </si>
  <si>
    <r>
      <rPr>
        <b/>
        <sz val="9"/>
        <rFont val="Calibri"/>
        <family val="2"/>
        <scheme val="minor"/>
      </rPr>
      <t>ENERO:</t>
    </r>
    <r>
      <rPr>
        <sz val="9"/>
        <rFont val="Calibri"/>
        <family val="2"/>
        <scheme val="minor"/>
      </rPr>
      <t xml:space="preserve"> PARA EL MES DE ENERO, NO SE REALIZÓ ASIGNACIÓN DE SUBSIDIOS DISTRITAL, POR LO TANTO, NO HAY RESOLUCIONES PARA REPORTAR EL INDICADOR: NÚMERO DE SUBSIDIOS PARA MEJORAMIENTO DE VIVIENDA ASIGNADOS EN LOS CORREGIMIENTOS, YA QUE AÚN NO HAN DESTINADO RECURSOS PARA ASIGNAR SUBSIDIOS. </t>
    </r>
    <r>
      <rPr>
        <b/>
        <sz val="9"/>
        <rFont val="Calibri"/>
        <family val="2"/>
        <scheme val="minor"/>
      </rPr>
      <t>FEBRERO</t>
    </r>
    <r>
      <rPr>
        <sz val="9"/>
        <rFont val="Calibri"/>
        <family val="2"/>
        <scheme val="minor"/>
      </rPr>
      <t xml:space="preserve">: PARA EL MES DE FEBRERO, NO SE REALIZÓ ASIGNACIÓN DE SUBSIDIOS DISTRITAL, POR LO TANTO, NO HAY RESOLUCIONES PARA REPORTAR EL INDICADOR: NÚMERO DE SUBSIDIOS PARA MEJORAMIENTO DE VIVIENDA ASIGNADOS EN LOS CORREGIMIENTOS, YA QUE AÚN NO HAN DESTINADO RECURSOS PARA ASIGNAR SUBSIDIOS. </t>
    </r>
    <r>
      <rPr>
        <b/>
        <sz val="9"/>
        <rFont val="Calibri"/>
        <family val="2"/>
        <scheme val="minor"/>
      </rPr>
      <t>MARZO:</t>
    </r>
    <r>
      <rPr>
        <sz val="9"/>
        <rFont val="Calibri"/>
        <family val="2"/>
        <scheme val="minor"/>
      </rPr>
      <t>PARA EL MES DE MARZO, NO SE REALIZÓ ASIGNACIÓN DE SUBSIDIOS DISTRITAL DEL INDICADOR SUBSIDIOS PARA MEJORAMIENTO DE VIVIENDA ASIGNADOS EN LOS CORREGIMIENTOS, DEBIDO A QUE NO FUERON ASIGNADOS RECURSOS.</t>
    </r>
    <r>
      <rPr>
        <b/>
        <sz val="9"/>
        <rFont val="Calibri"/>
        <family val="2"/>
        <scheme val="minor"/>
      </rPr>
      <t xml:space="preserve"> ABRIL</t>
    </r>
    <r>
      <rPr>
        <sz val="9"/>
        <rFont val="Calibri"/>
        <family val="2"/>
        <scheme val="minor"/>
      </rPr>
      <t xml:space="preserve">: EN EL MES DE ABRIL, NO FUERON ASIGNADOS SUBSIDIOS DISTRITALES PARA MEJORAMIENTO DE VIVIENDA, YA QUE SE TRABAJA EN DIAGNÓSTICOS PARA SUBSIDIOS RURALES, SIENDO LO ÚNICO QUE FALTA POR ASIGNAR DE RECURSOS POAI 2023. </t>
    </r>
    <r>
      <rPr>
        <b/>
        <sz val="9"/>
        <rFont val="Calibri"/>
        <family val="2"/>
        <scheme val="minor"/>
      </rPr>
      <t>MAYO</t>
    </r>
    <r>
      <rPr>
        <sz val="9"/>
        <rFont val="Calibri"/>
        <family val="2"/>
        <scheme val="minor"/>
      </rPr>
      <t xml:space="preserve">: EN EL MES DE MAYO, NO FUERON ASIGNADOS SUBSIDIOS DISTRITALES PARA MEJORAMIENTO DE VIVIENDA, YA QUE SE TRABAJA EN DIAGNÓSTICOS PARA SUBSIDIOS RURALES, SIENDO LO ÚNICO QUE FALTA POR ASIGNAR DE RECURSOS POAI 2023. </t>
    </r>
    <r>
      <rPr>
        <b/>
        <sz val="9"/>
        <rFont val="Calibri"/>
        <family val="2"/>
        <scheme val="minor"/>
      </rPr>
      <t>JUNIO:</t>
    </r>
    <r>
      <rPr>
        <sz val="9"/>
        <rFont val="Calibri"/>
        <family val="2"/>
        <scheme val="minor"/>
      </rPr>
      <t xml:space="preserve">PARA EL MES DE JUNIO, NO SE REALIZÓ ASIGNACIÓN DE SUBSIDIOS DISTRITAL, YA QUE SE TRABAJA EN ESTOS DIAGNÓSTICOS RURALES QUE ES LO ÚNICO QUE FALTA POR ASIGNAR DE RECURSOS POAI 2023. </t>
    </r>
    <r>
      <rPr>
        <b/>
        <sz val="9"/>
        <rFont val="Calibri"/>
        <family val="2"/>
        <scheme val="minor"/>
      </rPr>
      <t>JULIO:</t>
    </r>
    <r>
      <rPr>
        <sz val="9"/>
        <rFont val="Calibri"/>
        <family val="2"/>
        <scheme val="minor"/>
      </rPr>
      <t xml:space="preserve"> PARA EL MES DE JULIO, NO SE REALIZÓ ASIGNACIÓN DE SUBSIDIOS DISTRITAL, YA QUE SE TRABAJA EN ESTOS DIAGNÓSTICOS RURALES QUE ES LO ÚNICO QUE FALTA POR ASIGNAR DE RECURSOS POAI 2023. </t>
    </r>
    <r>
      <rPr>
        <b/>
        <sz val="9"/>
        <rFont val="Calibri"/>
        <family val="2"/>
        <scheme val="minor"/>
      </rPr>
      <t xml:space="preserve">AGOSTO: </t>
    </r>
    <r>
      <rPr>
        <sz val="9"/>
        <rFont val="Calibri"/>
        <family val="2"/>
        <scheme val="minor"/>
      </rPr>
      <t xml:space="preserve">PARA EL MES DE AGOSTO, NO SE REALIZÓ ASIGNACIÓN DE SUBSIDIOS DISTRITAL, YA QUE SE TRABAJA EN ESTOS DIAGNÓSTICOS RURALES QUE ES LO ÚNICO QUE FALTA POR ASIGNAR DE RECURSOS POAI 2023. </t>
    </r>
    <r>
      <rPr>
        <b/>
        <sz val="9"/>
        <rFont val="Calibri"/>
        <family val="2"/>
        <scheme val="minor"/>
      </rPr>
      <t>SEPTIEMBRE</t>
    </r>
    <r>
      <rPr>
        <sz val="9"/>
        <rFont val="Calibri"/>
        <family val="2"/>
        <scheme val="minor"/>
      </rPr>
      <t xml:space="preserve">: FUERON REPORTADOS 63 ASIGNACIONES DE SUBSIDIO DISTRITAL EN LA MODALIDAD MEJORAMIENTO DE VIVIENDA ASIGNADOS EN LOS CORREGIMIENTOS, MEDIANTE LA RES. 755 DE 2023. </t>
    </r>
    <r>
      <rPr>
        <b/>
        <sz val="9"/>
        <rFont val="Calibri"/>
        <family val="2"/>
        <scheme val="minor"/>
      </rPr>
      <t>OCTUBRE</t>
    </r>
    <r>
      <rPr>
        <sz val="9"/>
        <rFont val="Calibri"/>
        <family val="2"/>
        <scheme val="minor"/>
      </rPr>
      <t xml:space="preserve">: DURANTE EL MES DE OCTUBRE FUERON REPORTADOS 46 SMVC, PERTENECIENTES A LA INVITACIÓN 5 Y 6 DE 2020, RESOLUCIONES 871 Y 872 DE 2023, PRESUPUESTO POAI, OPERADOR SERPROAN. </t>
    </r>
    <r>
      <rPr>
        <b/>
        <sz val="9"/>
        <rFont val="Calibri"/>
        <family val="2"/>
        <scheme val="minor"/>
      </rPr>
      <t>NOVIEMBRE:</t>
    </r>
    <r>
      <rPr>
        <sz val="9"/>
        <rFont val="Calibri"/>
        <family val="2"/>
        <scheme val="minor"/>
      </rPr>
      <t xml:space="preserve"> NO SE REALIZÓ ASIGNACIÓN DE SUBSIDIOS DISTRITAL.</t>
    </r>
  </si>
  <si>
    <r>
      <rPr>
        <b/>
        <sz val="9"/>
        <rFont val="Calibri"/>
        <family val="2"/>
        <scheme val="minor"/>
      </rPr>
      <t>ENERO:</t>
    </r>
    <r>
      <rPr>
        <sz val="9"/>
        <rFont val="Calibri"/>
        <family val="2"/>
        <scheme val="minor"/>
      </rPr>
      <t xml:space="preserve">  PARA EL MES DE ENERO, NO SE REALIZÓ ASIGNACIÓN DE SUBSIDIOS DISTRITAL, POR LO TANTO, NO HAY RESOLUCIONES PARA REPORTAR EL INDICADOR: NÚMERO DE SUBSIDIOS PARA MEJORAMIENTO DE VIVIENDA ASIGNADOS PARA FAMILIAS CON ALGÚN MIEMBRO DEL HOGAR DISCAPACITADO Y/O CON MOVILIDAD REDUCIDA, YA QUE AÚN NO HAN DESTINADO RECURSOS PARA ASIGNAR SUBSIDIOS. </t>
    </r>
    <r>
      <rPr>
        <b/>
        <sz val="9"/>
        <rFont val="Calibri"/>
        <family val="2"/>
        <scheme val="minor"/>
      </rPr>
      <t>FEBRERO:</t>
    </r>
    <r>
      <rPr>
        <sz val="9"/>
        <rFont val="Calibri"/>
        <family val="2"/>
        <scheme val="minor"/>
      </rPr>
      <t xml:space="preserve"> PARA EL MES DE FEBRERO SE REPORTARON 75 BENEFICARIOS CORRESPONDIETES A LA RESOLUCIÓN 060 DE 2023 DE LA INVITACIÓN 5 DE 2020 SERPROAN - SIN BARRERAS, PRESUPUESTO POAI. </t>
    </r>
    <r>
      <rPr>
        <b/>
        <sz val="9"/>
        <rFont val="Calibri"/>
        <family val="2"/>
        <scheme val="minor"/>
      </rPr>
      <t>MARZO</t>
    </r>
    <r>
      <rPr>
        <sz val="9"/>
        <rFont val="Calibri"/>
        <family val="2"/>
        <scheme val="minor"/>
      </rPr>
      <t xml:space="preserve">: PARA EL MES DE MARZO, NO SE REALIZÓ ASIGNACIÓN DE SUBSIDIOS DISTRITAL, POR LO TANTO, NO HAY RESOLUCIONES PARA REPORTAR, YA QUE AÚN NO FUERON DESTINADO RECURSOS. </t>
    </r>
    <r>
      <rPr>
        <b/>
        <sz val="9"/>
        <rFont val="Calibri"/>
        <family val="2"/>
        <scheme val="minor"/>
      </rPr>
      <t xml:space="preserve">ABRIL: </t>
    </r>
    <r>
      <rPr>
        <sz val="9"/>
        <rFont val="Calibri"/>
        <family val="2"/>
        <scheme val="minor"/>
      </rPr>
      <t>EN EL MES DE ABRIL, NO FUERON ASIGNADOS SUBSIDIOS DISTRITALES SIN BARRERAS, YA QUE SE TRABAJA EN DIAGNÓSTICOS PARA SUBSIDIOS RURALES, SIENDO LO ÚNICO QUE FALTA POR ASIGNAR DE RECURSOS POAI 2023.</t>
    </r>
    <r>
      <rPr>
        <b/>
        <sz val="9"/>
        <rFont val="Calibri"/>
        <family val="2"/>
        <scheme val="minor"/>
      </rPr>
      <t xml:space="preserve"> MAYO</t>
    </r>
    <r>
      <rPr>
        <sz val="9"/>
        <rFont val="Calibri"/>
        <family val="2"/>
        <scheme val="minor"/>
      </rPr>
      <t xml:space="preserve">: EN EL MES DE MAYO, NO FUERON ASIGNADOS SUBSIDIOS DISTRITALES SIN BARRERAS, YA QUE SE TRABAJA EN DIAGNÓSTICOS PARA SUBSIDIOS RURALES, SIENDO LO ÚNICO QUE FALTA POR ASIGNAR DE RECURSOS POAI 2023. </t>
    </r>
    <r>
      <rPr>
        <b/>
        <sz val="9"/>
        <rFont val="Calibri"/>
        <family val="2"/>
        <scheme val="minor"/>
      </rPr>
      <t>JUNIO:</t>
    </r>
    <r>
      <rPr>
        <sz val="9"/>
        <rFont val="Calibri"/>
        <family val="2"/>
        <scheme val="minor"/>
      </rPr>
      <t xml:space="preserve"> EN EL MES DE JUNIO, NO FUERON ASIGNADOS SUBSIDIOS DISTRITALES SIN BARRERAS, YA QUE SE TRABAJA EN DIAGNÓSTICOS PARA SUBSIDIOS RURALES, SIENDO LO ÚNICO QUE FALTA POR ASIGNAR DE RECURSOS POAI 2023. </t>
    </r>
    <r>
      <rPr>
        <b/>
        <sz val="9"/>
        <rFont val="Calibri"/>
        <family val="2"/>
        <scheme val="minor"/>
      </rPr>
      <t>JULIO:</t>
    </r>
    <r>
      <rPr>
        <sz val="9"/>
        <rFont val="Calibri"/>
        <family val="2"/>
        <scheme val="minor"/>
      </rPr>
      <t xml:space="preserve"> EN EL MES DE JULIO, NO FUERON ASIGNADOS SUBSIDIOS DISTRITALES SIN BARRERAS, YA QUE SE TRABAJA EN DIAGNÓSTICOS PARA SUBSIDIOS RURALES, SIENDO LO ÚNICO QUE FALTA POR ASIGNAR DE RECURSOS POAI 2023EN EL MES DE JULIO, NO FUERON ASIGNADOS SUBSIDIOS DISTRITALES SIN BARRERAS, YA QUE SE TRABAJA EN DIAGNÓSTICOS PARA SUBSIDIOS RURALES, SIENDO LO ÚNICO QUE FALTA POR ASIGNAR DE RECURSOS POAI 2023. </t>
    </r>
    <r>
      <rPr>
        <b/>
        <sz val="9"/>
        <rFont val="Calibri"/>
        <family val="2"/>
        <scheme val="minor"/>
      </rPr>
      <t>AGOSTO</t>
    </r>
    <r>
      <rPr>
        <sz val="9"/>
        <rFont val="Calibri"/>
        <family val="2"/>
        <scheme val="minor"/>
      </rPr>
      <t xml:space="preserve">: EN EL MES DE AGOSTO, NO FUERON ASIGNADOS SUBSIDIOS DISTRITALES SIN BARRERAS, YA QUE SE TRABAJA EN DIAGNÓSTICOS PARA SUBSIDIOS RURALES, SIENDO LO ÚNICO QUE FALTA POR ASIGNAR DE RECURSOS POAI 2023. </t>
    </r>
    <r>
      <rPr>
        <b/>
        <sz val="9"/>
        <rFont val="Calibri"/>
        <family val="2"/>
        <scheme val="minor"/>
      </rPr>
      <t>SEPTIEMBRE</t>
    </r>
    <r>
      <rPr>
        <sz val="9"/>
        <rFont val="Calibri"/>
        <family val="2"/>
        <scheme val="minor"/>
      </rPr>
      <t>:  NO FUERON ASIGNADOS SUBSIDIOS DISTRITALES SIN BARRERAS, YA QUE SE TRABAJA EN DIAGNÓSTICOS PARA SUBSIDIOS RURALES, SIENDO LO ÚNICO QUE FALTA POR ASIGNAR DE RECURSOS POAI 2023.</t>
    </r>
    <r>
      <rPr>
        <b/>
        <sz val="9"/>
        <rFont val="Calibri"/>
        <family val="2"/>
        <scheme val="minor"/>
      </rPr>
      <t xml:space="preserve"> OCTUBRE:</t>
    </r>
    <r>
      <rPr>
        <sz val="9"/>
        <rFont val="Calibri"/>
        <family val="2"/>
        <scheme val="minor"/>
      </rPr>
      <t xml:space="preserve"> DURANTE EL MES DE OCTUBRE FUERON REPORTADOS 72 SDMVSB (SUBSIDIO DISTRITAL MEJORAMIENTO VIVIENDA SIN BARRERAS), INVITACIÓN 5- 2020, PRESUPUESTO POAI 2023, OPERADOR SERPOAN, RESOLUCIÓN 871-2023. </t>
    </r>
    <r>
      <rPr>
        <b/>
        <sz val="9"/>
        <rFont val="Calibri"/>
        <family val="2"/>
        <scheme val="minor"/>
      </rPr>
      <t>NOVIEMBRE:</t>
    </r>
    <r>
      <rPr>
        <sz val="9"/>
        <rFont val="Calibri"/>
        <family val="2"/>
        <scheme val="minor"/>
      </rPr>
      <t xml:space="preserve"> NO FUERON ASIGNADOS SUBSIDIOS DISTRITALES MODALIDAD FAMILIAS CON ALGÚN MIEMBRO DEL HOGAR DISCAPACITADO Y/O CON MOVILIDAD REDUCIDA.</t>
    </r>
  </si>
  <si>
    <r>
      <rPr>
        <b/>
        <sz val="9"/>
        <rFont val="Calibri"/>
        <family val="2"/>
        <scheme val="minor"/>
      </rPr>
      <t xml:space="preserve">ENERO: </t>
    </r>
    <r>
      <rPr>
        <sz val="9"/>
        <rFont val="Calibri"/>
        <family val="2"/>
        <scheme val="minor"/>
      </rPr>
      <t xml:space="preserve"> EN EL MES DE ENERO, NO SE REALIZÓ ASIGNACIÓN DE SUBSIDIOS DISTRITAL, POR LO TANTO, NO HAY RESOLUCIONES PARA REPORTAR EL INDICADOR: NÚMERO DE SUBSIDIOS PARA MEJORAMIENTO DE VIVIENDA ASIGNADOS PARA FAMILIAS CON INTEGRANTES JÓVENES CON HASTA 28 AÑOS Y 364 DÍAS DE EDAD, YA QUE AÚN NO HAN DESTINADO RECURSOS PARA ASIGNAR SUBSIDIOS. </t>
    </r>
    <r>
      <rPr>
        <b/>
        <sz val="9"/>
        <rFont val="Calibri"/>
        <family val="2"/>
        <scheme val="minor"/>
      </rPr>
      <t>FEBRERO:</t>
    </r>
    <r>
      <rPr>
        <sz val="9"/>
        <rFont val="Calibri"/>
        <family val="2"/>
        <scheme val="minor"/>
      </rPr>
      <t xml:space="preserve"> PARA EL MES DE FEBRERO FUERON ASIGNADOS 71 SUBSIDIOS PARA MEJORAMIENTO DE VIVIENDA PARA FAMILIAS CON INTEGRANTES JÓVENES CON HASTA 28 AÑOS Y 364 DÍAS DE EDAD.</t>
    </r>
    <r>
      <rPr>
        <b/>
        <sz val="9"/>
        <rFont val="Calibri"/>
        <family val="2"/>
        <scheme val="minor"/>
      </rPr>
      <t xml:space="preserve"> MARZO: </t>
    </r>
    <r>
      <rPr>
        <sz val="9"/>
        <rFont val="Calibri"/>
        <family val="2"/>
        <scheme val="minor"/>
      </rPr>
      <t xml:space="preserve">NO SE REALIZÓ ASIGNACIÓN DE SUBSIDIOS DISTRITAL, POR LO TANTO, NO HAY REPORTE DEL INDICADOR: NÚMERO DE SUBSIDIOS PARA MEJORAMIENTO DE VIVIENDA ASIGNADOS PARA FAMILIAS CON INTEGRANTES JÓVENES CON HASTA 28 AÑOS Y 364 DÍAS DE EDAD, YA QUE NO FUERON DESTINADOS RECURSOS. </t>
    </r>
    <r>
      <rPr>
        <b/>
        <sz val="9"/>
        <rFont val="Calibri"/>
        <family val="2"/>
        <scheme val="minor"/>
      </rPr>
      <t xml:space="preserve"> ABRIL:</t>
    </r>
    <r>
      <rPr>
        <sz val="9"/>
        <rFont val="Calibri"/>
        <family val="2"/>
        <scheme val="minor"/>
      </rPr>
      <t xml:space="preserve"> EN EL MES DE ABRIL, NO FUERON ASIGNADOS SUBSIDIOS DISTRITALES - JÓVENES, YA QUE SE TRABAJA EN DIAGNÓSTICOS PARA SUBSIDIOS RURALES, SIENDO LO ÚNICO QUE FALTA POR ASIGNAR DE RECURSOS POAI 2023.</t>
    </r>
    <r>
      <rPr>
        <b/>
        <sz val="9"/>
        <rFont val="Calibri"/>
        <family val="2"/>
        <scheme val="minor"/>
      </rPr>
      <t xml:space="preserve"> MAYO: </t>
    </r>
    <r>
      <rPr>
        <sz val="9"/>
        <rFont val="Calibri"/>
        <family val="2"/>
        <scheme val="minor"/>
      </rPr>
      <t xml:space="preserve">EN EL MES DE MAYO, NO FUERON ASIGNADOS SUBSIDIOS DISTRITALES - JÓVENES, YA QUE SE TRABAJA EN DIAGNÓSTICOS PARA SUBSIDIOS RURALES, SIENDO LO ÚNICO QUE FALTA POR ASIGNAR DE RECURSOS POAI 2023. </t>
    </r>
    <r>
      <rPr>
        <b/>
        <sz val="9"/>
        <rFont val="Calibri"/>
        <family val="2"/>
        <scheme val="minor"/>
      </rPr>
      <t xml:space="preserve"> JUNIO</t>
    </r>
    <r>
      <rPr>
        <sz val="9"/>
        <rFont val="Calibri"/>
        <family val="2"/>
        <scheme val="minor"/>
      </rPr>
      <t xml:space="preserve">: EN EL MES DE JUNIO, NO FUERON ASIGNADOS SUBSIDIOS DISTRITALES - JÓVENES, YA QUE SE TRABAJA EN DIAGNÓSTICOS PARA SUBSIDIOS RURALES, SIENDO LO ÚNICO QUE FALTA POR ASIGNAR DE RECURSOS POAI 2023. </t>
    </r>
    <r>
      <rPr>
        <b/>
        <sz val="9"/>
        <rFont val="Calibri"/>
        <family val="2"/>
        <scheme val="minor"/>
      </rPr>
      <t>JULIO:</t>
    </r>
    <r>
      <rPr>
        <sz val="9"/>
        <rFont val="Calibri"/>
        <family val="2"/>
        <scheme val="minor"/>
      </rPr>
      <t xml:space="preserve"> EN EL MES DE JULIO, NO FUERON ASIGNADOS SUBSIDIOS DISTRITALES - JÓVENES, YA QUE SE TRABAJA EN DIAGNÓSTICOS PARA SUBSIDIOS RURALES, SIENDO LO ÚNICO QUE FALTA POR ASIGNAR DE RECURSOS POAI 2023. </t>
    </r>
    <r>
      <rPr>
        <b/>
        <sz val="9"/>
        <rFont val="Calibri"/>
        <family val="2"/>
        <scheme val="minor"/>
      </rPr>
      <t>AGOSTO</t>
    </r>
    <r>
      <rPr>
        <sz val="9"/>
        <rFont val="Calibri"/>
        <family val="2"/>
        <scheme val="minor"/>
      </rPr>
      <t xml:space="preserve">: EN EL MES DE AGOSTO, NO FUERON ASIGNADOS SUBSIDIOS DISTRITALES - JÓVENES, YA QUE SE TRABAJA EN DIAGNÓSTICOS PARA SUBSIDIOS RURALES, SIENDO LO ÚNICO QUE FALTA POR ASIGNAR DE RECURSOS POAI 2023. </t>
    </r>
    <r>
      <rPr>
        <b/>
        <sz val="9"/>
        <rFont val="Calibri"/>
        <family val="2"/>
        <scheme val="minor"/>
      </rPr>
      <t>SEPTIEMBRE:</t>
    </r>
    <r>
      <rPr>
        <sz val="9"/>
        <rFont val="Calibri"/>
        <family val="2"/>
        <scheme val="minor"/>
      </rPr>
      <t xml:space="preserve"> NO FUERON ASIGNADOS SUBSIDIOS DISTRITALES - JÓVENES, YA QUE SE TRABAJA EN DIAGNÓSTICOS PARA SUBSIDIOS RURALES, SIENDO LO ÚNICO QUE FALTA POR ASIGNAR DE RECURSOS POAI 2023. </t>
    </r>
    <r>
      <rPr>
        <b/>
        <sz val="9"/>
        <rFont val="Calibri"/>
        <family val="2"/>
        <scheme val="minor"/>
      </rPr>
      <t>OCTUBRE:</t>
    </r>
    <r>
      <rPr>
        <sz val="9"/>
        <rFont val="Calibri"/>
        <family val="2"/>
        <scheme val="minor"/>
      </rPr>
      <t xml:space="preserve"> EN EL MES DE OCTUBRE, NO FUERON ASIGNADOS SUBSIDIOS DISTRITALES - JÓVENES, YA QUE SE TRABAJA EN DIAGNÓSTICOS PARA SUBSIDIOS RURALES, SIENDO LO ÚNICO QUE FALTA POR ASIGNAR DE RECURSOS POAI 2023.</t>
    </r>
    <r>
      <rPr>
        <b/>
        <sz val="9"/>
        <rFont val="Calibri"/>
        <family val="2"/>
        <scheme val="minor"/>
      </rPr>
      <t xml:space="preserve"> NOVIEMBRE: </t>
    </r>
    <r>
      <rPr>
        <sz val="9"/>
        <rFont val="Calibri"/>
        <family val="2"/>
        <scheme val="minor"/>
      </rPr>
      <t>NO FUERON ASIGNADOS SUBSIDIOS PARA MEJORAMIENTO DE VIVIENDA PARA FAMILIAS CON INTEGRANTES JÓVENES CON HASTA 28 AÑOS Y 364 DÍAS DE EDAD.</t>
    </r>
  </si>
  <si>
    <r>
      <rPr>
        <b/>
        <sz val="9"/>
        <rFont val="Calibri"/>
        <family val="2"/>
        <scheme val="minor"/>
      </rPr>
      <t xml:space="preserve">ENERO: </t>
    </r>
    <r>
      <rPr>
        <sz val="9"/>
        <rFont val="Calibri"/>
        <family val="2"/>
        <scheme val="minor"/>
      </rPr>
      <t xml:space="preserve">ESTE INDICADOR SE ALIMENTA CON UN PRODUCTO QUE DE ACUERDO AL PROCEDIMIENTO Y FLUJOGRAMA ESTABLECIDO EN EL SISTEMA DE GESTIÓN DE CALIDAD SE DESARROLLA EN UN TIEMPO DE 1 MES Y MEDIO A 2 MESES; CONFORME A ESTE TIEMPO EN PARTE DEL MES DE ENERO DEL PRESENTE AÑO, NO SE CONTÓ CON EL PERSONAL REQUERIDO PARA EL TRÁMITE DEL PROGRAMA; DE IGUAL FORMA LAS OFICINAS DE REGISTRO TAMBIEN SE ENCONTRABAN CERRADAS POR VACACIONES NO OBSTANTE A MEDIADOS DEL MES DE ENERO INGRESO UNA PARTE DE PERSONAL CON EL QUE A LA FECHA SE ESTA GESTIONANDO LO SIGUIENTE: (11) RESOLUCIONES QUE EQUIVALEN A (32) UNIDADES PREDIALES. </t>
    </r>
    <r>
      <rPr>
        <b/>
        <sz val="9"/>
        <rFont val="Calibri"/>
        <family val="2"/>
        <scheme val="minor"/>
      </rPr>
      <t>FEBRERO</t>
    </r>
    <r>
      <rPr>
        <sz val="9"/>
        <rFont val="Calibri"/>
        <family val="2"/>
        <scheme val="minor"/>
      </rPr>
      <t>: PARA ESTE MES DE FEBRERO REPORTAMOS UN TOTAL DE 3 UNIDADES PREDIALES CEDIDAS Y REGISTRADAS EFECTIVAMENTE A LOS BENEFICIARIOS DEL PROGRAMA DE TITULACIÓN DE BIENES FISCALES URBANOS CORRESPONDIENTES A 1 RESOLUCION, DICHA INFORMACIÓN SE ENCUENTRA CONSOLIDADA EN EL FORMATO DE GEORREFERENCIACIÓN QUE SE ADJUNTA EN ESTE REGISTRO.</t>
    </r>
    <r>
      <rPr>
        <b/>
        <sz val="9"/>
        <rFont val="Calibri"/>
        <family val="2"/>
        <scheme val="minor"/>
      </rPr>
      <t xml:space="preserve"> MARZO: </t>
    </r>
    <r>
      <rPr>
        <sz val="9"/>
        <rFont val="Calibri"/>
        <family val="2"/>
        <scheme val="minor"/>
      </rPr>
      <t xml:space="preserve">PARA ESTE MES DE MARZO REPORTAMOS UN TOTAL DE 35 UNIDADES PREDIALES CEDIDAS Y REGISTRADAS EFECTIVAMENTE A LOS BENEFICIARIOS DEL PROGRAMA DE TITULACIÓN DE BIENES FISCALES URBANOS CORRESPONDIENTES A 14 RESOLUCIONES, DICHA INFORMACIÓN SE ENCUENTRA CONSOLIDADA EN EL FORMATO DE GEORREFERENCIACIÓN QUE SE ADJUNTA EN ESTE REGISTRO. </t>
    </r>
    <r>
      <rPr>
        <b/>
        <sz val="9"/>
        <rFont val="Calibri"/>
        <family val="2"/>
        <scheme val="minor"/>
      </rPr>
      <t>ABRIL:P</t>
    </r>
    <r>
      <rPr>
        <sz val="9"/>
        <rFont val="Calibri"/>
        <family val="2"/>
        <scheme val="minor"/>
      </rPr>
      <t>ARA ESTE MES DE ABRIL REPORTAMOS UN TOTAL DE 96 UNIDADES PREDIALES CEDIDAS Y REGISTRADAS EFECTIVAMENTE A LOS BENEFICIARIOS DEL PROGRAMA DE TITULACIÓN DE BIENES FISCALES URBANOS CORRESPONDIENTES A 34 RESOLUCIONES, DICHA INFORMACIÓN SE ENCUENTRA CONSOLIDADA EN EL FORMATO DE GEORREFERENCIACIÓN QUE SE ADJUNTA EN ESTE REGISTRO</t>
    </r>
    <r>
      <rPr>
        <b/>
        <sz val="9"/>
        <rFont val="Calibri"/>
        <family val="2"/>
        <scheme val="minor"/>
      </rPr>
      <t xml:space="preserve">. MAYO: </t>
    </r>
    <r>
      <rPr>
        <sz val="9"/>
        <rFont val="Calibri"/>
        <family val="2"/>
        <scheme val="minor"/>
      </rPr>
      <t xml:space="preserve">PARA ESTE MES DE MAYO REPORTAMOS UN TOTAL DE 19 UNIDADES PREDIALES CEDIDAS Y REGISTRADAS EFECTIVAMENTE A LOS BENEFICIARIOS DEL PROGRAMA DE TITULACIÓN DE BIENES FISCALES URBANOS CORRESPONDIENTES A 7 RESOLUCIONES, DICHA INFORMACIÓN SE ENCUENTRA CONSOLIDADA EN EL FORMATO DE GEORREFERENCIACIÓN QUE SE ADJUNTA EN ESTE REGISTRO. </t>
    </r>
    <r>
      <rPr>
        <b/>
        <sz val="9"/>
        <rFont val="Calibri"/>
        <family val="2"/>
        <scheme val="minor"/>
      </rPr>
      <t xml:space="preserve">JUNIO: </t>
    </r>
    <r>
      <rPr>
        <sz val="9"/>
        <rFont val="Calibri"/>
        <family val="2"/>
        <scheme val="minor"/>
      </rPr>
      <t xml:space="preserve">PARA ESTE MES DE JUNIO REPORTAMOS UN TOTAL DE 29 UNIDADES PREDIALES CEDIDAS Y REGISTRADAS EFECTIVAMENTE A LOS BENEFICIARIOS DEL PROGRAMA DE TITULACIÓN DE BIENES FISCALES URBANOS CORRESPONDIENTES A 3 RESOLUCIONES, DICHA INFORMACIÓN SE ENCUENTRA CONSOLIDADA EN EL FORMATO DE GEORREFERENCIACIÓN QUE SE ADJUNTA EN ESTE REGISTRO. JULIO: PARA ESTE MES DE JULIO REPORTAMOS UN TOTAL DE 7 UNIDADES PREDIALES CEDIDAS Y REGISTRADAS EFECTIVAMENTE A LOS BENEFICIARIOS DEL PROGRAMA DE TITULACIÓN DE BIENES FISCALES URBANOS CORRESPONDIENTES A 1 RESOLUCIÓN, DICHA INFORMACIÓN SE ENCUENTRA CONSOLIDADA EN EL FORMATO DE GEORREFERENCIACIÓN QUE SE ADJUNTA EN ESTE REGISTRO.  </t>
    </r>
    <r>
      <rPr>
        <b/>
        <sz val="9"/>
        <rFont val="Calibri"/>
        <family val="2"/>
        <scheme val="minor"/>
      </rPr>
      <t xml:space="preserve">AGOSTO: </t>
    </r>
    <r>
      <rPr>
        <sz val="9"/>
        <rFont val="Calibri"/>
        <family val="2"/>
        <scheme val="minor"/>
      </rPr>
      <t xml:space="preserve">PARA ESTE MES DE AGOSTO REPORTAMOS UN TOTAL DE 15 UNIDADES PREDIALES CEDIDAS Y REGISTRADAS EFECTIVAMENTE A LOS BENEFICIARIOS DEL PROGRAMA DE TITULACIÓN DE BIENES FISCALES URBANOS CORRESPONDIENTES A 3 RESOLUCIONES, DICHA INFORMACIÓN SE ENCUENTRA CONSOLIDADA EN EL FORMATO DE GEORREFERENCIACIÓN QUE SE ADJUNTA EN ESTE REGISTRO. </t>
    </r>
    <r>
      <rPr>
        <b/>
        <sz val="9"/>
        <rFont val="Calibri"/>
        <family val="2"/>
        <scheme val="minor"/>
      </rPr>
      <t>SEPTIEMBRE:</t>
    </r>
    <r>
      <rPr>
        <sz val="9"/>
        <rFont val="Calibri"/>
        <family val="2"/>
        <scheme val="minor"/>
      </rPr>
      <t xml:space="preserve"> PARA ESTE MES DE SEPTIEMBRE REPORTAMOS UN TOTAL DE 55 UNIDADES PREDIALES CEDIDAS Y REGISTRADAS EFECTIVAMENTE A LOS BENEFICIARIOS DEL PROGRAMA DE TITULACIÓN DE BIENES FISCALES URBANOS CORRESPONDIENTES A 23 RESOLUCIONES, DICHA INFORMACIÓN SE ENCUENTRA CONSOLIDADA EN EL FORMATO DE GEORREFERENCIACIÓN QUE SE ADJUNTA EN ESTE REGISTRO</t>
    </r>
    <r>
      <rPr>
        <b/>
        <sz val="9"/>
        <rFont val="Calibri"/>
        <family val="2"/>
        <scheme val="minor"/>
      </rPr>
      <t>. OCTUBRE:</t>
    </r>
    <r>
      <rPr>
        <sz val="9"/>
        <rFont val="Calibri"/>
        <family val="2"/>
        <scheme val="minor"/>
      </rPr>
      <t xml:space="preserve"> PARA ESTE MES DE OCTUBRE REPORTAMOS UN TOTAL DE 40 UNIDADES PREDIALES CEDIDAS Y REGISTRADAS EFECTIVAMENTE A LOS BENEFICIARIOS DEL PROGRAMA DE TITULACIÓN DE BIENES FISCALES URBANOS CORRESPONDIENTES A 24 RESOLUCIONES, DICHA INFORMACIÓN SE ENCUENTRA CONSOLIDADA EN EL FORMATO DE GEORREFERENCIACIÓN QUE SE ADJUNTA EN ESTE REGISTRO. </t>
    </r>
    <r>
      <rPr>
        <b/>
        <sz val="9"/>
        <rFont val="Calibri"/>
        <family val="2"/>
        <scheme val="minor"/>
      </rPr>
      <t>NOVIEMBRE:</t>
    </r>
    <r>
      <rPr>
        <sz val="9"/>
        <rFont val="Calibri"/>
        <family val="2"/>
        <scheme val="minor"/>
      </rPr>
      <t xml:space="preserve"> REPORTAMOS UN TOTAL DE 20 UNIDADES PREDIALES CEDIDAS Y REGISTRADAS EFECTIVAMENTE A LOS BENEFICIARIOS DEL PROGRAMA DE TITULACIÓN DE BIENES FISCALES URBANOS CORRESPONDIENTES A 6 RESOLUCIONES, DICHA INFORMACIÓN SE ENCUENTRA CONSOLIDADA EN EL FORMATO DE GEORREFERENCIACIÓN QUE SE ADJUNTA EN ESTE REGISTRO</t>
    </r>
  </si>
  <si>
    <r>
      <t xml:space="preserve">ENERO: </t>
    </r>
    <r>
      <rPr>
        <sz val="9"/>
        <rFont val="Calibri"/>
        <family val="2"/>
        <scheme val="minor"/>
      </rPr>
      <t xml:space="preserve">SE REALIZAN GESTIONES DE PLANEACION TACTICA DEL TRABAJO A REALIZARSE EN EL AÑO 2023 CON RESPECTO AL CCDPH Y SUS DIFERENTES INSTANCIAS. SE ACOMPAÑA LA PRIMERA REUNION DEL AÑO CON LA MCVH DE SANTA ELENA. </t>
    </r>
    <r>
      <rPr>
        <b/>
        <sz val="9"/>
        <rFont val="Calibri"/>
        <family val="2"/>
        <scheme val="minor"/>
      </rPr>
      <t>FEBRERO:</t>
    </r>
    <r>
      <rPr>
        <sz val="9"/>
        <rFont val="Calibri"/>
        <family val="2"/>
        <scheme val="minor"/>
      </rPr>
      <t xml:space="preserve">SE REALIZARON 11 REUNIONES CON LAS MCCVH O SUS LIDERES/AS EN LAS COMUNAS 1, 2, 4, 5, 6, 9, 10, 14, 15, 16 Y 80, DONDE SE ABORDAN TEMAS COMO EL FORTALECIMIENTO DE LAS MESAS Y ELECCIONES DE CARGOS. DOS REUNIONES UNA DE PREPARACIÓN Y LA REALIZACIÓN DE LA MDVH, SE SOCIALIZA LA GENERALIDAD DEL PEHMED Y DEL CCDPH EN ASOCOMUNAL DE LA 5. ADEMAS SE PARTICIPA COMO CORRESPONSABLES, PARTICIPANDO DE LOS DIÁLOGOS SOCIALES DE 10 COMUNAS DIRIGIDOS POR EL DAP EN LA TEMATICA DE HÁBITAT. </t>
    </r>
    <r>
      <rPr>
        <b/>
        <sz val="9"/>
        <rFont val="Calibri"/>
        <family val="2"/>
        <scheme val="minor"/>
      </rPr>
      <t xml:space="preserve">MARZO: </t>
    </r>
    <r>
      <rPr>
        <sz val="9"/>
        <rFont val="Calibri"/>
        <family val="2"/>
        <scheme val="minor"/>
      </rPr>
      <t xml:space="preserve">SE REALIZARON 5 REUNIONES CON LAS MESAS COMUNALES Y CORREGIMENTALES DE VIVIENDA Y HABITAT -MCCVH- O SUS LIDERES/AS EN LAS COMUNAS 2, 11, 14 Y 16 DONDE SE ABORDAN TEMAS COMO EL FORTALECIMIENTO DE LAS MESAS Y ELECCIONES DE CARGOS. DOS REUNIONES UNA DE PREPARACIÓN Y LA REALIZACIÓN DE LA MDVH, DONDE SE CONTINUA CON EL EJERCICIO DE EVALUACION DE LA MESA DISTRITAL ATREVES DE UN DOFA Y PRIORIZARON ESTRATEGIAS DE TRABAJ PARA EL 2023. SE LIDERAN DOS REUNIONES DE COMISIONES TECNICAS, UNA REUNION DE LE MESA DISTRITAL DE VIVIENDA Y HABITAT -MDVH-. ADEMAS SE PARTICIPA COMO CORRESPONSABLES, PARTICIPANDO DE LOS DIÁLOGOS SOCIALES DE 9 COMUNAS DIRIGIDOS POR EL DAP EN LA TEMATICA DE HABITAT. </t>
    </r>
    <r>
      <rPr>
        <b/>
        <sz val="9"/>
        <rFont val="Calibri"/>
        <family val="2"/>
        <scheme val="minor"/>
      </rPr>
      <t xml:space="preserve"> ABRIL: </t>
    </r>
    <r>
      <rPr>
        <sz val="9"/>
        <rFont val="Calibri"/>
        <family val="2"/>
        <scheme val="minor"/>
      </rPr>
      <t xml:space="preserve">SE REALIZARON 5 REUNIONES CON LAS MCCVH O SUS LIDERES/AS EN LAS COMUNAS 8, 10, 11, 14 Y 50, ABORDANDO EL FORTALECIMIENTO DE LAS MESAS, CONVOCATORIAS, PLANEACIÓN, ELECCIONES DE CARGOS Y TALLER CON OBSERVATORIA DE VIVIENDA DEL PEHMED. SE HAN REALIZADO ACCIONES PARA CONVOCAR LAS MCCVH DE LA COMUNA 7, 12, 13 Y 50, AUN NO HA SIDO POSIBLE REUNIRSE. EN UNA REUNION DE LA SECRETARIA TECNICA SE PLANEAN LAS ACCIONES CON LAS INSTANCIAS DEL CCDPH. SE ASESORA A LIDERES DE LAS MESAS DE LA COMUNA 11 Y 13. SE VINCULA A LIDERES DE LAS MCCVH DE LA 8 (LA SIERRA) Y LA 13 (SALADO, BLANQUIZAL Y NUEVOS CONQUISTADORES) EN LOS RECORRIDOS CON PLANEACIÓN URBANA PARA REALIZAR DIAGNOSTICO PARA POSIBLES MIB. SE SOCIALIZA LA CONVOCATORIA DEL ISVIMED PARA EL PROYECTO LA COLINITA, Y LOS ASUNTOS DE PDL Y PP ENVIANDO MENSAJES A TODAS LAS MCCVH, SE REALIZA REUNION DE LA LINEA SOCIAL, EL MIS Y EL OSVHA PARA CONSTRUIR METODOLOGIA DE TRABAJO EN EL ACOMPAÑAMIENTO A LAS MCCVH. </t>
    </r>
    <r>
      <rPr>
        <b/>
        <sz val="9"/>
        <rFont val="Calibri"/>
        <family val="2"/>
        <scheme val="minor"/>
      </rPr>
      <t>MAYO</t>
    </r>
    <r>
      <rPr>
        <sz val="9"/>
        <rFont val="Calibri"/>
        <family val="2"/>
        <scheme val="minor"/>
      </rPr>
      <t xml:space="preserve">:  SE REALIZARON 7 REUNIONES CON LAS MCCVH O SUS LIDERES/AS EN LAS COMUNAS 4, 6, 8, 12, 16 50 Y 70. ABORDANDO EL FORTALECIMIENTO DE LAS MESAS, CONVOCATORIAS, PLANEACIÓN, ELECCIONES DE CARGOS Y TALLER CON OBSERVATORIA DE VIVIENDA DEL PEHMED. SE HAN REALIZADO ACCIONES PARA CONVOCAR LAS MCCVH DE. 2 REUNIONES DE LA SECRETARIA TECNICA SE PLANEAN LAS ACCIONES CON LAS INSTANCIAS DEL CCDPH Y PREPARATORIAS PARA EL CCMPH. JUNIO:SE REALIZARON 2 REUNIONES CON LAS MCCVH O SUS LÍDERES/AS EN LAS COMUNAS 2 Y 12. ABORDANDO EL FORTALECIMIENTO DE LAS MESAS, CONVOCATORIAS, PLANEACIÓN, ELECCIONES DE CARGOS Y TALLER CON OBSERVATORIO DE VIVIENDA DEL PEHMED. SE HAN REALIZADO ACCIONES PARA CONVOCAR LAS MCCVH SIN EMBARGO LAS DINÁMICAS DE PDL Y PP EN LAS COMUNAS HAN LIMITADO LOS TIEMPOS PARA ACORDAR AGENDAS DE LAS MCCVH EN ALGUNAS COMUNAS. POR ASUNTOS ADMINISTRATIVOS Y DE FUNCIONAMIENTO DEL ISVIMED SE DECIDE APLAZAR LA REUNIÓN DEL CCMPH Y OTRAS INSTANCIAS DEL MISMO. </t>
    </r>
    <r>
      <rPr>
        <b/>
        <sz val="9"/>
        <rFont val="Calibri"/>
        <family val="2"/>
        <scheme val="minor"/>
      </rPr>
      <t xml:space="preserve">JUNIO: </t>
    </r>
    <r>
      <rPr>
        <sz val="9"/>
        <rFont val="Calibri"/>
        <family val="2"/>
        <scheme val="minor"/>
      </rPr>
      <t xml:space="preserve">SE REALIZARON 2 REUNIONES CON LAS MCCVH O SUS LÍDERES/AS EN LAS COMUNAS 2 Y 12. ABORDANDO EL FORTALECIMIENTO DE LAS MESAS, CONVOCATORIAS, PLANEACIÓN, ELECCIONES DE CARGOS Y TALLER CON OBSERVATORIO DE VIVIENDA DEL PEHMED. SE HAN REALIZADO ACCIONES PARA CONVOCAR LAS MCCVH SIN EMBARGO LAS DINÁMICAS DE PDL Y PP EN LAS COMUNAS HAN LIMITADO LOS TIEMPOS PARA ACORDAR AGENDAS DE LAS MCCVH EN ALGUNAS COMUNAS. POR ASUNTOS ADMINISTRATIVOS Y DE FUNCIONAMIENTO DEL ISVIMED SE DECIDE APLAZAR LA REUNIÓN DEL CCMPH Y OTRAS INSTANCIAS DEL MISMO. </t>
    </r>
    <r>
      <rPr>
        <b/>
        <sz val="9"/>
        <rFont val="Calibri"/>
        <family val="2"/>
        <scheme val="minor"/>
      </rPr>
      <t xml:space="preserve">JULIO: </t>
    </r>
    <r>
      <rPr>
        <sz val="9"/>
        <rFont val="Calibri"/>
        <family val="2"/>
        <scheme val="minor"/>
      </rPr>
      <t xml:space="preserve">SE REALIZARON 4 REUNIONES CON LAS MCCVH O SUS LIDERES/AS EN LAS COMUNAS 6, 11, 14 Y 16. ABORDANDO EL FORTALECIMIENTO DE LAS MESAS, CONVOCATORIAS, PLANEACIÓN. SE HAN REALIZADO ACCIONES PARA CONVOCAR LAS MCCVH, SIN EMBARGO LAS DINÁMICAS DE PDL Y PP EN LAS COMUNAS HAN LIMITADO LOS TIEMPOS PARA ACORDAR AGENDAS DE LAS MCCVH EN ALGUNAS COMUNAS. POR ASUNTOS ADMINISTRATIVOS Y DE FUNCIONAMIENTO DEL ISVIMED SE DECIDE APLAZAR LAS REUNIONES DEL CCMPH Y OTRAS INSTANCIAS DE ESTE. </t>
    </r>
    <r>
      <rPr>
        <b/>
        <sz val="9"/>
        <rFont val="Calibri"/>
        <family val="2"/>
        <scheme val="minor"/>
      </rPr>
      <t xml:space="preserve">AGOSTO: </t>
    </r>
    <r>
      <rPr>
        <sz val="9"/>
        <rFont val="Calibri"/>
        <family val="2"/>
        <scheme val="minor"/>
      </rPr>
      <t xml:space="preserve">SE REALIZARON 4 REUNIONES CON LAS MCCVH O SUS LIDERES/AS EN LAS COMUNAS 2, 6, 12 Y 50, ABORDANDO EL FORTALECIMIENTO DE LAS MESAS, PLANEACIÓN Y TEMAS ASOCIADOS A LA VIVIENDA Y AL HÁBITAT. SE HAN REALIZADO ACCIONES PARA CONVOCAR LAS MCCVH, SIN EMBARGO, LAS DINÁMICAS DE PARTICIPACIÓN, DE LIDERAZGO Y TERRITORIALES HAN LIMITADO LOS ACUERDOS AGENDAS DE LAS MCCVH EN ALGUNAS COMUNAS. ES IMPORTAN ANOTAR QUE LAS MCCVH DE LA 3, LA 4, 8 Y LA 15 SE ESTÁN REUNIENDO DE MANERA AUTÓNOMA. SE REALIZA UNA REUNIÓN DE LA MESA DISTRITAL DE VIVIENDA Y HÁBITAT. SIGUE PENDIENTE DESDE LA SECRETARIA TÉCNICA DEL CCDPH DEFINIR AGENDAS DE LAS OTRAS INSTANCIAS DE PARTICIPACIÓN. </t>
    </r>
    <r>
      <rPr>
        <b/>
        <sz val="9"/>
        <rFont val="Calibri"/>
        <family val="2"/>
        <scheme val="minor"/>
      </rPr>
      <t>SEPTIEMBRE</t>
    </r>
    <r>
      <rPr>
        <sz val="9"/>
        <rFont val="Calibri"/>
        <family val="2"/>
        <scheme val="minor"/>
      </rPr>
      <t>: SE REALIZARON 8 REUNIONES CON LAS MCCVH O SUS LÍDERES/AS EN LAS COMUNAS 4,6,11,60,90 TEMAS COMO EL FORTALECIMIENTO DE LAS MESAS, PLANEACIÓN, TEMAS ASOCIADOS A LA VIVIENDA Y AL HÁBITAT, TITULACIÓN, PLANES DE TRABAJO Y MISONALIDAD DEL INSTITUTO FUERON LOS TEMAS ABORDADOS, SE HAN REALIZADO ACCIONES PARA CONVOCAR LAS MCCVH, SIN EMBARGO, LAS DINÁMICAS DE PARTICIPACIÓN, DE LIDERAZGO Y TERRITORIALES HAN LIMITADO REUNIONES DE LAS MCCVH EN ALGUNAS COMUNAS. ES IMPORTAN ANOTAR QUE LAS MCCVH DE LA 3, LA 4, 8, LA 15, LA 9 LA 7 SE ESTÁN REUNIENDO DE MANERA AUTÓNOMA. SE REALIZA UNA REUNIÓN DE LA MESA DISTRITAL DE VIVIENDA Y HÁBITAT TEMA ABORDADO POT SE REALIZÓ REUNIÓN CON LA COMISIÓN TÉCNICA DE COBERTURA Y CALIDAD Y UNA REUNIÓN CON COMISIÓN TÉCNICA DE DESARROLLO INSTITUCIONAL SE ADJUNTAN ALGUNAS DE LAS EVIDENCIAS.</t>
    </r>
    <r>
      <rPr>
        <b/>
        <sz val="9"/>
        <rFont val="Calibri"/>
        <family val="2"/>
        <scheme val="minor"/>
      </rPr>
      <t xml:space="preserve"> OCTUBRE:</t>
    </r>
    <r>
      <rPr>
        <sz val="9"/>
        <rFont val="Calibri"/>
        <family val="2"/>
        <scheme val="minor"/>
      </rPr>
      <t xml:space="preserve">SE REALIZARON 3 REUNIONES CON LAS MCCVH O SUS LÍDERES/AS EN LAS COMUNAS 15, 60 Y 90 SE ABORDARON TEMAS DE FORTALECIMIENTO DE LAS MESAS, PLANEACIÓN, TEMAS ASOCIADOS A LA VIVIENDA Y AL HÁBITAT, TITULACIÓN, PLANES DE TRABAJO Y MISIONALIDAD DEL INSTITUTO FUERON LOS TEMAS ABORDADOS, SE HAN REALIZADO ACCIONES PARA CONVOCAR LAS MCCVH, SIN EMBARGO, LAS DINÁMICAS DE PARTICIPACIÓN, DE LIDERAZGO Y TERRITORIALES HAN LIMITADO REUNIONES DE LAS MCCVH EN ALGUNAS COMUNAS. SE REALIZA UNA REUNIÓN DE LA MESA DISTRITAL DE VIVIENDA Y HÁBITAT TEMA ABORDADO POT SE REALIZA REUNIÓN DE LA SECRETARIA TÉCNICA. LA RUTA DE ACCESO ES: SUBDIRECCIÓN DE PLANEACIÓN - 2. CCDPH - MCCVH - TODOS LOS DOCUMENTOS. </t>
    </r>
    <r>
      <rPr>
        <b/>
        <sz val="9"/>
        <rFont val="Calibri"/>
        <family val="2"/>
        <scheme val="minor"/>
      </rPr>
      <t>NOVIEMBRE</t>
    </r>
    <r>
      <rPr>
        <sz val="9"/>
        <rFont val="Calibri"/>
        <family val="2"/>
        <scheme val="minor"/>
      </rPr>
      <t>: SE REALIZARON 3 REUNIONES CON LAS MCCVH O SUS LÍDERES/AS EN LAS COMUNAS 5, 6 Y 12, ABORDANDO EL FORTALECIMIENTO DE LAS MESAS Y TEMAS ASOCIADOS A LA VIVIENDA Y AL HÁBITAT. SE HAN REALIZADO ACCIONES PARA CONVOCAR LAS MCCVH, SIN EMBARGO, LAS DINÁMICAS DE PARTICIPACIÓN, DE LIDERAZGO Y TERRITORIALES HAN LIMITADO LOS ACUERDOS AGENDAS DE LAS MCCVH EN ALGUNAS COMUNAS. SE REALIZA UNA REUNIÓN DE LA SECRETARIA TÉCNICA DEL CCDPH PARA DEFINIR AGENDAS DE LAS OTRAS INSTANCIAS DE PARTICIPACIÓN. PARA ESTE MES ES DE RESALTAR LA PARTICIPACIÓN DE REPRESENTANTES DE 11 MCCVH EN EL SEGUNDO CONGRESO DE VIVIENDA Y HÁBITAT. COMO ISVIMED SE PARTICIPA EN LA COMUNA 5 EN REUNIÓN CONVOCADA POR EL SECTOR DE VIVIENDA DEL CCCP. SE PARTICIPA EN DOS REUNIONES DEL CCCP DE LA COMUNA 8, DONDE REPRESENTANTES DE LA MCCVH8 REALIZAN SUS PROPUESTAS PARA EJECUCIÓN DE RECURSOS DE PRESUPUESTO PARTICIPATIVO.</t>
    </r>
  </si>
  <si>
    <r>
      <rPr>
        <b/>
        <sz val="9"/>
        <rFont val="Calibri"/>
        <family val="2"/>
        <scheme val="minor"/>
      </rPr>
      <t>ENERO:</t>
    </r>
    <r>
      <rPr>
        <sz val="9"/>
        <rFont val="Calibri"/>
        <family val="2"/>
        <scheme val="minor"/>
      </rPr>
      <t xml:space="preserve"> PARA EL MES DE ENERO SE REALIZAN GESTIONES DE PLANEACION TACTICA DEL TRABAJO A REALIZARSE EN EL AÑO 2023 CON RESPECTO A LA IMPLEMENTACION DE LA POLITICA PUBLICA DE INQUILINATOS Y EL MONITOREO DE LA MISMA. SE REALIZAN PIEZAS PUBLICITARIAS DE LA TEMATICA DE INQUILINATOS. </t>
    </r>
    <r>
      <rPr>
        <b/>
        <sz val="9"/>
        <rFont val="Calibri"/>
        <family val="2"/>
        <scheme val="minor"/>
      </rPr>
      <t xml:space="preserve">FEBRERO: </t>
    </r>
    <r>
      <rPr>
        <sz val="9"/>
        <rFont val="Calibri"/>
        <family val="2"/>
        <scheme val="minor"/>
      </rPr>
      <t>SE REALIZAN Y/O PARTICIPA EN 4 REUNIONES DONDE SE ABORDA EL TEMA DE INQUILINATOS: UNA DE LA PRIMERA MESA DE TRABAJO POR LOS INQUILINATOS DONDE SE PLANTEAN LOS DESAFÍOS PARA EL AÑO 2023. Y TRES AL INTERIOR DEL ISVIMED CON EL EQUIPO DE PLANEACIÓN URBANA PARA PLANES DE MEJORAMIENTO - PONDERACIÓN INQUILINATOS, OTRA DE APOYO JURÍDICO INQUILINATOS, Y LA OTRA CON PLANEACIÓN ESTRATÉGICA PARA REVISAR LAS FUENTES DE INFORMACIÓN DE INQUILINATOS QUE TENEMOS COMO ISVIMED. RUTA.</t>
    </r>
    <r>
      <rPr>
        <b/>
        <sz val="9"/>
        <rFont val="Calibri"/>
        <family val="2"/>
        <scheme val="minor"/>
      </rPr>
      <t xml:space="preserve"> MARZO:</t>
    </r>
    <r>
      <rPr>
        <sz val="9"/>
        <rFont val="Calibri"/>
        <family val="2"/>
        <scheme val="minor"/>
      </rPr>
      <t xml:space="preserve"> SE REALIZAN Y/O PARTICIPA EN 7 REUNIONES EN PRO A LA IMPLEMENTACIÓN DE LA POLÍTICA PÚBLICA PARA LOS INQUILINATOS: 1. SOCIALIZACIÓN DE HERRAMIENTA UNICEF-IMMAP A MODO DE COMPARTIR PLATAFORMAS DE INFORMACIÓN Y CUALIFICAR EL PROCESO CESP. 2. LANZAMIENTOS INDICADORES DE GOBERNANZA MIGRATORIA – MEDELLÍN 2023. 3. MESA INTERINSTITUCIONAL C10. 4. SUBCOMITÉ DE NIÑEZ MIGRANTE Y REFUGIADA. 5. REUNIÓN ISVIMED-UNIDADNIÑEZ-SNBF/ IMMAP-UNICEF. 6. COMISIÓN 2 INQUILINATOS. 7. PLANEACIÓN RECORRIDOS POR INQUILINATOS PRADO CENTRO. SE REALIZA EL RECORRIDO POR INQUILINATOS DE PRADO CENTRO CON VARIAS ENTIDADES PARA ACERCAR LA OFERTA. SE DILIGENCIA Y ENVÍA INFORMACIÓN DEL MODELO DE SEGUIMIENTO A POLÍTICAS PÚBLICAS CON EL DAP. SE RESPONDE DERECHO DE PETICIÓN DE LÍDERES/A. </t>
    </r>
    <r>
      <rPr>
        <b/>
        <sz val="9"/>
        <rFont val="Calibri"/>
        <family val="2"/>
        <scheme val="minor"/>
      </rPr>
      <t xml:space="preserve">ABRIL: </t>
    </r>
    <r>
      <rPr>
        <sz val="9"/>
        <rFont val="Calibri"/>
        <family val="2"/>
        <scheme val="minor"/>
      </rPr>
      <t>SE REALIZAN Y/O PARTICIPA EN 2 REUNIONES EN PRO A LA IMPLEMENTACIÓN DE LA POLÍTICA PÚBLICA PARA LOS INQUILINATOS Y SU SEGUIMIENTO: 1. MESA DE TRABAJO PARA INQUILINATOS DONDE SE HACE ÉNFASIS EN LA PROGRAMACIÓN DE LA PRÓXIMA FERIA DE INQUILINATOS, SE HACE REFERENCIA A LOS RECORRIDOS Y SE HACE UNA ACTIVIDAD BASADOS EN LA MATRIZ DE RESPONSABILIDADES DE CADA DEPENDENCIA PARA VISIBILIZAR LAS ACCIONES QUE PUEDAN SURGIR DE CADA DEPENDENCIA PARA LA ATENCIÓN A LA POBLACIÓN DE INQUILINATOS. 2. CON CASA NIQUITAO (SISFDDHH) POLÍTICA PÚBLICA DE INQUILINATOS. SE REALIZAN 4 RECORRIDOS DOS PREVIOS DE IDENTIFICACIÓN INQUILINATOS Y DOS DE ACERCAMIENTO DE LA OFERTA A LA POBLACIÓN DE INQUILINATOS DE PRADO CENTRO Y BOSTON CON ENTIDADES COMO INCLUSIÓN SOCIAL DESDE LA UNIDAD DE NIÑEZ, LA SECRETARIA DE EDUCACIÓN, EL DAGRD, DDHH, UPB Y EL ISVIMED. SE REALIZA PROCESO DE CONTRATACIÓN DEL OPERADOR DE INQUILINATOS QUIEN EMPEZARA EN MAYO.</t>
    </r>
    <r>
      <rPr>
        <b/>
        <sz val="9"/>
        <rFont val="Calibri"/>
        <family val="2"/>
        <scheme val="minor"/>
      </rPr>
      <t xml:space="preserve"> MAYO:</t>
    </r>
    <r>
      <rPr>
        <sz val="9"/>
        <rFont val="Calibri"/>
        <family val="2"/>
        <scheme val="minor"/>
      </rPr>
      <t xml:space="preserve">SE REALIZAN Y/O PARTICIPA EN 5 REUNIONES EN PRO A LA IMPLEMENTACIÓN DE LA POLÍTICA PUBLICA PARA LOS INQUILINATOS Y SU SEGUIMIENTO: 2 REUNIONES DE PREPARACIÓN DE LA FERIA DE SERVICIOS CON CULTURA CIUDADANA, 1 CON EL INDER, 1 DEL COMITÉ TÉCNICO DE SEGUIMIENTO CONTRATO 291-2023 CON LA ENTIDAD PARTENON, 1 DE LA REUNIÓN DE LA COMISIÓN TÉCNICA DE GARANTÍA DE DERECHOS. SE REALIZAN 5 RECORRIDOS, UNO PREPARATORIO DE LA FERIA EN EL PARQUE BOLIVAR Y DE LOS OTROS, 4 RECORRIDOS DOS PREVIOS DE IDENTIFICACIÓN INQUILINATOS Y DOS DE ACERCAMIENTO DE LA OFERTA A LA POBLACION DE INQUILINATOS DE VILLA NUEVA Y ESTACIÓN VILLA. INICIA EL CONTRATO CON PARTENON E INQUILINATOS QUIEN EMPEZARA EN MAYO. LA RUTA DE ACCESO A LAS EVIDENCIAS. </t>
    </r>
    <r>
      <rPr>
        <b/>
        <sz val="9"/>
        <rFont val="Calibri"/>
        <family val="2"/>
        <scheme val="minor"/>
      </rPr>
      <t>JUNIO:</t>
    </r>
    <r>
      <rPr>
        <sz val="9"/>
        <rFont val="Calibri"/>
        <family val="2"/>
        <scheme val="minor"/>
      </rPr>
      <t xml:space="preserve"> SE REALIZARON 2 REUNIONES CON LAS MCCVH O SUS LIDERES/AS EN LAS COMUNAS 2 Y 12. ABORDANDO EL FORTALECIMIENTO DE LAS MESAS, CONVOCATORIAS, PLANEACIÓN, ELECCIONES DE CARGOS Y TALLER CON OBSERVATORIA DE VIVIENDA DEL PEHMED. SE HAN REALIZADO ACCIONES PARA CONVOCAR LAS MCCVH SIN EMBARGO LAS DINAMICAS DE PDL Y PP EN LAS COMUNAS HAN LIMITADO LOS TIEMPOS PARA ACORDAR AGENDAS DE LAS MCCVH EN ALGUNAS COMUNAS. POR ASUNTOS ADMISNTRATIVOS Y DE FUNCIONAMIENTO DEL ISVIMED SE DECIDE APLAZAR LA REUNION DEL CCMPH Y OTRRAS INSTANCIAS DEL MISMO.</t>
    </r>
    <r>
      <rPr>
        <b/>
        <sz val="9"/>
        <rFont val="Calibri"/>
        <family val="2"/>
        <scheme val="minor"/>
      </rPr>
      <t xml:space="preserve"> JULIO: </t>
    </r>
    <r>
      <rPr>
        <sz val="9"/>
        <rFont val="Calibri"/>
        <family val="2"/>
        <scheme val="minor"/>
      </rPr>
      <t xml:space="preserve">PARA EL CUMPLIMIENTO DE ESTE INDICADOR LAS ACTIVIDADES PLANEADAS SE REALIZARON, Y CON ELLAS SE REALIZA DESDE LA MESA DE TRABAJO PARA LOS INQUILINATOS EL ACOMPAÑAMIENTO A LOS MISMOS. SE REALIZAN Y/O PARTICIPA EN 10 REUNIONES EN PRO A LA IMPLEMENTACIÓN DE LA POLÍTICA PÚBLICA PARA LOS INQUILINATOS Y SU SEGUIMIENTO: 1 DEL COMITÉ TÉCNICO DE SEGUIMIENTO CONTRATO 291-2023 CON PARTENON, 1 DE LA COMISIÓN DE CONTROL Y SEGUIMIENTO A INQUILINATOS Y OTRA PREPARATORIA DE LA MISMA, 1 CON LA SECRETARÍA . DE EDUCACIÓN, 1 CON EL DAP CON EL TEMA DEL SISBEN EN INQUILINATOS, 1 EL DAGRD PARA SU ROL DE CONTROL Y SEGUIMIENTO EN INQUILINATOS, 1 DEL CONSEJO DE GOBIERNO DE LA COMUNA 10 CON INSPECTORES TEMA CONTROL A INQUILINATOS, 1 DE COMISIÓN DE GARANTÍA DE DERECHOS A LA POBLACIÓN DE INQUILINATOS Y OTRA PREPARATORIA DE LA MISMA, SE PARTICIPÓ EN COMITÉ TEMÁTICO DIGNIFICACIÓN SOCIAL DE LA MESA MIGRATORIA INTERINSTITUCIONAL PARA LA GESTIÓN DE FLUJOS MIGRATORIOS MIXTOS DE MEDELLÍN. SE REALIZAN 3 RECORRIDOS DE ACERCAMIENTO DE LA OFERTA INSTITUCIONAL DOS EN LA COMUNA 10 Y UNO EN LA COMUNA 4, ACERCANDO LA OFERTA DE LA SISFDH, EDUCACIÓN, DAGRD, MUJERES, COMBOS E ISVIMED.  </t>
    </r>
    <r>
      <rPr>
        <b/>
        <sz val="9"/>
        <rFont val="Calibri"/>
        <family val="2"/>
        <scheme val="minor"/>
      </rPr>
      <t>SEPTIEMBRE:</t>
    </r>
    <r>
      <rPr>
        <sz val="9"/>
        <rFont val="Calibri"/>
        <family val="2"/>
        <scheme val="minor"/>
      </rPr>
      <t xml:space="preserve"> PARA EL CUMPLIMIENTO DE ESTE INDICADOR LAS ACTIVIDADES PLANEADAS QUE SE REALIZARON, COMO ISVIMED Y CON LA MESA DE TRABAJO PARA LOS INQUILINATOS PARA EL ACOMPAÑAMIENTO A LOS INQUILINATOS FUERON: SE REALIZAN Y/O PARTICIPA EN 8 REUNIONES EN PRO A LA IMPLEMENTACIÓN DE LA POLÍTICA PÚBLICA PARA LOS INQUILINATOS Y SU SEGUIMIENTO: 1 REUNIÓN OPERATIVA CONTRATO 391-2023 CON PARTENON, UNA REUNIÓN DE COMISIÓN 2 MESA DE TRABAJO PARA LOS INQUILINATOS, Y OTRA PREPARATORIA DE ESTA, 1 REUNIONES PARA REVISAR LA HERRAMIENTA DE INQUILINATOS A TRABAJARSE CON AIMMAP Y LA UNIDAD DE NIÑEZ, UNA REUNIÓN DE CAPACITACIÓN IMPLEMENTACIÓN DE LA HERRAMIENTA UNICEF- IMMAP, UNA REUNIÓN DEL MONITOREO DE LAS HERRAMIENTAS DE PROTECCIÓN Y RUTAS EN LOS MUNICIPIOS CON UNICEF Y AIMMAP, UNA REUNIÓN CON LA RED DE ADMINISTRADORES DE INQUILINATOS DEL BARRIO PRADO CENTRO Y UNA REUNIÓN PREPARATORIA A ESTA, SE REALIZAN 4 RECORRIDOS DE ACERCAMIENTO DE LA OFERTA INSTITUCIONAL EN LA COMUNA 4 BARRIOS SAN PEDRO, Y MORAVIA 16 INQUILINATOS, ACERCANDO LA OFERTA DE DIFERENTES UNIDADES DE LA SISFDH, EDUCACIÓN, DAGRD, MUJERES E ISVIMED Y DOS ONG. </t>
    </r>
    <r>
      <rPr>
        <b/>
        <sz val="9"/>
        <rFont val="Calibri"/>
        <family val="2"/>
        <scheme val="minor"/>
      </rPr>
      <t xml:space="preserve">OCTUBRE: </t>
    </r>
    <r>
      <rPr>
        <sz val="9"/>
        <rFont val="Calibri"/>
        <family val="2"/>
        <scheme val="minor"/>
      </rPr>
      <t xml:space="preserve">PARA EL CUMPLIMIENTO DE ESTE INDICADOR SE CUMPLIERON LAS ACTIVIDADES PLANEADAS COMO ISVIMED, SE REALIZARON 9 REUNIONES: 1 DE LA MESA DE TRABAJO PARA LOS INQUILINATOS AMPLIADA A LA PARTICIPACIÓN DE DUEÑOS/AS Y/O ADMINISTRADORES/AS DE INQUILINATO, DOS PREPARATORIAS DE DICHA MESA, UNA REUNIÓN CON LA RED DE ADMINISTRADORES DE INQUILINATOS DE VILLA NUEVA-ESTACIÓN VILLA Y CANDELARIA, DOS REUNIONES CON EL OPERADOR Y TRES REUNIONES DE CONSTRUCCIÓN DEL MODELO DE SEGUIMIENTO A LA POLÍTICA PUBLICA DE INQUILINATOS. SE REALIZÓ LA APLICACIÓN DE LA HERRAMIENTA DE PROTECCIÓN Y RUTAS EN LOS MUNICIPIOS CON UNICEF Y AIMMAP PARA NIÑEZ DE INQUILINATOS. SE PARTICIPÓ COMO ISVIMED EN LA FERIA DE SERVICIOS LIDERADA POR SISFDH PARA POBLACIÓN DE INQUILINATOS. SE REALIZAN 4 RECORRIDOS DE ACERCAMIENTO DE LA OFERTA INSTITUCIONAL EN LA COMUNA 4 BARRIOS. SE CUENTA CON UN INFORME TÉCNICO CONSOLIDADO DEL MES Y DEL TRABAJO REALIZADO A LA FECHA. </t>
    </r>
    <r>
      <rPr>
        <b/>
        <sz val="9"/>
        <rFont val="Calibri"/>
        <family val="2"/>
        <scheme val="minor"/>
      </rPr>
      <t xml:space="preserve">NOVIEMBRE: </t>
    </r>
    <r>
      <rPr>
        <sz val="9"/>
        <rFont val="Calibri"/>
        <family val="2"/>
        <scheme val="minor"/>
      </rPr>
      <t>PARA EL CUMPLIMIENTO DE ESTE INDICADOR SE REALIZARON LAS ACTIVIDADES QUE SE PLANEARON COMO ISVIMED Y MESA DE TRABAJO PARA LOS INQUILINATOS, ASÍ: SE REALIZAN Y/O PARTICIPA EN 10 REUNIONES EN PRO A LA IMPLEMENTACIÓN DE LA POLÍTICA PÚBLICA PARA LOS INQUILINATOS Y SU SEGUIMIENTO: UNA CON LA RED DE ADMINISTRADORES DE INQUILINATOS DE LOS BARRIOS VILLA NUEVA, ESTACIÓN VILLA Y CANDELARIA. UNA DE LA COMISIÓN 2. UNA DE LA COMISIÓN TÉCNICA DEL CONTRATO 291-2023 CON PARTENÓN. UNA PREPARATORIA EVENTO NAVIDAD INQUILINATOS. UNA DE CONSTRUCCIÓN DEL MODELO DE SEGUIMIENTO A INQUILINATOS. UNA DE POLÍTICAS PÚBLICAS EN EL PRÓXIMO PDD. UNA DE LA MESA INTERINSTITUCIONAL COMUNA 10. UNA DEL COMITÉ DE DIGNIFICACIÓN SOCIAL. Y CAPACITACIÓN DE TRANSFERENCIAS METODOLÓGICAS EN PROTECCIÓN DE MIGRANTES Y REFUGIADOS – UNICEF. SE REALIZAN 5 RECORRIDOS EN 19 INQUILINATOS DE LA COMUNA 4 PARA ACERCAR LA OFERTA INSTITUCIONAL A LAS FAMILIAS HABITANTES DE DICHOS INMUEBLES. ES IMPORTANTE ANOTAR QUE CON EL OPERADOR SE IDENTIFICARON 6 INQUILINATOS A LOS CUALES SE LES HIZO DIAGNOSTICO FÍSICO ESPACIAL Y SE CARACTERIZÓ 9 HOGARES INTEGRADOS POR 15 PERSONAS EN LAS COMUNAS 3 Y 15. EL TOTAL ACUMULADO A NOVIEMBRE DE 2023 ES DE 124 INQUILINATOS IDENTIFICADOS, 299 HOGARES CARACTERIZADOS INTEGRADOS POR 550 FAMILIAS DE LAS DIFERENTES COMUNAS DE LA CIUDAD.</t>
    </r>
  </si>
  <si>
    <r>
      <rPr>
        <b/>
        <sz val="9"/>
        <rFont val="Calibri"/>
        <family val="2"/>
        <scheme val="minor"/>
      </rPr>
      <t xml:space="preserve">ENERO: </t>
    </r>
    <r>
      <rPr>
        <sz val="9"/>
        <rFont val="Calibri"/>
        <family val="2"/>
        <scheme val="minor"/>
      </rPr>
      <t xml:space="preserve">DURANTE ESTE MES SE REALIZARON 323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Calibri"/>
        <family val="2"/>
        <scheme val="minor"/>
      </rPr>
      <t>FEBRERO:</t>
    </r>
    <r>
      <rPr>
        <sz val="9"/>
        <rFont val="Calibri"/>
        <family val="2"/>
        <scheme val="minor"/>
      </rPr>
      <t xml:space="preserve"> DURANTE ESTE MES SE REALIZARON 657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t>
    </r>
    <r>
      <rPr>
        <b/>
        <sz val="9"/>
        <rFont val="Calibri"/>
        <family val="2"/>
        <scheme val="minor"/>
      </rPr>
      <t>MARZO:</t>
    </r>
    <r>
      <rPr>
        <sz val="9"/>
        <rFont val="Calibri"/>
        <family val="2"/>
        <scheme val="minor"/>
      </rPr>
      <t xml:space="preserve"> SE REALIZARON 5 REUNIONES CON LAS MESAS COMUNALES Y CORREGIMENTALES DE VIVIENDA Y HÁBITAT -MCCVH- O SUS LÍDERES/AS EN LAS COMUNAS 2, 11, 14 Y 16 DONDE SE ABORDAN TEMAS COMO EL FORTALECIMIENTO DE LAS MESAS Y ELECCIONES DE CARGOS. DOS REUNIONES UNA DE PREPARACIÓN Y LA REALIZACIÓN DE LA MDVH, DONDE SE CONTINUA CON EL EJERCICIO DE EVALUACIÓN DE LA MESA DISTRITAL ATREVES DE UN DOFA Y PRIORIZARON ESTRATEGIAS DE TRABAJO PARA EL 2023. SE LIDERAN DOS REUNIONES DE COMISIONES TÉCNICAS, UNA REUNIÓN DE LE MESA DISTRITAL DE VIVIENDA Y HÁBITAT -MDVH-. ADEMÁS, SE PARTICIPA COMO CORRESPONSABLES, PARTICIPANDO DE LOS DIÁLOGOS SOCIALES DE 9 COMUNAS DIRIGIDOS POR EL DAP EN LA TEMÁTICA DE HÁBITAT.  </t>
    </r>
    <r>
      <rPr>
        <b/>
        <sz val="9"/>
        <rFont val="Calibri"/>
        <family val="2"/>
        <scheme val="minor"/>
      </rPr>
      <t>ABRIL</t>
    </r>
    <r>
      <rPr>
        <sz val="9"/>
        <rFont val="Calibri"/>
        <family val="2"/>
        <scheme val="minor"/>
      </rPr>
      <t xml:space="preserve">:DURANTE ESTE MES SE REALIZARON 695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EL ARCHIVO ADJUNTO DETALLA LAS ACTIVIDADES REALIZADAS Y LA RUTA DONDE REPOSAN LAS EVIDENCIAS. </t>
    </r>
    <r>
      <rPr>
        <b/>
        <sz val="9"/>
        <rFont val="Calibri"/>
        <family val="2"/>
        <scheme val="minor"/>
      </rPr>
      <t xml:space="preserve">MAYO: </t>
    </r>
    <r>
      <rPr>
        <sz val="9"/>
        <rFont val="Calibri"/>
        <family val="2"/>
        <scheme val="minor"/>
      </rPr>
      <t>DURANTE ESTE MES SE REALIZARON 813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EL ARCHIVO ADJUNTO DETALLA LAS ACTIVIDADES REALIZADAS Y LA RUTA DONDE REPOSAN LAS EVIDENCIAS.</t>
    </r>
    <r>
      <rPr>
        <b/>
        <sz val="9"/>
        <rFont val="Calibri"/>
        <family val="2"/>
        <scheme val="minor"/>
      </rPr>
      <t xml:space="preserve"> JUNIO: </t>
    </r>
    <r>
      <rPr>
        <sz val="9"/>
        <rFont val="Calibri"/>
        <family val="2"/>
        <scheme val="minor"/>
      </rPr>
      <t xml:space="preserve">DURANTE ESTE MES SE REALIZARON 2.583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EL ARCHIVO ADJUNTO DETALLA LAS ACTIVIDADES REALIZADAS Y LA RUTA DONDE REPOSAN LAS EVIDENCIAS. </t>
    </r>
    <r>
      <rPr>
        <b/>
        <sz val="9"/>
        <rFont val="Calibri"/>
        <family val="2"/>
        <scheme val="minor"/>
      </rPr>
      <t xml:space="preserve">JULIO: </t>
    </r>
    <r>
      <rPr>
        <sz val="9"/>
        <rFont val="Calibri"/>
        <family val="2"/>
        <scheme val="minor"/>
      </rPr>
      <t xml:space="preserve">DURANTE ESTE MES SE REALIZARON 367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EL ARCHIVO ADJUNTO DETALLA LAS ACTIVIDADES REALIZADAS Y LA RUTA DONDE REPOSAN LAS EVIDENCIAS. </t>
    </r>
    <r>
      <rPr>
        <b/>
        <sz val="9"/>
        <rFont val="Calibri"/>
        <family val="2"/>
        <scheme val="minor"/>
      </rPr>
      <t xml:space="preserve">AGOSTO: </t>
    </r>
    <r>
      <rPr>
        <sz val="9"/>
        <rFont val="Calibri"/>
        <family val="2"/>
        <scheme val="minor"/>
      </rPr>
      <t xml:space="preserve">DURANTE ESTE MES SE REALIZARON 406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EL ARCHIVO ADJUNTO DETALLA LAS ACTIVIDADES REALIZADAS Y LA RUTA DONDE REPOSAN LAS EVIDENCIAS. </t>
    </r>
    <r>
      <rPr>
        <b/>
        <sz val="9"/>
        <rFont val="Calibri"/>
        <family val="2"/>
        <scheme val="minor"/>
      </rPr>
      <t>SEPTIEMBRE:</t>
    </r>
    <r>
      <rPr>
        <sz val="9"/>
        <rFont val="Calibri"/>
        <family val="2"/>
        <scheme val="minor"/>
      </rPr>
      <t xml:space="preserve">  SE REALIZARON 581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EL ARCHIVO ADJUNTO DETALLA LAS ACTIVIDADES REALIZADAS Y LA RUTA DONDE REPOSAN LAS EVIDENCIAS. </t>
    </r>
    <r>
      <rPr>
        <b/>
        <sz val="9"/>
        <rFont val="Calibri"/>
        <family val="2"/>
        <scheme val="minor"/>
      </rPr>
      <t>OCTUBRE:</t>
    </r>
    <r>
      <rPr>
        <sz val="9"/>
        <rFont val="Calibri"/>
        <family val="2"/>
        <scheme val="minor"/>
      </rPr>
      <t xml:space="preserve"> SE REALIZARON 371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EL ARCHIVO ADJUNTO DETALLA LAS ACTIVIDADES REALIZADAS Y LA RUTA DONDE REPOSAN LAS EVIDENCIAS.</t>
    </r>
    <r>
      <rPr>
        <b/>
        <sz val="9"/>
        <rFont val="Calibri"/>
        <family val="2"/>
        <scheme val="minor"/>
      </rPr>
      <t xml:space="preserve"> NOVIEMBRE</t>
    </r>
    <r>
      <rPr>
        <sz val="9"/>
        <rFont val="Calibri"/>
        <family val="2"/>
        <scheme val="minor"/>
      </rPr>
      <t>: DURANTE ESTE MES SE REALIZARON 77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EL ARCHIVO ADJUNTO DETALLA LAS ACTIVIDADES REALIZADAS Y LA RUTA DONDE REPOSAN LAS EVIDENCIAS.</t>
    </r>
  </si>
  <si>
    <r>
      <rPr>
        <b/>
        <sz val="9"/>
        <rFont val="Calibri"/>
        <family val="2"/>
        <scheme val="minor"/>
      </rPr>
      <t xml:space="preserve">ENERO:  </t>
    </r>
    <r>
      <rPr>
        <sz val="9"/>
        <rFont val="Calibri"/>
        <family val="2"/>
        <scheme val="minor"/>
      </rPr>
      <t xml:space="preserve">PARA EL MES DE ENERO DE 2023, SE CUENTA CON UN TOTAL DE 2.740 HOGARES ACTIVOS BENEFICIARIOS DEL SUBSIDIO DISTRITAL DE ARRENDAMIENTO TEMPORAL, PARA UN CONSOLIDADO DE ESTE BENEFICIO DE 100.312. </t>
    </r>
    <r>
      <rPr>
        <b/>
        <sz val="9"/>
        <rFont val="Calibri"/>
        <family val="2"/>
        <scheme val="minor"/>
      </rPr>
      <t>FEBRERO:</t>
    </r>
    <r>
      <rPr>
        <sz val="9"/>
        <rFont val="Calibri"/>
        <family val="2"/>
        <scheme val="minor"/>
      </rPr>
      <t xml:space="preserve"> SE CUENTA CON UN TOTAL DE 2.743 HOGARES ACTIVOS BENEFICIARIOS DEL SUBSIDIO DISTRITAL DE ARRENDAMIENTO TEMPORAL, PARA UN CONSOLIDADO DE ESTE BENEFICIO DE 103.055. </t>
    </r>
    <r>
      <rPr>
        <b/>
        <sz val="9"/>
        <rFont val="Calibri"/>
        <family val="2"/>
        <scheme val="minor"/>
      </rPr>
      <t xml:space="preserve">MARZO: </t>
    </r>
    <r>
      <rPr>
        <sz val="9"/>
        <rFont val="Calibri"/>
        <family val="2"/>
        <scheme val="minor"/>
      </rPr>
      <t>PARA EL MES DE MARZO DE 2023, SE CUENTA CON UN TOTAL DE 2.721 HOGARES ACTIVOS BENEFICIARIOS DEL SUBSIDIO DISTRITAL DE ARRENDAMIENTO TEMPORAL, PARA UN CONSOLIDADO DE ESTE BENEFICIO DE 105.776.</t>
    </r>
    <r>
      <rPr>
        <b/>
        <sz val="9"/>
        <rFont val="Calibri"/>
        <family val="2"/>
        <scheme val="minor"/>
      </rPr>
      <t xml:space="preserve"> ABRIL:</t>
    </r>
    <r>
      <rPr>
        <sz val="9"/>
        <rFont val="Calibri"/>
        <family val="2"/>
        <scheme val="minor"/>
      </rPr>
      <t xml:space="preserve">PARA EL MES DE ABRIL DE 2023, SE CUENTA CON UN TOTAL DE 2.715 HOGARES ACTIVOS BENEFICIARIOS DEL SUBSIDIO DISTRITAL DE ARRENDAMIENTO TEMPORAL, PARA UN CONSOLIDADO DE ESTE BENEFICIO DE 108.491. </t>
    </r>
    <r>
      <rPr>
        <b/>
        <sz val="9"/>
        <rFont val="Calibri"/>
        <family val="2"/>
        <scheme val="minor"/>
      </rPr>
      <t>MAYO:</t>
    </r>
    <r>
      <rPr>
        <sz val="9"/>
        <rFont val="Calibri"/>
        <family val="2"/>
        <scheme val="minor"/>
      </rPr>
      <t xml:space="preserve"> PARA EL MES DE MAYO DE 2023, SE CUENTA CON UN TOTAL DE 2.721 HOGARES ACTIVOS BENEFICIARIOS DEL SUBSIDIO DISTRITAL DE ARRENDAMIENTO TEMPORAL, PARA UN CONSOLIDADO DE ESTE BENEFICIO DE 111.212. </t>
    </r>
    <r>
      <rPr>
        <b/>
        <sz val="9"/>
        <rFont val="Calibri"/>
        <family val="2"/>
        <scheme val="minor"/>
      </rPr>
      <t>JUNIO</t>
    </r>
    <r>
      <rPr>
        <sz val="9"/>
        <rFont val="Calibri"/>
        <family val="2"/>
        <scheme val="minor"/>
      </rPr>
      <t xml:space="preserve">:SE REALIZARON 2 REUNIONES CON LAS MCCVH O SUS LIDERES/AS EN LAS COMUNAS 2 Y 12. ABORDANDO EL FORTALECIMIENTO DE LAS MESAS, CONVOCATORIAS, PLANEACIÓN, ELECCIONES DE CARGOS Y TALLER CON OBSERVATORIA DE VIVIENDA DEL PEHMED. SE HAN REALIZADO ACCIONES PARA CONVOCAR LAS MCCVH SIN EMBARGO LAS DINAMICAS DE PDL Y PP EN LAS COMUNAS HAN LIMITADO LOS TIEMPOS PARA ACORDAR AGENDAS DE LAS MCCVH EN ALGUNAS COMUNAS. POR ASUNTOS ADMISNTRATIVOS Y DE FUNCIONAMIENTO DEL ISVIMED SE DECIDE APLAZAR LA REUNION DEL CCMPH Y OTRRAS INSTANCIAS DEL MISMO. JUNIO: ARA EL MES DE JUNIO DE 2023, SE CUENTA CON UN TOTAL DE 2.740 HOGARES ACTIVOS BENEFICIARIOS DEL SUBSIDIO DISTRITAL DE ARRENDAMIENTO TEMPORAL, PARA UN CONSOLIDADO DE ESTE BENEFICIO DE 113.952. </t>
    </r>
    <r>
      <rPr>
        <b/>
        <sz val="9"/>
        <rFont val="Calibri"/>
        <family val="2"/>
        <scheme val="minor"/>
      </rPr>
      <t>JULIO:</t>
    </r>
    <r>
      <rPr>
        <sz val="9"/>
        <rFont val="Calibri"/>
        <family val="2"/>
        <scheme val="minor"/>
      </rPr>
      <t xml:space="preserve"> PARA EL MES DE JUNIO DE 2023, SE CUENTA CON UN TOTAL DE 2.740 HOGARES ACTIVOS BENEFICIARIOS DEL SUBSIDIO DISTRITAL DE ARRENDAMIENTO TEMPORAL, PARA UN CONSOLIDADO DE ESTE BENEFICIO DE 116.696. </t>
    </r>
    <r>
      <rPr>
        <b/>
        <sz val="9"/>
        <rFont val="Calibri"/>
        <family val="2"/>
        <scheme val="minor"/>
      </rPr>
      <t xml:space="preserve">AGOSTO: </t>
    </r>
    <r>
      <rPr>
        <sz val="9"/>
        <rFont val="Calibri"/>
        <family val="2"/>
        <scheme val="minor"/>
      </rPr>
      <t xml:space="preserve">PARA EL MES DE AGOSTO DE 2023, SE CUENTA CON UN TOTAL DE 2.739 HOGARES ACTIVOS BENEFICIARIOS DEL SUBSIDIO DISTRITAL DE ARRENDAMIENTO TEMPORAL, PARA UN CONSOLIDADO DE ESTE BENEFICIO DE 119.435. </t>
    </r>
    <r>
      <rPr>
        <b/>
        <sz val="9"/>
        <rFont val="Calibri"/>
        <family val="2"/>
        <scheme val="minor"/>
      </rPr>
      <t>SEPTIEMBRE</t>
    </r>
    <r>
      <rPr>
        <sz val="9"/>
        <rFont val="Calibri"/>
        <family val="2"/>
        <scheme val="minor"/>
      </rPr>
      <t xml:space="preserve">: SE CUENTA CON UN TOTAL DE 2.736 HOGARES ACTIVOS BENEFICIARIOS DEL SUBSIDIO DISTRITAL DE ARRENDAMIENTO TEMPORAL, PARA UN CONSOLIDADO DE ESTE BENEFICIO DE 122.171. </t>
    </r>
    <r>
      <rPr>
        <b/>
        <sz val="9"/>
        <rFont val="Calibri"/>
        <family val="2"/>
        <scheme val="minor"/>
      </rPr>
      <t>OCTUBRE</t>
    </r>
    <r>
      <rPr>
        <sz val="9"/>
        <rFont val="Calibri"/>
        <family val="2"/>
        <scheme val="minor"/>
      </rPr>
      <t xml:space="preserve">: PARA EL MES DE OCTUBRE DE 2023, SE CUENTA CON UN TOTAL DE 2.728 HOGARES ACTIVOS BENEFICIARIOS DEL SUBSIDIO DISTRITAL DE ARRENDAMIENTO TEMPORAL, PARA UN CONSOLIDADO DE ESTE BENEFICIO DE 124.899. </t>
    </r>
    <r>
      <rPr>
        <b/>
        <sz val="9"/>
        <rFont val="Calibri"/>
        <family val="2"/>
        <scheme val="minor"/>
      </rPr>
      <t>NOVIEMBRE</t>
    </r>
    <r>
      <rPr>
        <sz val="9"/>
        <rFont val="Calibri"/>
        <family val="2"/>
        <scheme val="minor"/>
      </rPr>
      <t>: PARA ESTE PERIODO SE REGISTRARÁ LA CIFRA DEL MES DE OCTUBRE DEBIDO A QUE EL CONTRATO DE LA OPERACIÓN DEL SUBSIDIO DISTRITAL DE ARRENDAMIENTO TEMPORAL - SDAT, SE ENCUENTRA SUSPENDIDA RAZÓN POR LA CUAL NO FUE POSIBLE EL REPORTE POR PARTE DEL CONTRATISTA DE LA OPERACIÓN DEL SDAT.</t>
    </r>
  </si>
  <si>
    <r>
      <rPr>
        <b/>
        <sz val="9"/>
        <rFont val="Calibri"/>
        <family val="2"/>
        <scheme val="minor"/>
      </rPr>
      <t>ENERO:</t>
    </r>
    <r>
      <rPr>
        <sz val="9"/>
        <rFont val="Calibri"/>
        <family val="2"/>
        <scheme val="minor"/>
      </rPr>
      <t xml:space="preserve"> NO SE ASIGNÓ NINGÚN SUBSIDIO PARA ADQUISICIÓN DE VIVIENDA EN CORREGIMIENTO DE MEDELLÍN, PUESTO QUE NO HA SIDO REMITIDO A LA SUBDIRECCIÓN JURÍDICA, NINGÚN EXPEDIENTE DE NINGÚN HOGAR POSTULADO, QUE ESTÉ POSTULADO PARA ADQUISICIÓN DE VIVIENDA NUEVA O USADA UBICADA EN SUELO RURAL. </t>
    </r>
    <r>
      <rPr>
        <b/>
        <sz val="9"/>
        <rFont val="Calibri"/>
        <family val="2"/>
        <scheme val="minor"/>
      </rPr>
      <t>FEBRERO</t>
    </r>
    <r>
      <rPr>
        <sz val="9"/>
        <rFont val="Calibri"/>
        <family val="2"/>
        <scheme val="minor"/>
      </rPr>
      <t xml:space="preserve">: EN EL MES DE FEBRERO DE 2023, NO SE ASIGNÓ NINGÚN SUBSIDIO PARA ADQUISICIÓN DE VIVIENDA EN CORREGIMIENTO DE MEDELLÍN, PUESTO QUE NO HA SIDO REMITIDO A LA SUBDIRECCIÓN JURIDICA, NINGÚN EXPEDIENTE DE NINGÚN HOGAR POSTULADO, QUE ESTÉ POSTULADO PARA ADQUISICIÓN DE VIVIENDA NUEVA O USADA UBICADA EN SUELO RURAL. </t>
    </r>
    <r>
      <rPr>
        <b/>
        <sz val="9"/>
        <rFont val="Calibri"/>
        <family val="2"/>
        <scheme val="minor"/>
      </rPr>
      <t>MARZO:</t>
    </r>
    <r>
      <rPr>
        <sz val="9"/>
        <rFont val="Calibri"/>
        <family val="2"/>
        <scheme val="minor"/>
      </rPr>
      <t xml:space="preserve"> EN EL MES DE MARZO DE 2023, NO SE ASIGNÓ NINGÚN SUBSIDIO PARA ADQUISICIÓN DE VIVIENDA EN CORREGIMIENTO DE MEDELLÍN, PUESTO QUE NO HA SIDO REMITIDO A LA SUBDIRECCIÓN JURIDICA, NINGÚN EXPEDIENTE DE NINGÚN HOGAR POSTULADO, PARA ADQUISICIÓN DE VIVIENDA NUEVA O USADA UBICADA UBICADA EN SUELO RURAL.</t>
    </r>
    <r>
      <rPr>
        <b/>
        <sz val="9"/>
        <rFont val="Calibri"/>
        <family val="2"/>
        <scheme val="minor"/>
      </rPr>
      <t xml:space="preserve"> ABRIL: </t>
    </r>
    <r>
      <rPr>
        <sz val="9"/>
        <rFont val="Calibri"/>
        <family val="2"/>
        <scheme val="minor"/>
      </rPr>
      <t>EN EL MES DE ABRIL DE 2023, NO SE ASIGNÓ NINGÚN SUBSIDIO PARA ADQUISICIÓN DE VIVIENDA EN CORREGIMIENTO DE MEDELLÍN, PUESTO QUE NO HA SIDO REMITIDO A LA SUBDIRECCIÓN JURIDICA, NINGÚN EXPEDIENTE DE NINGÚN HOGAR POSTULADO, PARA ADQUISICIÓN DE VIVIENDA NUEVA O USADA UBICADA UBICADA EN SUELO RURAL.</t>
    </r>
    <r>
      <rPr>
        <b/>
        <sz val="9"/>
        <rFont val="Calibri"/>
        <family val="2"/>
        <scheme val="minor"/>
      </rPr>
      <t xml:space="preserve"> MAYO</t>
    </r>
    <r>
      <rPr>
        <sz val="9"/>
        <rFont val="Calibri"/>
        <family val="2"/>
        <scheme val="minor"/>
      </rPr>
      <t xml:space="preserve">:EN EL MES DE MAYO DE 2023, NO SE ASIGNÓ NINGÚN SUBSIDIO PARA ADQUISICIÓN DE VIVIENDA EN CORREGIMIENTO DE MEDELLÍN, PUESTO QUE NO HA SIDO REMITIDO A LA SUBDIRECCIÓN JURIDICA, NINGÚN EXPEDIENTE DE NINGÚN HOGAR POSTULADO, PARA ADQUISICIÓN DE VIVIENDA NUEVA O USADA UBICADA UBICADA EN SUELO RURAL. </t>
    </r>
    <r>
      <rPr>
        <b/>
        <sz val="9"/>
        <rFont val="Calibri"/>
        <family val="2"/>
        <scheme val="minor"/>
      </rPr>
      <t>JUNIO:</t>
    </r>
    <r>
      <rPr>
        <sz val="9"/>
        <rFont val="Calibri"/>
        <family val="2"/>
        <scheme val="minor"/>
      </rPr>
      <t xml:space="preserve"> EN EL MES DE JUNIO DE 2023, NO SE ASIGNÓ NINGÚN SUBSIDIO PARA ADQUISICIÓN DE VIVIENDA EN CORREGIMIENTO DE MEDELLÍN, PUESTO QUE NO HA SIDO REMITIDO A LA SUBDIRECCIÓN JURÍDICA, NINGÚN EXPEDIENTE DE NINGÚN HOGAR POSTULADO, PARA ADQUISICIÓN DE VIVIENDA NUEVA O USADA UBICADA UBICADA EN SUELO RURAL. </t>
    </r>
    <r>
      <rPr>
        <b/>
        <sz val="9"/>
        <rFont val="Calibri"/>
        <family val="2"/>
        <scheme val="minor"/>
      </rPr>
      <t>JULIO:</t>
    </r>
    <r>
      <rPr>
        <sz val="9"/>
        <rFont val="Calibri"/>
        <family val="2"/>
        <scheme val="minor"/>
      </rPr>
      <t xml:space="preserve"> EN EL MES DE JULIO DE 2023, NO SE ASIGNÓ NINGÚN SUBSIDIO PARA ADQUISICIÓN DE VIVIENDA EN ZONA RURAL DE MEDELLÍN, DEBIDO A LAS DIFICULTADES PARA LOCALIZAR VIVIENDAS NUEVAS O USADAS Y HOGARES QUE CUMPLAN CON LA NORMATIVA REQUERIDA Y CON LOS REQUISITOS ESTABLECIDOS EN EL DECRETO DISTRITAL 1053 DE 2020, ESPECIALMENTE EN LO RELACIONADO CON ESTAR UBICADAS EN SUELO RURAL APTO SEGÚN LA CLASIFICACIÓN DEL POT Y LAS CONDICIONES DE TENENCIAS DE LAS VIVIENDAS.  </t>
    </r>
    <r>
      <rPr>
        <b/>
        <sz val="9"/>
        <rFont val="Calibri"/>
        <family val="2"/>
        <scheme val="minor"/>
      </rPr>
      <t>AGOSTO</t>
    </r>
    <r>
      <rPr>
        <sz val="9"/>
        <rFont val="Calibri"/>
        <family val="2"/>
        <scheme val="minor"/>
      </rPr>
      <t>: EN EL MES DE AGOSTO DE 2023, NO SE ASIGNÓ NINGÚN SUBSIDIO PARA ADQUISICIÓN DE VIVIENDA EN ZONA RURAL DE MEDELLÍN, DEBIDO A LAS DIFICULTADES PARA LOCALIZAR VIVIENDAS NUEVAS O USADAS Y HOGARES QUE CUMPLAN CON LA NORMATIVA REQUERIDA Y CON LOS REQUISITOS ESTABLECIDOS EN EL DECRETO DISTRITAL 1053 DE 2020, ESPECIALMENTE EN LO RELACIONADO CON ESTAR UBICADAS EN SUELO RURAL APTO SEGÚN LA CLASIFICACIÓN DEL POT Y LAS CONDICIONES DE TENENCIAS DE LAS VIVIENDAS.</t>
    </r>
    <r>
      <rPr>
        <b/>
        <sz val="9"/>
        <rFont val="Calibri"/>
        <family val="2"/>
        <scheme val="minor"/>
      </rPr>
      <t xml:space="preserve"> SEPTIEMBRE:</t>
    </r>
    <r>
      <rPr>
        <sz val="9"/>
        <rFont val="Calibri"/>
        <family val="2"/>
        <scheme val="minor"/>
      </rPr>
      <t xml:space="preserve">  NO SE ASIGNÓ NINGÚN SUBSIDIO PARA ADQUISICIÓN DE VIVIENDA EN ZONA RURAL DE MEDELLÍN, DEBIDO A LAS DIFICULTADES PARA LOCALIZAR VIVIENDAS NUEVAS O USADAS Y HOGARES QUE CUMPLAN CON LA NORMATIVA REQUERIDA Y CON LOS REQUISITOS ESTABLECIDOS EN EL DECRETO DISTRITAL 1053 DE 2020, ESPECIALMENTE EN LO RELACIONADO CON ESTAR UBICADAS EN SUELO RURAL APTO SEGÚN LA CLASIFICACIÓN DEL POT Y LAS CONDICIONES DE TENENCIAS DE LAS VIVIENDAS. </t>
    </r>
    <r>
      <rPr>
        <b/>
        <sz val="9"/>
        <rFont val="Calibri"/>
        <family val="2"/>
        <scheme val="minor"/>
      </rPr>
      <t xml:space="preserve">OCTUBRE: </t>
    </r>
    <r>
      <rPr>
        <sz val="9"/>
        <rFont val="Calibri"/>
        <family val="2"/>
        <scheme val="minor"/>
      </rPr>
      <t xml:space="preserve">EN EL MES DE OCTUBRE DE 2023, NO SE ASIGNÓ NINGÚN SUBSIDIO PARA ADQUISICIÓN DE VIVIENDA EN ZONA RURAL DE MEDELLÍN, DEBIDO A LAS DIFICULTADES PARA LOCALIZAR VIVIENDAS NUEVAS O USADAS Y HOGARES QUE CUMPLAN CON LA NORMATIVA REQUERIDA Y CON LOS REQUISITOS ESTABLECIDOS EN EL DECRETO DISTRITAL 1053 DE 2020, ESPECIALMENTE EN LO RELACIONADO CON ESTAR UBICADAS EN SUELO RURAL APTO SEGÚN LA CLASIFICACIÓN DEL POT Y LAS CONDICIONES DE TENENCIAS DE LAS VIVIENDAS. </t>
    </r>
    <r>
      <rPr>
        <b/>
        <sz val="9"/>
        <rFont val="Calibri"/>
        <family val="2"/>
        <scheme val="minor"/>
      </rPr>
      <t>NOVIEMBRE</t>
    </r>
    <r>
      <rPr>
        <sz val="9"/>
        <rFont val="Calibri"/>
        <family val="2"/>
        <scheme val="minor"/>
      </rPr>
      <t>: EN EL MES DE NOVIEMBRE DE 2023, NO SE ASIGNÓ NINGÚN SUBSIDIO PARA ADQUISICIÓN DE VIVIENDA EN ZONA RURAL DE MEDELLÍN, DEBIDO A LAS DIFICULTADES PARA LOCALIZAR VIVIENDAS NUEVAS O USADAS Y HOGARES QUE CUMPLAN CON LA NORMATIVA REQUERIDA Y CON LOS REQUISITOS ESTABLECIDOS EN EL DECRETO DISTRITAL 1053 DE 2020, ESPECIALMENTE EN LO RELACIONADO CON ESTAR UBICADAS EN SUELO RURAL APTO SEGÚN LA CLASIFICACIÓN DEL POT Y LAS CONDICIONES DE TENENCIAS DE LAS VIVIENDAS.</t>
    </r>
  </si>
  <si>
    <r>
      <rPr>
        <b/>
        <sz val="9"/>
        <rFont val="Calibri"/>
        <family val="2"/>
        <scheme val="minor"/>
      </rPr>
      <t>ENERO:</t>
    </r>
    <r>
      <rPr>
        <sz val="9"/>
        <rFont val="Calibri"/>
        <family val="2"/>
        <scheme val="minor"/>
      </rPr>
      <t xml:space="preserve">  SE REALIZÓ LA ASIGNACIÓN DE 3 SUBSIDIOS DISTRITALES PARA ADQUISICIÓN DE VIVIENDA NUEVA EN LOS PROYECTOS HABITACIONALES DE EL TRIUNFO, VENTTO I Y TIERRA PARAÍSO, A 3 HOGARES PERTENECIENTES A POBLACIÓN SUJETO DE REASENTAMIENTO POR HABITAR ZONAS DE ALTO RIESGO NO MITIGABLE O AFECTADAS POR DESASTRE NATURAL, ANTROPOGÉNICO O POR CALAMIDAD, QUE TIENEN LA CALIDAD O ESTÁN CARACTERIZADOS COMO POBLACIÓN CON ENFOQUE DIFERENCIAL, DE CONFORMIDAD CON LA INFORMACIÓN REPORTADA POR PARTE DE LA SUBDIRECCIÓN POBLACIONAL DEL INSTITUTO; DICHOS HOGARES TIENEN LA CALIDAD DE MADRES CABEZA DE HOGAR. </t>
    </r>
    <r>
      <rPr>
        <b/>
        <sz val="9"/>
        <rFont val="Calibri"/>
        <family val="2"/>
        <scheme val="minor"/>
      </rPr>
      <t>FEBRERO:</t>
    </r>
    <r>
      <rPr>
        <sz val="9"/>
        <rFont val="Calibri"/>
        <family val="2"/>
        <scheme val="minor"/>
      </rPr>
      <t xml:space="preserve"> SE REALIZÓ LA ASIGNACIÓN DE 39 SUBSIDIOS DISTRITALES PARA ADQUISICIÓN DE VIVIENDA NUEVA EN EL PROYECTO HABITACIONAL LA PLAYITA Y PARA ADQUISICIÓN DE VIVIENDA USADA DE REPOSICIÓN, A 39 HOGARES PERTENECIENTES A POBLACIÓN DEMANDA LIBRE Y POBLACIÓN SUJETO DE REASENTAMIENTO POR OBRA PÚBLICA O DE INTERÉS GENERAL, QUE TIENEN LA CALIDAD O ESTÁN CARACTERIZADOS COMO POBLACIÓN CON ENFOQUE DIFERENCIAL, DE CONFORMIDAD CON LA INFORMACIÓN REPORTADA POR PARTE DE LA SUBDIRECCIÓN POBLACIONAL DEL INSTITUTO; DICHOS HOGARES TIENEN LA CALIDAD DE MADRES CABEZA DE HOGAR, AFRODESCENDIENTES, VÍCTIMAS, PERSONAS CON DISCAPACIDAD Y MAYORES DE 65 AÑOS; SEGÚN EL ARCHIVO ADJUNTO, QUE CUMPLIERON CON LOS REQUISITOS DEL DECRETO 1053 DE 2020 PARA SER BENEFICIARIOS DEL SUBSIDIO. </t>
    </r>
    <r>
      <rPr>
        <b/>
        <sz val="9"/>
        <rFont val="Calibri"/>
        <family val="2"/>
        <scheme val="minor"/>
      </rPr>
      <t xml:space="preserve">MARZO: </t>
    </r>
    <r>
      <rPr>
        <sz val="9"/>
        <rFont val="Calibri"/>
        <family val="2"/>
        <scheme val="minor"/>
      </rPr>
      <t xml:space="preserve">SE REALIZÓ LA ASIGNACIÓN DE 4 SUBSIDIOS DISTRITALES PARA ADQUISICIÓN DE VIVIENDA NUEVA EN EL PROYECTO HABITACIONAL LA PLAYITA, A 4 HOGARES PERTENECIENTES A POBLACIÓN DEMANDA LIBRE QUE TIENEN LA CALIDAD O ESTÁN CARACTERIZADOS COMO POBLACIÓN CON ENFOQUE DIFERENCIAL, DE CONFORMIDAD CON LA INFORMACIÓN REPORTADA POR PARTE DE LA SUBDIRECCIÓN POBLACIONAL DEL INSTITUTO; DICHOS HOGARES TIENEN LA CALIDAD DE MADRES CABEZA DE HOGAR, AFRODESCENDIENTES, INDÍGENAS Y MAYORES DE 65 AÑOS; SEGÚN EL ARCHIVO ADJUNTO, QUE CUMPLIERON CON LOS REQUISITOS DEL DECRETO 1053 DE 2020 PARA SER BENEFICIARIOS DEL SUBSIDIO. </t>
    </r>
    <r>
      <rPr>
        <b/>
        <sz val="9"/>
        <rFont val="Calibri"/>
        <family val="2"/>
        <scheme val="minor"/>
      </rPr>
      <t>ABRIL</t>
    </r>
    <r>
      <rPr>
        <sz val="9"/>
        <rFont val="Calibri"/>
        <family val="2"/>
        <scheme val="minor"/>
      </rPr>
      <t xml:space="preserve">: EN EL MES DE ABRIL DE 2023, SE REALIZÓ LA ASIGNACIÓN DE 4 SUBSIDIOS DISTRITALES PARA ADQUISICIÓN DE VIVIENDA NUEVA EN EL PROYECTO HABITACIONAL EL TRIUNFO, A 4 HOGARES PERTENECIENTES A POBLACIÓN SUJETO DE REASENTAMIENTO POR ESTAR UBICADAS EN ZONA DE ALTO RIESGO NO MITIGABLE O AFECTADAS POR DESASTRE O CALAMIDAD, QUE TIENEN LA CALIDAD O ESTÁN CARACTERIZADOS COMO POBLACIÓN CON ENFOQUE DIFERENCIAL, DE CONFORMIDAD CON LA INFORMACIÓN REPORTADA POR PARTE DE LA SUBDIRECCIÓN POBLACIONAL DEL INSTITUTO; DICHOS HOGARES TIENEN LA CALIDAD DE AFROCOLOMBIANO, MAYORES DE 65 AÑOS Y MUJER CABEZA DE HOGAR; SEGÚN EL ARCHIVO ADJUNTO, QUE CUMPLIERON CON LOS REQUISITOS DEL DECRETO 1053 DE 2020 PARA SER BENEFICIARIOS DEL SUBSIDIO. </t>
    </r>
    <r>
      <rPr>
        <b/>
        <sz val="9"/>
        <rFont val="Calibri"/>
        <family val="2"/>
        <scheme val="minor"/>
      </rPr>
      <t>MAYO:</t>
    </r>
    <r>
      <rPr>
        <sz val="9"/>
        <rFont val="Calibri"/>
        <family val="2"/>
        <scheme val="minor"/>
      </rPr>
      <t xml:space="preserve"> EN EL MES DE MAYO DE 2023, SE REALIZÓ LA ASIGNACIÓN DE 9 SUBSIDIOS DISTRITALES PARA ADQUISICIÓN DE VIVIENDA USADA Y PARA ADQUISICIÓN DE VIVIENDA NUEVA EN LOS PROYECTOS HABITACIONALES EL TRIUNFO Y VILLA FUERTE (PROYECTO PRIVADO), A 9 HOGARES PERTENECIENTES A POBLACION SUJETO DE REASENTAMIENTO POR HABITAR ZONAS DE ALTO RIESGO NO MITIGABLE O AFECTADAS POR DESASTRE NATURAL, ANTROPOGENICO O POR CALAMIDAD Y POBLACIÓN DEMANDA LIBRE EN EL MARCO DE LOS CONVENIOS DE ASOCIACIÓN 394 Y 395 DE 2016 CON LAS CAJAS DE COMPENSACIÓN FAMILIAR COMFAMA Y COMFENALCO ANTIOQUIA EN PROYECTOS HABITACIONALES PRIVADOS, QUE TIENEN LA CALIDAD O ESTÁN CARACTERIZADOS COMO POBLACIÓN CON ENFOQUE DIFERENCIAL, DE CONFORMIDAD CON LA INFORMACIÓN REPORTADA POR PARTE DE LA SUBDIRECCIÓN POBLACIONAL DEL INSTITUTO; DICHOS HOGARES TIENEN LA CALIDAD DE: MADRES CABEZA DE HOGAR, POBLACIÓN CON DISCAPACIDAD MENTAL, POBLACIÓN CON DISCAPACIDAD FÍSICA Y POBLACIÓN ADULTO MAYOR DE 65 AÑOS, SEGÚN EL ARCHIVO ADJUNTO, QUE CUMPLIERON CON LOS REQUISITOS DEL DECRETO 1053 DE 2020 PARA SER BENEFICIARIOS DEL SUBSIDIO DISTRITAL DE VIVIENDA. </t>
    </r>
    <r>
      <rPr>
        <b/>
        <sz val="9"/>
        <rFont val="Calibri"/>
        <family val="2"/>
        <scheme val="minor"/>
      </rPr>
      <t>JUNIO</t>
    </r>
    <r>
      <rPr>
        <sz val="9"/>
        <rFont val="Calibri"/>
        <family val="2"/>
        <scheme val="minor"/>
      </rPr>
      <t xml:space="preserve">: EN EL MES DE JUNIO DE 2023, SE REALIZÓ LA ASIGNACIÓN DE 5 SUBSIDIOS DISTRITALES PARA ADQUISICIÓN DE VIVIENDA USADA DE REPOSICIÓN Y PARA ADQUISICIÓN DE VIVIENDA NUEVA EN EL PROYECTO HABITACIONAL LUNA DEL VIENTO (PROYECTO PRIVADO), A 5 HOGARES PERTENECIENTES A POBLACIÓN SUJETO DE REASENTAMIENTO POR OBRA PÚBLICA O DE INTERÉS GENERAL;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QUE TIENEN LA CALIDAD O ESTÁN CARACTERIZADOS COMO POBLACIÓN CON ENFOQUE DIFERENCIAL, DE CONFORMIDAD CON LA INFORMACIÓN REPORTADA POR PARTE DE LA SUBDIRECCIÓN POBLACIONAL DEL INSTITUTO; DICHOS HOGARES TIENEN LA CALIDAD DE: MADRES CABEZA DE HOGAR Y POBLACIÓN CON DISCAPACIDAD MENTAL, SEGÚN EL ARCHIVO ADJUNTO, QUE CUMPLIERON CON LOS REQUISITOS DEL DECRETO 1053 DE 2020 PARA SER BENEFICIARIOS DEL SUBSIDIO DISTRITAL DE VIVIENDA. </t>
    </r>
    <r>
      <rPr>
        <b/>
        <sz val="9"/>
        <rFont val="Calibri"/>
        <family val="2"/>
        <scheme val="minor"/>
      </rPr>
      <t xml:space="preserve">JULIO: </t>
    </r>
    <r>
      <rPr>
        <sz val="9"/>
        <rFont val="Calibri"/>
        <family val="2"/>
        <scheme val="minor"/>
      </rPr>
      <t xml:space="preserve">EN EL MES DE JULIO DE 2023, SE REALIZÓ LA ASIGNACIÓN DE 5 SUBSIDIOS DISTRITALES PARA ADQUISICIÓN DE VIVIENDA NUEVA EN LOS PROYECTOS HABITACIONALES DE: NOGALES, POBLADO NIQUIA, SIEMBRA Y LUNA DEL MAR (PROYECTOS PRIVADOS) Y ATARDECER DE SAN ANTONIO, A 5 HOGARES PERTENECIENTES A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HOGARES QUE TIENEN LA CALIDAD O ESTÁN CARACTERIZADOS COMO POBLACIÓN CON ENFOQUE DIFERENCIAL, DE CONFORMIDAD CON LA INFORMACIÓN REPORTADA POR PARTE DE LA SUBDIRECCIÓN POBLACIONAL DEL INSTITUTO; DICHOS HOGARES TIENEN LA CALIDAD DE: MADRES CABEZA DE HOGAR, SEGÚN EL ARCHIVO ADJUNTO, QUE CUMPLIERON CON LOS REQUISITOS DEL DECRETO 1053 DE 2020 PARA SER BENEFICIARIOS DEL SUBSIDIO DISTRITAL DE VIVIENDA. </t>
    </r>
    <r>
      <rPr>
        <b/>
        <sz val="9"/>
        <rFont val="Calibri"/>
        <family val="2"/>
        <scheme val="minor"/>
      </rPr>
      <t xml:space="preserve"> AGOSTO</t>
    </r>
    <r>
      <rPr>
        <sz val="9"/>
        <rFont val="Calibri"/>
        <family val="2"/>
        <scheme val="minor"/>
      </rPr>
      <t xml:space="preserve">: EN EL MES DE AGOSTO, NO FUERON ASIGNADOS SUBSIDIOS DISTRITALES SIN BARRERAS, YA QUE SE TRABAJA EN DIAGNÓSTICOS PARA SUBSIDIOS RURALES, SIENDO LO ÚNICO QUE FALTA POR ASIGNAR DE RECURSOS POAI 2023. </t>
    </r>
    <r>
      <rPr>
        <b/>
        <sz val="9"/>
        <rFont val="Calibri"/>
        <family val="2"/>
        <scheme val="minor"/>
      </rPr>
      <t>SEPTIEMBRE</t>
    </r>
    <r>
      <rPr>
        <sz val="9"/>
        <rFont val="Calibri"/>
        <family val="2"/>
        <scheme val="minor"/>
      </rPr>
      <t xml:space="preserve">:  SE REALIZÓ LA ASIGNACIÓN DE 4 SUBSIDIOS DISTRITALES PARA ADQUISICIÓN DE VIVIENDA NUEVA EN LOS PROYECTOS HABITACIONALES DE: VILLA FUERTE, SIEMBRA (PROYECTOS PRIVADOS) Y EL TRIUNFO, A 4 HOGARES PERTENECIENTES A POBLACIÓN SUJETO DE REASENTAMIENTO POR HABITAR ZONAS DE ALTO RIESGO NO MITIGABLE O AFECTADAS POR DESASTRE NATURAL, ANTROPOGÉNICO O POR CALAMIDAD Y POBLACIÓN DEMANDA LIBRE EN EL MARCO DE LOS CONVENIOS DE ASOCIACIÓN 394 Y 395 DE 2016 CON LAS CAJAS DE COMPENSACIÓN FAMILIAR; HOGARES QUE TIENEN LA CALIDAD O ESTÁN CARACTERIZADOS COMO POBLACIÓN CON ENFOQUE DIFERENCIAL, DE CONFORMIDAD CON LA INFORMACIÓN REPORTADA POR PARTE DE LA SUBDIRECCIÓN POBLACIONAL DEL INSTITUTO Y QUE TIENEN LA CALIDAD DE: MADRES CABEZA DE HOGAR, VÍCTIMA DE DESPLAZAMIENTO FORZADO Y CON DISCAPACIDAD FÍSICA, SEGÚN EL ARCHIVO ADJUNTO, QUE CUMPLIERON CON LOS REQUISITOS ESTABLECIDOS EN EL DECRETO 1053 DE 2020 PARA SER BENEFICIARIOS DE SUBSIDIO DISTRITAL DE VIVIENDA. </t>
    </r>
    <r>
      <rPr>
        <b/>
        <sz val="9"/>
        <rFont val="Calibri"/>
        <family val="2"/>
        <scheme val="minor"/>
      </rPr>
      <t xml:space="preserve">OCTUBRE: </t>
    </r>
    <r>
      <rPr>
        <sz val="9"/>
        <rFont val="Calibri"/>
        <family val="2"/>
        <scheme val="minor"/>
      </rPr>
      <t>EN EL MES DE OCTUBRE DE 2023, SE REALIZÓ LA ASIGNACIÓN DE 2 SUBSIDIOS DISTRITALES PARA ADQUISICIÓN DE VIVIENDA NUEVA EN LOS PROYECTOS HABITACIONALES DE: MONTE SIÓN Y CIUDADELA VILLA DEL BOSQUE (PROYECTOS PRIVADOS), A 2 HOGARES PERTENECIENTES A POBLACIÓN DEMANDA LIBRE EN EL MARCO DE LOS CONVENIOS DE ASOCIACIÓN 394 Y 395 DE 2016 CON LAS CAJAS DE COMPENSACIÓN FAMILIAR; HOGARES QUE TIENEN LA CALIDAD O ESTÁN CARACTERIZADOS COMO POBLACIÓN CON ENFOQUE DIFERENCIAL, DE CONFORMIDAD CON LA INFORMACIÓN REPORTADA POR PARTE DE LA SUBDIRECCIÓN POBLACIONAL DEL INSTITUTO Y QUE TIENEN LA CALIDAD DE: DISCAPACIDAD FÍSICA Y MADRE CABEZA DE HOGAR, SEGÚN EL ARCHIVO ADJUNTO, QUE CUMPLIERON CON LOS REQUISITOS ESTABLECIDOS EN EL DECRETO 1053 DE 2020 PARA SER BENEFICIARIOS DE SUBSIDIO DISTRITAL DE VIVIENDA.</t>
    </r>
    <r>
      <rPr>
        <b/>
        <sz val="9"/>
        <rFont val="Calibri"/>
        <family val="2"/>
        <scheme val="minor"/>
      </rPr>
      <t xml:space="preserve"> NOVIEMBRE:</t>
    </r>
    <r>
      <rPr>
        <sz val="9"/>
        <rFont val="Calibri"/>
        <family val="2"/>
        <scheme val="minor"/>
      </rPr>
      <t xml:space="preserve"> SE REALIZÓ LA ASIGNACIÓN DE 4 SUBSIDIOS DISTRITALES PARA ADQUISICIÓN DE VIVIENDA NUEVA EN EL PROYECTO HABITACIONAL ARBOLEDA DE SAN ANTONIO (PROYECTO PRIVADO), A 4 HOGARES PERTENECIENTES A POBLACIÓN DEMANDA LIBRE EN EL MARCO DE LOS CONVENIOS DE ASOCIACIÓN 394 Y 395 DE 2016 CON LAS CAJAS DE COMPENSACIÓN FAMILIAR; HOGARES QUE TIENEN LA CALIDAD O ESTÁN CARACTERIZADOS COMO POBLACIÓN CON ENFOQUE DIFERENCIAL, DE CONFORMIDAD CON LA INFORMACIÓN REPORTADA POR PARTE DE LA SUBDIRECCIÓN POBLACIONAL DEL INSTITUTO Y QUE TIENEN LA CALIDAD DE: MUJERES CABEZA DE HOGAR; AFROCOLOMBIANAS Y PERSONAS CON DISCAPACIDAD FÍSICA, SEGÚN EL ARCHIVO ADJUNTO, QUE CUMPLIERON CON LOS REQUISITOS ESTABLECIDOS EN EL DECRETO 1053 DE 2020 PARA SER BENEFICIARIOS DE SUBSIDIO DISTRITAL DE VIVIENDA.</t>
    </r>
  </si>
  <si>
    <r>
      <t xml:space="preserve">ENERO: </t>
    </r>
    <r>
      <rPr>
        <sz val="9"/>
        <rFont val="Calibri"/>
        <family val="2"/>
        <scheme val="minor"/>
      </rPr>
      <t xml:space="preserve">EN EL MES DE ENERO DE 2023, SE REALIZÓ LA ASIGNACIÓN DE 1 SUBSIDIO DISTRITAL PARA ADQUISICIÓN DE VIVIENDA NUEVA EN EL PROYECTO HABITACIONAL DE EL TRIUNFO, A 1 HOGAR POBLACIÓN SUJETO DE REASENTAMIENTO POR HABITAR ZONAS DE ALTO RIESGO NO MITIGABLE O AFECTADAS POR DESASTRE NATURAL, ANTROPOGÉNICO O POR CALAMIDAD, DE CONFORMIDAD CON EL ARCHIVO ADJUNTO, EL CUAL CUMPLIÓ CON LOS REQUISITOS ESTABLECIDOS EN EL DECRETO DISTRITAL 1053 DE 2020 PARA SER BENEFICIARIO DE SUBSIDIO DISTRITAL DE VIVIENDA. </t>
    </r>
    <r>
      <rPr>
        <b/>
        <sz val="9"/>
        <rFont val="Calibri"/>
        <family val="2"/>
        <scheme val="minor"/>
      </rPr>
      <t>FEBRERO</t>
    </r>
    <r>
      <rPr>
        <sz val="9"/>
        <rFont val="Calibri"/>
        <family val="2"/>
        <scheme val="minor"/>
      </rPr>
      <t>:EN EL MES DE FEBRERO DE 2023, SE REALIZÓ LA ASIGNACIÓN DE 50 SUBSIDIOS DISTRITALES PARA ADQUISICIÓN DE VIVIENDA NUEVA EN EL PROYECTO HABITACIONAL LA PLAYITA Y PARA ADQUISICIÓN DE VIVIENDA USADA DE REPOSICIÓN, A 50 HOGARES POBLACIÓN DEMANDA LIBRE Y POBLACIÓN SUJETO DE REASENTAMIENTO POR OBRA PÚBLICA O DE INTERÉS GENERAL, DE CONFORMIDAD CON EL ARCHIVO ADJUNTO, LOS CUALES CUMPLIERON CON LOS REQUISITOS ESTABLECIDOS EN EL DECRETO DISTRITAL 1053 DE 2020 PARA SER BENEFICIARIOS DEL SUBSIDIO DISTRITAL DE VIVIENDA.</t>
    </r>
    <r>
      <rPr>
        <b/>
        <sz val="9"/>
        <rFont val="Calibri"/>
        <family val="2"/>
        <scheme val="minor"/>
      </rPr>
      <t xml:space="preserve"> MARZO:</t>
    </r>
    <r>
      <rPr>
        <sz val="9"/>
        <rFont val="Calibri"/>
        <family val="2"/>
        <scheme val="minor"/>
      </rPr>
      <t xml:space="preserve"> SE REALIZÓ LA ASIGNACIÓN DE 5 SUBSIDIOS DISTRITALES PARA ADQUISICIÓN DE VIVIENDA NUEVA EN LOS PROYECTOS HABITACIONALES DE LA PLAYITA Y EL TRIUNFO; Y PARA ADQUISICIÓN DE VIVIENDA USADA DE REPOSICIÓN, A 5 HOGARES POBLACIÓN DEMANDA LIBRE, POBLACIÓN SUJETO DE REASENTAMIENTO POR HABITAR ZONAS DE ALTO RIESGO NO MITIGABLE O AFECTADAS POR DESASTRE NATURAL, ANTROPOGÉNICO O POR CALAMIDAD Y POBLACIÓN SUJETO DE REASENTAMIENTO POR OBRA PÚBLICA O DE INTERÉS GENERAL, RESPECTIVAMENTE, DE CONFORMIDAD CON EL ARCHIVO ADJUNTO, LOS CUALES CUMPLIERON CON LOS REQUISITOS ESTABLECIDOS EN EL DECRETO DISTRITAL 1053 DE 2020 PARA SER BENEFICIARIOS DEL SUBSIDIO DISTRITAL DE VIVIENDA. </t>
    </r>
    <r>
      <rPr>
        <b/>
        <sz val="9"/>
        <rFont val="Calibri"/>
        <family val="2"/>
        <scheme val="minor"/>
      </rPr>
      <t>ABRIL:</t>
    </r>
    <r>
      <rPr>
        <sz val="9"/>
        <rFont val="Calibri"/>
        <family val="2"/>
        <scheme val="minor"/>
      </rPr>
      <t xml:space="preserve"> EN EL MES DE ABRIL DE 2023, SE REALIZÓ LA ASIGNACIÓN DE 3 SUBSIDIOS DISTRITALES PARA ADQUISICIÓN DE VIVIENDA NUEVA EN EL PROYECTO HABITACIONAL DE EL TRIUNFO, A POBLACIÓN SUJETO DE REASENTAMIENTO POR HABITAR ZONAS DE ALTO RIESGO NO MITIGABLE O AFECTADAS POR DESASTRE NATURAL, ANTROPOGÉNICO O POR CALAMIDAD, DE CONFORMIDAD CON EL ARCHIVO ADJUNTO, LOS CUALES CUMPLIERON CON LOS REQUISITOS ESTABLECIDOS EN EL DECRETO DISTRITAL 1053 DE 2020 PARA SER BENEFICIARIOS DEL SUBSIDIO DISTRITAL DE VIVIENDA. NO OBSTANTE, SE ACLARA QUE HAY OTROS EXPEDIENTES TAMBIÉN DE ESTE MISMO PROYECTO HABITACIONAL EN PROCESO DE SUBSANACIÓN, PARA PROCEDER CON LA CORRECTA ASIGNACIÓN DE SUBSIDIO, LA CUAL SE EFECTUARÁ EN EL PERIODO DE MAYO DE 2023 A AQUELLOS QUE EFECTIVAMENTE CUMPLAN CON LOS REQUISITOS DEL DECRETO 1053 DE 2020. </t>
    </r>
    <r>
      <rPr>
        <b/>
        <sz val="9"/>
        <rFont val="Calibri"/>
        <family val="2"/>
        <scheme val="minor"/>
      </rPr>
      <t xml:space="preserve">MAYO: </t>
    </r>
    <r>
      <rPr>
        <sz val="9"/>
        <rFont val="Calibri"/>
        <family val="2"/>
        <scheme val="minor"/>
      </rPr>
      <t xml:space="preserve">EN EL MES DE MAYO DE 2023, SE REALIZÓ LA ASIGNACIÓN DE 53 SUBSIDIOS DISTRITALES PARA ADQUISICIÓN DE VIVIENDA NUEVA EN LOS PROYECTOS HABITACIONALES DE EL TRIUNFO Y VILLA FUERTE (PROYECTO PRIVADO), A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DE CONFORMIDAD CON EL ARCHIVO ADJUNTO, LOS CUALES CUMPLIERON CON LOS REQUISITOS ESTABLECIDOS EN EL DECRETO DISTRITAL 1053 DE 2020 PARA SER BENEFICIARIOS DEL SUBSIDIO DISTRITAL DE VIVIENDA. NO OBSTANTE, SE ACLARA QUE HAY OTROS EXPEDIENTES TAMBIÉN DEL PROYECTO HABITACIONAL EL TRIUNFO EN PROCESO DE NUEVA REVISIÓN POR SUBSANACIÓN, PARA PROCEDER CON LA CORRECTA ASIGNACIÓN DE SUBSIDIO, LA CUAL SE EFECTUARÁ EN EL PERIODO DE JUNIO DE 2023 A AQUELLOS QUE EFECTIVAMENTE CUMPLAN CON LOS REQUISITOS DEL DECRETO 1053 DE 2020. </t>
    </r>
    <r>
      <rPr>
        <b/>
        <sz val="9"/>
        <rFont val="Calibri"/>
        <family val="2"/>
        <scheme val="minor"/>
      </rPr>
      <t>JUNIO</t>
    </r>
    <r>
      <rPr>
        <sz val="9"/>
        <rFont val="Calibri"/>
        <family val="2"/>
        <scheme val="minor"/>
      </rPr>
      <t xml:space="preserve">: EN EL MES DE JUNIO DE 2023, SE REALIZÓ LA ASIGNACIÓN DE 14 SUBSIDIOS DISTRITALES PARA ADQUISICIÓN DE VIVIENDA USADA DE REPOSICIÓN Y ADQUISICIÓN DE VIVIENDA NUEVA EN LOS PROYECTOS HABITACIONALES DE: LUNA DEL VIENTO, VILLA FUERTE, SIEMBRA, NOGALES Y VILLA DEL BOSQUE (PROYECTOS PRIVADOS), A POBLACIÓN SUJETO DE REASENTAMIENTO POR OBRA PÚBLICA O DE INTERÉS GENERAL;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DE CONFORMIDAD CON EL ARCHIVO ADJUNTO, LOS CUALES CUMPLIERON CON LOS REQUISITOS ESTABLECIDOS EN EL DECRETO DISTRITAL 1053 DE 2020 PARA SER BENEFICIARIOS DEL SUBSIDIO DISTRITAL DE VIVIENDA. NO OBSTANTE, SE ACLARA QUE HAY OTROS EXPEDIENTES POSTULADOS DEL PROYECTO HABITACIONAL EL TRIUNFO EN PROCESO DE NUEVA REVISIÓN POR SUBSANACIÓN, PARA PROCEDER CON LA CORRECTA ASIGNACIÓN DE SUBSIDIO, LA CUAL SE EFECTUARÁ EN EL SIGUIENTE PERIODO, A AQUELLOS QUE EFECTIVAMENTE CUMPLAN CON LOS REQUISITOS DEL DECRETO 1053 DE 2020. JULIO: EN EL MES DE JULIO DE 2023, SE REALIZÓ LA ASIGNACIÓN DE 22 SUBSIDIOS DISTRITALES PARA ADQUISICIÓN DE VIVIENDA USADA DE REPOSICIÓN Y ADQUISICIÓN DE VIVIENDA NUEVA EN LOS PROYECTOS HABITACIONALES DE: VILLA FUERTE, VILLA DEL BOSQUE, SIEMBRA, POBLADO NIQUIA, CERROS DE AVELLANEDA Y LUNA DEL MAR (PROYECTOS PRIVADOS), A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DE CONFORMIDAD CON EL ARCHIVO ADJUNTO, LOS CUALES CUMPLIERON CON LOS REQUISITOS ESTABLECIDOS EN EL DECRETO DISTRITAL 1053 DE 2020 PARA SER BENEFICIARIOS DEL SUBSIDIO DISTRITAL DE VIVIENDA. NO OBSTANTE, SE ACLARA QUE HAY OTROS EXPEDIENTES POSTULADOS DEL PROYECTO HABITACIONAL EL TRIUNFO EN PROCESO DE NUEVA REVISIÓN POR SUBSANACIÓN, PARA PROCEDER CON LA CORRECTA ASIGNACIÓN DE SUBSIDIO, LA CUAL SE EFECTUARÁ EN EL SIGUIENTE PERIODO, A AQUELLOS QUE EFECTIVAMENTE CUMPLAN CON LOS REQUISITOS DEL DECRETO 1053 DE 2020. </t>
    </r>
    <r>
      <rPr>
        <b/>
        <sz val="9"/>
        <rFont val="Calibri"/>
        <family val="2"/>
        <scheme val="minor"/>
      </rPr>
      <t>AGOSTO:</t>
    </r>
    <r>
      <rPr>
        <sz val="9"/>
        <rFont val="Calibri"/>
        <family val="2"/>
        <scheme val="minor"/>
      </rPr>
      <t xml:space="preserve"> EN EL MES DE AGOSTO DE 2023, SE REALIZÓ LA ASIGNACIÓN DE 24 SUBSIDIOS DISTRITALES PARA ADQUISICIÓN DE VIVIENDA USADA DE REPOSICIÓN Y ADQUISICIÓN DE VIVIENDA NUEVA EN LOS PROYECTOS HABITACIONALES DE: LUNA DEL VIENTO, MENTHA, LUNA DEL MAR, VILLA FUERTE, SIEMBRA (PROYECTOS PRIVADOS) Y EL TRIUNFO, A POBLACIÓN SUJETO DE REASENTAMIENTO POR OBRAS DE INTERÉS GENERAL, POBLACIÓN DEMANDA LIBRE EN EL MARCO DE LOS CONVENIOS DE ASOCIACIÓN 394 Y 395 DE 2016 CON LAS CAJAS DE COMPENSACIÓN FAMILIAR COMFAMA Y COMFENALCO ANTIOQUIA Y POBLACIÓN SUJETO DE REASENTAMIENTO POR HABITAR ZONAS DE ALTO RIESGO NO MITIGABLE O AFECTADAS POR DESASTRE NATURAL, ANTROPOGÉNICO O POR CALAMIDAD, RESPECTIVAMENTE, DE CONFORMIDAD CON EL ARCHIVO ADJUNTO, LOS CUALES CUMPLIERON CON LOS REQUISITOS ESTABLECIDOS EN EL DECRETO DISTRITAL 1053 DE 2020 PARA SER BENEFICIARIOS DEL SUBSIDIO DISTRITAL DE VIVIENDA.</t>
    </r>
    <r>
      <rPr>
        <b/>
        <sz val="9"/>
        <rFont val="Calibri"/>
        <family val="2"/>
        <scheme val="minor"/>
      </rPr>
      <t xml:space="preserve"> SEPTIEMBRE:</t>
    </r>
    <r>
      <rPr>
        <sz val="9"/>
        <rFont val="Calibri"/>
        <family val="2"/>
        <scheme val="minor"/>
      </rPr>
      <t xml:space="preserve"> SE REALIZÓ LA ASIGNACIÓN DE 31 SUBSIDIOS DISTRITALES PARA ADQUISICIÓN DE VIVIENDA NUEVA EN LOS PROYECTOS HABITACIONALES DE: TIERRA PARAÍSO, VILLA FUERTE, REFUGIO VALLE VERDE, LUNA DEL MAR, NOGALES Y CIUDADELA VILLA DEL BOSQUE (PROYECTOS PRIVADOS) Y EL TRIUNFO, A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DE CONFORMIDAD CON EL ARCHIVO ADJUNTO, LOS CUALES CUMPLIERON CON LOS REQUISITOS ESTABLECIDOS EN EL DECRETO DISTRITAL 1053 DE 2020 PARA SER BENEFICIARIOS DEL SUBSIDIO DISTRITAL DE VIVIENDA. </t>
    </r>
    <r>
      <rPr>
        <b/>
        <sz val="9"/>
        <rFont val="Calibri"/>
        <family val="2"/>
        <scheme val="minor"/>
      </rPr>
      <t xml:space="preserve">OCTUBRE: </t>
    </r>
    <r>
      <rPr>
        <sz val="9"/>
        <rFont val="Calibri"/>
        <family val="2"/>
        <scheme val="minor"/>
      </rPr>
      <t xml:space="preserve">SE REALIZÓ LA ASIGNACIÓN DE 24 SUBSIDIOS DISTRITALES PARA ADQUISICIÓN DE VIVIENDA NUEVA EN LOS PROYECTOS HABITACIONALES DE: VILLA FUERTE, LUNA DEL MAR, REFUGIO VALLE VERDE, MENTHA, CERROS DE AVELLANEDA, MENTHA, SIEMBRA Y CIUDADELA VILLA DEL BOSQUE (PROYECTOS PRIVADOS ) Y PARA ADQUISICIÓN DE VIVIENDA USADA, A POBLACIÓN DEMANDA LIBRE EN EL MARCO DE LOS CONVENIOS DE ASOCIACIÓN 394 Y 395 DE 2016 CON LAS CAJAS DE COMPENSACIÓN FAMILIAR COMFAMA Y COMFENALCO ANTIOQUIA Y POBLACIÓN SUJETO DE REASENTAMIENTO POR OBRAS DE INTERÉS GENERAL, RESPECTIVAMENTE, DE CONFORMIDAD CON EL ARCHIVO ADJUNTO, LOS CUALES CUMPLIERON CON LOS REQUISITOS ESTABLECIDOS EN EL DECRETO DISTRITAL 1053 DE 2020 PARA SER BENEFICIARIOS DEL SUBSIDIO DISTRITAL DE VIVIENDA. </t>
    </r>
    <r>
      <rPr>
        <b/>
        <sz val="9"/>
        <rFont val="Calibri"/>
        <family val="2"/>
        <scheme val="minor"/>
      </rPr>
      <t>NOVIEMBRE:</t>
    </r>
    <r>
      <rPr>
        <sz val="9"/>
        <rFont val="Calibri"/>
        <family val="2"/>
        <scheme val="minor"/>
      </rPr>
      <t xml:space="preserve"> SE REALIZÓ LA ASIGNACIÓN DE 33 SUBSIDIOS DISTRITALES PARA ADQUISICIÓN DE VIVIENDA NUEVA EN LOS PROYECTOS HABITACIONALES DE: VILLA FUERTE, SIEMBRA, LUNA DEL MAR, CAMINITO 72 Y ARBOLEDA DE SAN ANTONIO (PROYECTOS PRIVADOS ) Y PARA ADQUISICIÓN DE VIVIENDA USADA, A POBLACIÓN DEMANDA LIBRE EN EL MARCO DE LOS CONVENIOS DE ASOCIACIÓN 394 Y 395 DE 2016 CON LAS CAJAS DE COMPENSACIÓN FAMILIAR COMFAMA Y COMFENALCO ANTIOQUIA Y POBLACIÓN SUJETO DE REASENTAMIENTO POR OBRAS DE INTERÉS GENERAL, RESPECTIVAMENTE, DE CONFORMIDAD CON EL ARCHIVO ADJUNTO, LOS CUALES CUMPLIERON CON LOS REQUISITOS ESTABLECIDOS EN EL DECRETO DISTRITAL 1053 DE 2020 PARA SER BENEFICIARIOS DEL SUBSIDIO DISTRITAL DE VIVIENDA.</t>
    </r>
  </si>
  <si>
    <r>
      <rPr>
        <b/>
        <sz val="9"/>
        <rFont val="Calibri"/>
        <family val="2"/>
        <scheme val="minor"/>
      </rPr>
      <t>ENERO:</t>
    </r>
    <r>
      <rPr>
        <sz val="9"/>
        <rFont val="Calibri"/>
        <family val="2"/>
        <scheme val="minor"/>
      </rPr>
      <t xml:space="preserve">  EL CONTRATO INTERADMINISTRATIVO 570 DE 2021, CELEBRADO ENTRE EL ISVIMED Y LA EDU, CONTINÚA SUSPENDIDO DESDE EL 5 DE MAYO DE 2022, CON EL FIN DE DEFINIR LAS ALTERNATIVAS DE REANUDACIÓN DEL CONTRATO SE LLEVARON A CABO DOS REUNIONES CON EL EQUIPO ENCARGADO DE LA EDU. LA PRIMERA REUNIÓN PRESENCIAL SE REALIZÓ EL 20 DE ENERO DE 2023, EN EL QUE LA EDU MANIFIESTAN QUE HAN CONTEMPLADO DOS (2) ESCENARIOS TENIENDO EN CUENTA QUE SIGUEN CON DIFICULTADES CON EL CONTRATISTA DE OBRA QUE ESTABA EN EL SECTOR, DENTRO DEL CONTRATO MARCO QUE LA EDU TIENE CON LA SECRETARIA DE INFRAESTRUCTURA, EL PRIMER ESCENARIO QUE CONSIDERAN ES LA LIQUIDACIÓN BILATERAL  Y EL SEGUNDO, EJECUTAR EL ESPACIO PÚBLICO EN OTRO LUGAR, DISMINUYENDO EL ALCANCE Y MODIFICANDO LAS CONDICIONES DEL CONTRATO INTERADMINISTRATIVOS, ANTE ESTOS ESCENARIOS EL ISVIMED REITERO LA NECESIDAD QUE LA EDU FORMALICE ESTAS PROPUESTAS A TRAVÉS DE OFICIO Y DEN RESPUESTA A LAS COMUNICACIONES QUE SE HAN ENVIADO, SIENDO LA ÚLTIMA EL RADICADO S 11507 DEL 28/12/2022 Y QUE A LA FECHA NO SE TIENE RESPUESTA. POSTERIORMENTE, DESDE LA SUPERVISIÓN SE INFORMÓ ESTA SITUACIÓN EN MESA INSTITUCIONAL DE SEGUIMIENTO A PROYECTOS, Y DESDE DIRECCIÓN DEL ISVIMED SE DIO LA INDICACIÓN QUE SE PROCEDIERA A LA LIQUIDACIÓN DEL CONTRATO Y AL REINTEGRO DEL RECURSO Y RENDIMIENTOS FINANCIEROS. POR LO ANTERIOR, SE LLEVÓ A CABO UNA SEGUNDA REUNIÓN EL 30 DE ENERO DE 2023, CON EL PERSONAL TÉCNICO Y JURÍDICO DE LA EDU PARA LA ARTICULACIÓN EN EL PROCESO DE LIQUIDACIÓN. EL 2 DE FEBRERO POR CORREO ELECTRÓNICO SE REMITE POR PARTE DE LA SUPERVISIÓN A LA EDU EL CRONOGRAMA DE LAS ACTIVIDADES Y PLAZOS PARA ADELANTAR LA LIQUIDACIÓN BILATERAL. </t>
    </r>
    <r>
      <rPr>
        <b/>
        <sz val="9"/>
        <rFont val="Calibri"/>
        <family val="2"/>
        <scheme val="minor"/>
      </rPr>
      <t>FEBRERO:</t>
    </r>
    <r>
      <rPr>
        <sz val="9"/>
        <rFont val="Calibri"/>
        <family val="2"/>
        <scheme val="minor"/>
      </rPr>
      <t xml:space="preserve"> SE CONTINUA CON LAS ACTIVIDADES DE ARTICULACIÓN ENTRE EL ISVIMED Y LA EDU PARA ADELANTAR EL PROCESO DE LIQUIDACIÓN DEL CONTRATO INTERADMINISTRATIVO 570 DE 2021. POR LO QUE PARA ESTE PERIODO SE ELABORÓ CRONOGRAMA DE ACTIVIDADES PARA LA LIQUIDACIÓN, EL CUAL SE REMITIÓ POR EL ISVIMED A TRAVÉS DE CORREO ELECTRÓNICO EL DÍA 02/02/2023, A SU VEZ, LA EDU ENVÍO OFICIO CON RADICADO E 783 DEL 09/02/2023 EN RESPUESTA AL COMUNICADO REMITIDO POR EL ISVIMED (RADICADO S 11507 DEL 28/12/2022), RESPECTO A LAS ACCIONES QUE REALIZARON PARA SUPERAR LAS CAUSALES DE SUSPENSIÓN. POSTERIORMENTE, EL INSTITUTO AL REVISAR LA INFORMACIÓN PROYECTA OFICIO EN RESPUESTA AL COMUNICADO DE LA EDU, SOBRE EL QUE SE TIENEN VARIAS OBSERVACIONES Y SE SOLICITA DETALLAR Y PRESENTAR UN INFORME FINAL, DANDO CUENTA DEL ASPECTO TÉCNICO, JURÍDICO, FINANCIERO Y ADMINISTRATIVO DE CONFORMIDAD A LAS OBLIGACIONES DEL CONTRATO, ESTE OFICIO, SE PROYECTA Y SE TRASLADA PARA REVISIÓN Y APROBACIÓN DE LA SUB. JURÍDICA Y DIRECCIÓN. ASIMISMO, DURANTE ESTE MES, SE REALIZÓ UN CRUCE DE CORREOS ELECTRÓNICOS EN LOS CUALES, SE SOLICITÓ LAS FICHAS FINANCIERAS Y EXTRACTOS BANCARIOS DE LA CUENTA BANCARIA DESDE LA APERTURA DE LA CUENTA HASTA ESTE MES, PARA REVISAR Y ADELANTAR EL PROCESO DE REINTEGRO DEL SALDO Y RENDIMIENTOS FINANCIEROS. EN CONCLUSIÓN, SE ESTÁN ADELANTANDO DE MANERA CONJUNTA LAS ACTIVIDADES NECESARIAS PARA PODER LIQUIDAR BILATERALMENTE EL CONTRATO EL CONTRATO INTERADMINISTRATIVO. </t>
    </r>
    <r>
      <rPr>
        <b/>
        <sz val="9"/>
        <rFont val="Calibri"/>
        <family val="2"/>
        <scheme val="minor"/>
      </rPr>
      <t xml:space="preserve">MARZO: </t>
    </r>
    <r>
      <rPr>
        <sz val="9"/>
        <rFont val="Calibri"/>
        <family val="2"/>
        <scheme val="minor"/>
      </rPr>
      <t xml:space="preserve">SE CONTINUA CON LAS ACTIVIDADES DE ARTICULACIÓN ENTRE EL ISVIMED Y LA EDU PARA ADELANTAR EL PROCESO DE LIQUIDACIÓN DEL CONTRATO INTERADMINISTRATIVO 570 DE 2021. POR LO QUE, PARA ESTE PERIODO, SE REALIZARON REUNIONES ENTRE AMBAS ENTIDADES DE MANERA SEMANAL, SE REALIZARON OBSERVACIONES Y CRUCE DE INFORMACIÓN A TRAVÉS DE CORREOS ELECTRÓNICOS. DADO QUE EL CONTRATO SE ENCUENTRA SUSPENDIDO, LA EDU REMITE MEDIANTE EL RADICADO E 1995 EL 29 DE MAYO DE 2023, MEDIANTE EL CUAL SOLICITA EL REINICIO DEL CONTRATO, ESTA SOLICITUD ESTÁ EN PROCESO DE REVISIÓN POR PARTE DEL ISVIMED PARA DARLE TRÁMITE. FINALMENTE, SE ESTÁN ADELANTANDO DE MANERA CONJUNTA LAS ACTIVIDADES NECESARIAS PARA PODER LIQUIDAR BILATERALMENTE EL CONTRATO EL CONTRATO INTERADMINISTRATIVO. SOPORTE: CORREOS ELECTRÓNICOS, RADICADO E 1995 DEL 29/03/2023. </t>
    </r>
    <r>
      <rPr>
        <b/>
        <sz val="9"/>
        <rFont val="Calibri"/>
        <family val="2"/>
        <scheme val="minor"/>
      </rPr>
      <t>ABRIL</t>
    </r>
    <r>
      <rPr>
        <sz val="9"/>
        <rFont val="Calibri"/>
        <family val="2"/>
        <scheme val="minor"/>
      </rPr>
      <t>: SE CONTINUA CON LAS ACTIVIDADES Y REUNIONES DE ARTICULACIÓN ENTRE EL ISVIMED Y LA EDU PARA ADELANTAR EL PROCESO DE LIQUIDACIÓN DEL CONTRATO INTERADMINISTRATIVO 570 DE 2021. POR LO QUE, UNA VEZ RECIBIDA LA SOLICITUD DE REINICIO DEL CONTRATO POR PARTE DE LA EDU, DESDE ISVIMED SE INICIÓ CON LA ELABORACIÓN DE LOS INFORMES Y DOCUMENTOS NECESARIOS PARA PRESENTAR EN COMITÉ DE CONTRATACIÓN EL REINICIO DEL CONTRATO, Y A SU VEZ, SE ESTÁ PROYECTANDO EL ACTA DE REINICIO PARA LA REVISIÓN CORRESPONDIENTE DE LAS PARTES. TODO ESTO CON ARAS AL REINICIO DADO QUE EL ESTADO DEL CONTRATO ACTUALMENTE ES SUSPENDIDO, UNA VEZ REINICIADO, SE DA LA TERMINACIÓN Y POSTERIOR LIQUIDACIÓN DEL CONTRATO INTERADMINISTRATIVO. ASIMISMO, SE REMITIÓ CUENTA DE COBRO A LA EDU PARA EL REINTEGRO DE LOS RENDIMIENTOS FINANCIEROS GENERADOS, CUENTA DE COBRO # 2693: $ 15.182.974, CTO 367-19.</t>
    </r>
    <r>
      <rPr>
        <b/>
        <sz val="9"/>
        <rFont val="Calibri"/>
        <family val="2"/>
        <scheme val="minor"/>
      </rPr>
      <t xml:space="preserve"> MAYO: </t>
    </r>
    <r>
      <rPr>
        <sz val="9"/>
        <rFont val="Calibri"/>
        <family val="2"/>
        <scheme val="minor"/>
      </rPr>
      <t xml:space="preserve">SE CONTINUA CON LAS ACTIVIDADES Y REUNIONES DE ARTICULACIÓN ENTRE EL ISVIMED Y LA EDU PARA ADELANTAR EL PROCESO DE LIQUIDACIÓN DEL CONTRATO INTERADMINISTRATIVO 570 DE 2021. POR LO QUE, UNA VEZ RECIBIDA LA SOLICITUD DE REINICIO DEL CONTRATO POR PARTE DE LA EDU, DESDE ISVIMED SE INICIÓ CON LA ELABORACIÓN DE LOS INFORMES Y DOCUMENTOS NECESARIOS PARA PRESENTAR EN COMITÉ DE CONTRATACIÓN EL REINICIO DEL CONTRATO, Y A SU VEZ, SE ESTÁ PROYECTANDO EL ACTA DE REINICIO PARA LA REVISIÓN CORRESPONDIENTE DE LAS PARTES. TODO ESTO CON ARAS AL REINICIO DADO QUE EL ESTADO DEL CONTRATO ACTUALMENTE ES SUSPENDIDO, UNA VEZ REINICIADO, SE DA LA TERMINACIÓN Y POSTERIOR LIQUIDACIÓN DEL CONTRATO INTERADMINISTRATIVO. ASIMISMO, SE REMITIÓ CUENTA DE COBRO A LA EDU PARA EL REINTEGRO DE LOS RENDIMIENTOS FINANCIEROS GENERADOS, CUENTA DE COBRO # 2693: $ 15.182.974, CTO 367-19. ASÍ MISMO A CON EL MINISTERIO DE VIVIENDA SE ESTA GESTIONANDO Y SELECCIONANDO LOS POLÍGONOS PARA INTERVENIR CON MEJORAMIENTOS ESTRUCTURALES, SE ESPERA FIRMAR EL CONVENIO PARA EL PRÓXIMO MES Y DAR CUMPLIMIENTO A LA META. </t>
    </r>
    <r>
      <rPr>
        <b/>
        <sz val="9"/>
        <rFont val="Calibri"/>
        <family val="2"/>
        <scheme val="minor"/>
      </rPr>
      <t>JULIO:</t>
    </r>
    <r>
      <rPr>
        <sz val="9"/>
        <rFont val="Calibri"/>
        <family val="2"/>
        <scheme val="minor"/>
      </rPr>
      <t xml:space="preserve"> SE CONTINUA CON LAS ACTIVIDADES Y REUNIONES DE ARTICULACIÓN ENTRE EL ISVIMED Y LA EDU PARA ADELANTAR EL PROCESO DE LIQUIDACIÓN DEL CONTRATO INTERADMINISTRATIVO 570 DE 2021. ASÍ MISMO A CON EL MINISTERIO DE VIVIENDA SE ESTÁ GESTIONANDO Y SELECCIONANDO LOS POLÍGONOS PARA INTERVENIR CON MEJORAMIENTOS ESTRUCTURALES. </t>
    </r>
    <r>
      <rPr>
        <b/>
        <sz val="9"/>
        <rFont val="Calibri"/>
        <family val="2"/>
        <scheme val="minor"/>
      </rPr>
      <t>AGOSTO</t>
    </r>
    <r>
      <rPr>
        <sz val="9"/>
        <rFont val="Calibri"/>
        <family val="2"/>
        <scheme val="minor"/>
      </rPr>
      <t xml:space="preserve">: SE CONTINUA CON LAS ACTIVIDADES Y REUNIONES DE ARTICULACIÓN ENTRE EL ISVIMED Y LA EDU PARA ADELANTAR EL PROCESO DE LIQUIDACIÓN DEL CONTRATO INTERADMINISTRATIVO 570 DE 2021. ASÍ MISMO A CON EL MINISTERIO DE VIVIENDA SE ESTÁ GESTIONANDO PARA INTERVENIR CON MEJORAMIENTOS ESTRUCTURALES, EN LOS POLÍGONOS SELECCIONADOS. </t>
    </r>
    <r>
      <rPr>
        <b/>
        <sz val="9"/>
        <rFont val="Calibri"/>
        <family val="2"/>
        <scheme val="minor"/>
      </rPr>
      <t>SEPTIEMBRE:</t>
    </r>
    <r>
      <rPr>
        <sz val="9"/>
        <rFont val="Calibri"/>
        <family val="2"/>
        <scheme val="minor"/>
      </rPr>
      <t xml:space="preserve"> SE CONTINUA CON LAS ACTIVIDADES Y REUNIONES DE ARTICULACIÓN ENTRE EL ISVIMED Y LA EDU PARA ADELANTAR EL PROCESO DE LIQUIDACIÓN DEL CONTRATO INTERADMINISTRATIVO 570 DE 2021. ASÍ MISMO A CON EL MINISTERIO DE VIVIENDA SE ESTÁ GESTIONANDO PARA INTERVENIR CON MEJORAMIENTOS ESTRUCTURALES, EN LOS POLÍGONOS SELECCIONADOS Y SE IDENTIFICA QUE EN EL PROYECTO EL TRIUNFO SE EJECUTAN LAS OBRAS DE URBANISMO DE LOS PROYECTOS PARA LO CUAL EL PRÓXIMO CORTE SE DEFINIRÁ EL ALCANCE. </t>
    </r>
    <r>
      <rPr>
        <b/>
        <sz val="9"/>
        <rFont val="Calibri"/>
        <family val="2"/>
        <scheme val="minor"/>
      </rPr>
      <t>OCTUBRE</t>
    </r>
    <r>
      <rPr>
        <sz val="9"/>
        <rFont val="Calibri"/>
        <family val="2"/>
        <scheme val="minor"/>
      </rPr>
      <t xml:space="preserve">: SI BIEN, SE ESTABA CONTEMPLANDO Y REALIZANDO ACTIVIDADES PARA DEFINIR LA PERTINENCIA DE LIQUIDAR EL CONTRATO INTERADMINISTRATIVO, DESPUÉS DE VARIAS GESTIONES ENTRE ISVIMED Y LA EDU, EN REUNIÓN REALIZADA EL 18 DE SEPTIEMBRE DE 2023 EN LAS INSTALACIONES DE LA EDU, LAS PARTES DECIDIERON CONTINUAR CON LA EJECUCIÓN DEL CONTRATO, E INICIAR LAS GESTIONES PARA EL REINICIO DEL CONTRATO, EL CUAL, SE ENCUENTRA SUSPENDIDO DESDE EL 5 DE MAYO DE 2022. A SU VEZ, EN CORREO ELECTRÓNICO DEL 23 DE OCTUBRE DE 2023, LA EDU INFORMA QUE SE ENCUENTRA AVANZANDO EN EL PROCESO DE SELECCIÓN PARA LA ADJUDICACIÓN DE LOS CONTRATOS DE OBRA E INTERVENTORÍA, POR LO QUE A TRAVÉS DE OFICIO CON RADICADO S7426 DEL 30 DE OCTUBRE DE 2023, EL ISVIMED REQUIERE A LA EDU, LA REMISIÓN DE LA SOLICITUD DEL REINICIO DEL CONTRATO PARA DAR INICIO A LAS ACTIVIDADES ADMINISTRATIVAS QUE PERMITAN REANUDAR EN DEBIDA FORMA EL CONTRATO Y SE PUEDA EJECUTAR EL OBJETO DEL MISMO. SOPORTE: OFICIO CON RADICADO ISVIMED S7426 DEL 30/10/2023, CORREO ELECTRÓNICO DE LA EDU DEL 23/10/2023. </t>
    </r>
    <r>
      <rPr>
        <b/>
        <sz val="9"/>
        <rFont val="Calibri"/>
        <family val="2"/>
        <scheme val="minor"/>
      </rPr>
      <t>NOVIEMBRE:</t>
    </r>
    <r>
      <rPr>
        <sz val="9"/>
        <rFont val="Calibri"/>
        <family val="2"/>
        <scheme val="minor"/>
      </rPr>
      <t xml:space="preserve"> EL ISVIMED ENVÍO COMUNICACIÓN CON RADICADO S8061 DEL 23 DE NOVIEMBRE DE 2023, EN EL QUE SE REITERA A LA EDU EL OFICIO CON RADICADO S7426 DEL 30 DE OCTUBRE DE 2023, SOLICITUD DE INFORMACIÓN Y COORDINACIÓN PARA EL REINICIO DEL CONTRATO INTERADMINISTRATIVO 570. SIN EMBARGO, TODA VEZ QUE LA EDU NO HA DADO RESPUESTA A LOS OFICIOS NI REQUERIMIENTOS DEL INSTITUTO, SE RETOMAN LAS ACTIVIDADES PARA PROCEDER A LA LIQUIDACIÓN DEL CONTRATO.</t>
    </r>
  </si>
  <si>
    <r>
      <rPr>
        <b/>
        <sz val="9"/>
        <rFont val="Calibri"/>
        <family val="2"/>
        <scheme val="minor"/>
      </rPr>
      <t>ENERO:</t>
    </r>
    <r>
      <rPr>
        <sz val="9"/>
        <rFont val="Calibri"/>
        <family val="2"/>
        <scheme val="minor"/>
      </rPr>
      <t xml:space="preserve">  SE RECIBIERON RESOLUCIONES DE 31 CBML, 62 UNIDADES DE VIVIENDA DE LA CURADURÍA SEGUNDA DE LA CURADURÍA CERO NO SE RECIBIERON RESOLUCIONES PARA ESTE MES. </t>
    </r>
    <r>
      <rPr>
        <b/>
        <sz val="9"/>
        <rFont val="Calibri"/>
        <family val="2"/>
        <scheme val="minor"/>
      </rPr>
      <t>FEBRERO:</t>
    </r>
    <r>
      <rPr>
        <sz val="9"/>
        <rFont val="Calibri"/>
        <family val="2"/>
        <scheme val="minor"/>
      </rPr>
      <t xml:space="preserve"> EN EL MES DE FEBRERO NO SE OBTUVIERON RESOLUCIONES DE RECONOCIMIENTO EDIFICACIONES, SE RADICARON 75 CBML, 129 UNIDADES DE VIVIENDA EN LA CURADURIA SEGUNDA Y EN LA CURADURIA CERO 09 CBML, 19 UNIDADES DE VIVIENDA, PARA UN TOTAL DE RADICADOS DE 84 CBML, 148 UNIDADES DE VIVIENDA. </t>
    </r>
    <r>
      <rPr>
        <b/>
        <sz val="9"/>
        <rFont val="Calibri"/>
        <family val="2"/>
        <scheme val="minor"/>
      </rPr>
      <t>MARZO:</t>
    </r>
    <r>
      <rPr>
        <sz val="9"/>
        <rFont val="Calibri"/>
        <family val="2"/>
        <scheme val="minor"/>
      </rPr>
      <t xml:space="preserve">SE RECIBIERON RESOLUCIONES DE 47 CBML, 81 UNIDADES DE VIVIENDA DE LA CURADURÍA SEGUNDA DE LA CURADURÍA CERO NO SE RECIBIERON RESOLUCIONES PARA ESTE MES. </t>
    </r>
    <r>
      <rPr>
        <b/>
        <sz val="9"/>
        <rFont val="Calibri"/>
        <family val="2"/>
        <scheme val="minor"/>
      </rPr>
      <t xml:space="preserve">ABRIL: </t>
    </r>
    <r>
      <rPr>
        <sz val="9"/>
        <rFont val="Calibri"/>
        <family val="2"/>
        <scheme val="minor"/>
      </rPr>
      <t>SE RECIBIERON RESOLUCIONES DE 8 CBML, 17 UNIDADES DE VIVIENDA DE LA CURADURÍA CERO DE LA CURADURÍA SEGUNDA NO SE RECIBIERON RESOLUCIONES PARA ESTE MES</t>
    </r>
    <r>
      <rPr>
        <b/>
        <sz val="9"/>
        <rFont val="Calibri"/>
        <family val="2"/>
        <scheme val="minor"/>
      </rPr>
      <t>. MAYO:</t>
    </r>
    <r>
      <rPr>
        <sz val="9"/>
        <rFont val="Calibri"/>
        <family val="2"/>
        <scheme val="minor"/>
      </rPr>
      <t xml:space="preserve"> EN EL MES DE MAYO NO SE OBTUVIERON RESOLUCIONES DE RECONOCIMIENTO EDIFICACIONES, SE RADICARON 36 CBML, 83 UNIDADES DE VIVIENDA EN LA CURADURIA SEGUNDA Y EN LA CURADURIA CERO 05 CBML, 10 UNIDADES DE VIVIENDA, PARA UN TOTAL DE RADICADOS DE 41 CBML, 93 UNIDADES DE VIVIENDA. </t>
    </r>
    <r>
      <rPr>
        <b/>
        <sz val="9"/>
        <rFont val="Calibri"/>
        <family val="2"/>
        <scheme val="minor"/>
      </rPr>
      <t xml:space="preserve">JUNIO: </t>
    </r>
    <r>
      <rPr>
        <sz val="9"/>
        <rFont val="Calibri"/>
        <family val="2"/>
        <scheme val="minor"/>
      </rPr>
      <t>EN EL MES DE JUNIO NO SE OBTUVIERON RESOLUCIONES DE RECONOCIMIENTO EDIFICACIONES, SE RADICARON 49 CBML, 95 UNIDADES DE VIVIENDA EN LA CURADURIA SEGUNDA Y EN LA CURADURIA CERO 9 CBML, 19 UNIDADES DE VIVIENDA, PARA UN TOTAL DE RADICADOS DE 58 CBML, 114 UNIDADES DE VIVIENDA.</t>
    </r>
    <r>
      <rPr>
        <b/>
        <sz val="9"/>
        <rFont val="Calibri"/>
        <family val="2"/>
        <scheme val="minor"/>
      </rPr>
      <t xml:space="preserve"> JULIO: </t>
    </r>
    <r>
      <rPr>
        <sz val="9"/>
        <rFont val="Calibri"/>
        <family val="2"/>
        <scheme val="minor"/>
      </rPr>
      <t xml:space="preserve">SE RECIBIERON RESOLUCIONES DE 5 CBML, 10 UNIDADES DE VIVIENDA DE LA CURADURIA CERO Y DE LA CURADURIA SEGUNDA SE RECIBIERON RESOLUCIONES DE 59 CBML, 127 UNIDADES DE VIVIENDA PARA UN TOTAL DE 64 CBML, 137 UNIDADES DE VIVIENDA. </t>
    </r>
    <r>
      <rPr>
        <b/>
        <sz val="9"/>
        <rFont val="Calibri"/>
        <family val="2"/>
        <scheme val="minor"/>
      </rPr>
      <t>AGOSTO:</t>
    </r>
    <r>
      <rPr>
        <sz val="9"/>
        <rFont val="Calibri"/>
        <family val="2"/>
        <scheme val="minor"/>
      </rPr>
      <t xml:space="preserve"> EN EL MES DE AGOSTO NO SE OBTUVIERON RESOLUCIONES DE RECONOCIMIENTO EDIFICACIONES, SE RADICARON 50 CBML, 100 UNIDADES DE VIVIENDA EN LA CURADURÍA SEGUNDA Y EN LA CURADURÍA CERO 26 CBML, 50 UNIDADES DE VIVIENDA, PARA UN TOTAL DE RADICADOS DE 76 CBML, 150 UNIDADES DE VIVIENDA.</t>
    </r>
    <r>
      <rPr>
        <b/>
        <sz val="9"/>
        <rFont val="Calibri"/>
        <family val="2"/>
        <scheme val="minor"/>
      </rPr>
      <t xml:space="preserve"> SEPTIEMBRE: </t>
    </r>
    <r>
      <rPr>
        <sz val="9"/>
        <rFont val="Calibri"/>
        <family val="2"/>
        <scheme val="minor"/>
      </rPr>
      <t xml:space="preserve">EN EL MES DE SEPTIEMBRE NO SE OBTUVIERON RESOLUCIONES DE RECONOCIMIENTO EDIFICACIONES, SE RADICARON 74 CBML, 152 UNIDADES DE VIVIENDA EN LA CURADURÍA SEGUNDA Y EN LA CURADURÍA CERO 17 CBML, 36 UNIDADES DE VIVIENDA, PARA UN TOTAL DE RADICADOS DE 91 CBML, 188 UNIDADES DE VIVIENDA. </t>
    </r>
    <r>
      <rPr>
        <b/>
        <sz val="9"/>
        <rFont val="Calibri"/>
        <family val="2"/>
        <scheme val="minor"/>
      </rPr>
      <t xml:space="preserve">OCTUBRE: </t>
    </r>
    <r>
      <rPr>
        <sz val="9"/>
        <rFont val="Calibri"/>
        <family val="2"/>
        <scheme val="minor"/>
      </rPr>
      <t xml:space="preserve">SE RECIBIERON RESOLUCIONES DE 8 CBML, 17 UNIDADES DE VIVIENDA DE LA CURADURIA CERO Y DE LA CURADURIA SEGUNDA NO SE RECIBIERON RESOLUCIONES, IGUALMENTE SE RADICARON 52 CBML, 103 UNIDADES DE VIVIENDA EN LA CURADURIA SEGUNDA Y EN LA CURADURIA CERO 5 CBML, 11 UNIDADES DE VIVIENDA, PARA UN TOTAL DE RADICADOS DE 57 CBML, 114 UNIDADES DE VIVIENDA. </t>
    </r>
    <r>
      <rPr>
        <b/>
        <sz val="9"/>
        <rFont val="Calibri"/>
        <family val="2"/>
        <scheme val="minor"/>
      </rPr>
      <t>NOVIEMBRE:</t>
    </r>
    <r>
      <rPr>
        <sz val="9"/>
        <rFont val="Calibri"/>
        <family val="2"/>
        <scheme val="minor"/>
      </rPr>
      <t xml:space="preserve"> SE RECIBIERON RESOLUCIONES DE 27 CBML, 52 UNIDADES DE VIVIENDA DE LA CURADURIA CERO Y DE LA CURADURIA SEGUNDA SE RECIBIERON RESOLUCIONES DE 30 CBML, 72 UNIDADES DE VIVIENDA, PARA UN TOTAL DE 57 CBML, 124 UNIDADES DE VIVIENDA.
</t>
    </r>
  </si>
  <si>
    <r>
      <t>SEGUIMIENTO CON CORTE A (DICIEMBRE 30</t>
    </r>
    <r>
      <rPr>
        <b/>
        <sz val="24"/>
        <color theme="0" tint="-0.34998626667073579"/>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</si>
</sst>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1" formatCode="_-* #,##0_-;\-* #,##0_-;_-* &quot;-&quot;_-;_-@_-"/>
    <numFmt numFmtId="44" formatCode="_-&quot;$&quot;\ * #,##0.00_-;\-&quot;$&quot;\ * #,##0.00_-;_-&quot;$&quot;\ * &quot;-&quot;??_-;_-@_-"/>
    <numFmt numFmtId="43" formatCode="_-* #,##0.00_-;\-* #,##0.00_-;_-* &quot;-&quot;??_-;_-@_-"/>
    <numFmt numFmtId="164" formatCode="_(&quot;$&quot;\ * #,##0.00_);_(&quot;$&quot;\ * \(#,##0.00\);_(&quot;$&quot;\ * &quot;-&quot;??_);_(@_)"/>
    <numFmt numFmtId="165" formatCode="_(* #,##0.00_);_(* \(#,##0.00\);_(* &quot;-&quot;??_);_(@_)"/>
    <numFmt numFmtId="166" formatCode="#,##0\ &quot;€&quot;;\-#,##0\ &quot;€&quot;"/>
    <numFmt numFmtId="167" formatCode="_-* #,##0.00\ &quot;€&quot;_-;\-* #,##0.00\ &quot;€&quot;_-;_-* &quot;-&quot;??\ &quot;€&quot;_-;_-@_-"/>
    <numFmt numFmtId="168" formatCode="_-* #,##0.00\ _€_-;\-* #,##0.00\ _€_-;_-* &quot;-&quot;??\ _€_-;_-@_-"/>
    <numFmt numFmtId="169" formatCode="_-&quot;$&quot;* #,##0.00_-;\-&quot;$&quot;* #,##0.00_-;_-&quot;$&quot;* &quot;-&quot;??_-;_-@_-"/>
    <numFmt numFmtId="170" formatCode="&quot;$&quot;#,##0"/>
    <numFmt numFmtId="171" formatCode="_(* #,##0_);_(* \(#,##0\);_(* &quot;-&quot;??_);_(@_)"/>
    <numFmt numFmtId="172" formatCode="_(&quot;$&quot;\ * #,##0_);_(&quot;$&quot;\ * \(#,##0\);_(&quot;$&quot;\ * &quot;-&quot;??_);_(@_)"/>
    <numFmt numFmtId="173" formatCode="[$-C0A]dd\-mmm\-yy;@"/>
    <numFmt numFmtId="174" formatCode="_ [$€-2]\ * #,##0.00_ ;_ [$€-2]\ * \-#,##0.00_ ;_ [$€-2]\ * &quot;-&quot;??_ "/>
    <numFmt numFmtId="175" formatCode="&quot;$&quot;\ #,##0;&quot;$&quot;\ \-#,##0"/>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0.0%"/>
    <numFmt numFmtId="183" formatCode="&quot;$&quot;\ #,##0;[Red]&quot;$&quot;\ #,##0"/>
  </numFmts>
  <fonts count="73" x14ac:knownFonts="1">
    <font>
      <sz val="11"/>
      <color theme="1"/>
      <name val="Calibri"/>
      <family val="2"/>
      <scheme val="minor"/>
    </font>
    <font>
      <b/>
      <sz val="9"/>
      <color rgb="FFFFFFFF"/>
      <name val="Calibri"/>
      <family val="2"/>
    </font>
    <font>
      <sz val="9"/>
      <color rgb="FF000000"/>
      <name val="Calibri"/>
      <family val="2"/>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b/>
      <sz val="10"/>
      <color theme="1"/>
      <name val="Calibri"/>
      <family val="2"/>
      <scheme val="minor"/>
    </font>
    <font>
      <sz val="10"/>
      <color theme="1"/>
      <name val="Calibri"/>
      <family val="2"/>
      <scheme val="minor"/>
    </font>
    <font>
      <sz val="9"/>
      <color rgb="FF000000"/>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b/>
      <sz val="16"/>
      <color theme="0"/>
      <name val="Calibri"/>
      <family val="2"/>
      <scheme val="minor"/>
    </font>
    <font>
      <b/>
      <sz val="24"/>
      <color theme="0"/>
      <name val="Calibri"/>
      <family val="2"/>
      <scheme val="minor"/>
    </font>
    <font>
      <b/>
      <sz val="16"/>
      <color rgb="FFFFFFFF"/>
      <name val="Calibri"/>
      <family val="2"/>
    </font>
    <font>
      <b/>
      <sz val="24"/>
      <color theme="1"/>
      <name val="Calibri"/>
      <family val="2"/>
      <scheme val="minor"/>
    </font>
    <font>
      <b/>
      <sz val="24"/>
      <color theme="0" tint="-0.34998626667073579"/>
      <name val="Calibri"/>
      <family val="2"/>
      <scheme val="minor"/>
    </font>
    <font>
      <sz val="12"/>
      <color theme="1"/>
      <name val="Calibri"/>
      <family val="2"/>
      <scheme val="minor"/>
    </font>
    <font>
      <sz val="12"/>
      <color theme="0" tint="-0.499984740745262"/>
      <name val="Calibri"/>
      <family val="2"/>
      <scheme val="minor"/>
    </font>
    <font>
      <sz val="12"/>
      <name val="Calibri"/>
      <family val="2"/>
      <scheme val="minor"/>
    </font>
    <font>
      <b/>
      <sz val="36"/>
      <color theme="1"/>
      <name val="Calibri"/>
      <family val="2"/>
      <scheme val="minor"/>
    </font>
    <font>
      <sz val="14"/>
      <name val="Calibri"/>
      <family val="2"/>
    </font>
    <font>
      <sz val="14"/>
      <color theme="1"/>
      <name val="Calibri"/>
      <family val="2"/>
      <scheme val="minor"/>
    </font>
    <font>
      <sz val="9"/>
      <name val="Calibri"/>
      <family val="2"/>
      <scheme val="minor"/>
    </font>
    <font>
      <b/>
      <sz val="9"/>
      <name val="Calibri"/>
      <family val="2"/>
      <scheme val="minor"/>
    </font>
    <font>
      <b/>
      <sz val="10"/>
      <color rgb="FFFFFFFF"/>
      <name val="Calibri"/>
      <family val="2"/>
    </font>
    <font>
      <b/>
      <sz val="14"/>
      <color rgb="FFFFFFFF"/>
      <name val="Calibri"/>
      <family val="2"/>
    </font>
    <font>
      <sz val="14"/>
      <color theme="0"/>
      <name val="Calibri"/>
      <family val="2"/>
    </font>
    <font>
      <b/>
      <sz val="8"/>
      <color rgb="FFFFFFFF"/>
      <name val="Calibri"/>
      <family val="2"/>
    </font>
    <font>
      <sz val="10"/>
      <color rgb="FF000000"/>
      <name val="Calibri"/>
      <family val="2"/>
      <scheme val="minor"/>
    </font>
    <font>
      <b/>
      <sz val="14"/>
      <color theme="0"/>
      <name val="Calibri"/>
      <family val="2"/>
      <scheme val="minor"/>
    </font>
    <font>
      <sz val="12"/>
      <name val="Calibri"/>
      <family val="2"/>
    </font>
    <font>
      <sz val="10"/>
      <name val="Calibri"/>
      <family val="2"/>
    </font>
    <font>
      <sz val="14"/>
      <name val="Calibri"/>
      <family val="2"/>
      <scheme val="minor"/>
    </font>
    <font>
      <sz val="8"/>
      <name val="Calibri"/>
      <family val="2"/>
    </font>
    <font>
      <sz val="9"/>
      <color indexed="81"/>
      <name val="Tahoma"/>
      <family val="2"/>
    </font>
    <font>
      <b/>
      <sz val="9"/>
      <color indexed="81"/>
      <name val="Tahoma"/>
      <family val="2"/>
    </font>
  </fonts>
  <fills count="51">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4FEA2A"/>
        <bgColor indexed="64"/>
      </patternFill>
    </fill>
    <fill>
      <patternFill patternType="solid">
        <fgColor theme="1" tint="0.34998626667073579"/>
        <bgColor indexed="64"/>
      </patternFill>
    </fill>
    <fill>
      <patternFill patternType="solid">
        <fgColor rgb="FF7030A0"/>
        <bgColor indexed="64"/>
      </patternFill>
    </fill>
    <fill>
      <patternFill patternType="solid">
        <fgColor theme="2" tint="-0.249977111117893"/>
        <bgColor indexed="64"/>
      </patternFill>
    </fill>
    <fill>
      <patternFill patternType="solid">
        <fgColor theme="5" tint="0.79998168889431442"/>
        <bgColor indexed="64"/>
      </patternFill>
    </fill>
    <fill>
      <patternFill patternType="solid">
        <fgColor theme="0" tint="-0.34998626667073579"/>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medium">
        <color theme="0"/>
      </top>
      <bottom/>
      <diagonal/>
    </border>
    <border>
      <left/>
      <right/>
      <top style="hair">
        <color theme="0"/>
      </top>
      <bottom style="hair">
        <color theme="0"/>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style="thin">
        <color indexed="64"/>
      </right>
      <top/>
      <bottom style="thin">
        <color indexed="64"/>
      </bottom>
      <diagonal/>
    </border>
    <border>
      <left style="thin">
        <color auto="1"/>
      </left>
      <right style="thin">
        <color indexed="64"/>
      </right>
      <top style="thin">
        <color auto="1"/>
      </top>
      <bottom style="thin">
        <color indexed="64"/>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style="thin">
        <color indexed="64"/>
      </bottom>
      <diagonal/>
    </border>
    <border>
      <left style="thin">
        <color auto="1"/>
      </left>
      <right/>
      <top style="thin">
        <color auto="1"/>
      </top>
      <bottom/>
      <diagonal/>
    </border>
    <border>
      <left style="thin">
        <color indexed="64"/>
      </left>
      <right/>
      <top/>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indexed="64"/>
      </left>
      <right style="thin">
        <color indexed="64"/>
      </right>
      <top style="medium">
        <color indexed="64"/>
      </top>
      <bottom style="thin">
        <color indexed="64"/>
      </bottom>
      <diagonal/>
    </border>
    <border>
      <left style="thin">
        <color auto="1"/>
      </left>
      <right/>
      <top style="medium">
        <color indexed="64"/>
      </top>
      <bottom style="thin">
        <color auto="1"/>
      </bottom>
      <diagonal/>
    </border>
    <border>
      <left style="thin">
        <color auto="1"/>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3041">
    <xf numFmtId="0" fontId="0" fillId="0" borderId="0"/>
    <xf numFmtId="9"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21" fillId="23"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21" fillId="23"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21" fillId="23"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21" fillId="23"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21" fillId="24"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21" fillId="24"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21" fillId="24"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21" fillId="24"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21" fillId="25"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21" fillId="25"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21" fillId="25"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21" fillId="25"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21" fillId="26"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21" fillId="26"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21" fillId="26"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21" fillId="26"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21" fillId="27"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21" fillId="27"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21" fillId="27"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21" fillId="27"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21" fillId="2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21" fillId="2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21" fillId="2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21" fillId="2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21" fillId="2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21" fillId="2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21" fillId="2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21" fillId="2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21" fillId="30"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21" fillId="30"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21" fillId="30"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21" fillId="30"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21" fillId="3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21" fillId="3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21" fillId="3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21" fillId="3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21" fillId="26"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21" fillId="26"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21" fillId="26"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21" fillId="26"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21" fillId="29"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21" fillId="29"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21" fillId="29"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21" fillId="29"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1" fillId="32"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1" fillId="32"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1" fillId="32"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1" fillId="32"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4" fillId="37" borderId="17" applyNumberFormat="0" applyAlignment="0" applyProtection="0"/>
    <xf numFmtId="0" fontId="24" fillId="37" borderId="17" applyNumberFormat="0" applyAlignment="0" applyProtection="0"/>
    <xf numFmtId="0" fontId="24" fillId="37" borderId="17" applyNumberFormat="0" applyAlignment="0" applyProtection="0"/>
    <xf numFmtId="0" fontId="24" fillId="37" borderId="17" applyNumberFormat="0" applyAlignment="0" applyProtection="0"/>
    <xf numFmtId="0" fontId="24" fillId="37" borderId="17" applyNumberFormat="0" applyAlignment="0" applyProtection="0"/>
    <xf numFmtId="0" fontId="25" fillId="38" borderId="18" applyNumberFormat="0" applyAlignment="0" applyProtection="0"/>
    <xf numFmtId="0" fontId="25" fillId="38" borderId="18" applyNumberFormat="0" applyAlignment="0" applyProtection="0"/>
    <xf numFmtId="0" fontId="25" fillId="38" borderId="18" applyNumberFormat="0" applyAlignment="0" applyProtection="0"/>
    <xf numFmtId="0" fontId="25" fillId="38" borderId="18" applyNumberFormat="0" applyAlignment="0" applyProtection="0"/>
    <xf numFmtId="0" fontId="25" fillId="38" borderId="18" applyNumberFormat="0" applyAlignment="0" applyProtection="0"/>
    <xf numFmtId="0" fontId="26" fillId="0" borderId="19" applyNumberFormat="0" applyFill="0" applyAlignment="0" applyProtection="0"/>
    <xf numFmtId="0" fontId="26" fillId="0" borderId="19" applyNumberFormat="0" applyFill="0" applyAlignment="0" applyProtection="0"/>
    <xf numFmtId="0" fontId="26" fillId="0" borderId="19" applyNumberFormat="0" applyFill="0" applyAlignment="0" applyProtection="0"/>
    <xf numFmtId="0" fontId="26" fillId="0" borderId="19" applyNumberFormat="0" applyFill="0" applyAlignment="0" applyProtection="0"/>
    <xf numFmtId="0" fontId="26" fillId="0" borderId="19"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8" fillId="28" borderId="17" applyNumberFormat="0" applyAlignment="0" applyProtection="0"/>
    <xf numFmtId="0" fontId="28" fillId="28" borderId="17" applyNumberFormat="0" applyAlignment="0" applyProtection="0"/>
    <xf numFmtId="0" fontId="28" fillId="28" borderId="17" applyNumberFormat="0" applyAlignment="0" applyProtection="0"/>
    <xf numFmtId="0" fontId="28" fillId="28" borderId="17" applyNumberFormat="0" applyAlignment="0" applyProtection="0"/>
    <xf numFmtId="0" fontId="28" fillId="28" borderId="17" applyNumberFormat="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0" fontId="30" fillId="0" borderId="0"/>
    <xf numFmtId="0" fontId="31" fillId="0" borderId="0" applyNumberFormat="0" applyFill="0" applyBorder="0" applyAlignment="0" applyProtection="0">
      <alignment vertical="top"/>
      <protection locked="0"/>
    </xf>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68" fontId="21" fillId="0" borderId="0" applyFont="0" applyFill="0" applyBorder="0" applyAlignment="0" applyProtection="0"/>
    <xf numFmtId="165" fontId="3" fillId="0" borderId="0" applyFont="0" applyFill="0" applyBorder="0" applyAlignment="0" applyProtection="0"/>
    <xf numFmtId="165" fontId="29" fillId="0" borderId="0" applyFont="0" applyFill="0" applyBorder="0" applyAlignment="0" applyProtection="0"/>
    <xf numFmtId="43" fontId="21" fillId="0" borderId="0" applyFont="0" applyFill="0" applyBorder="0" applyAlignment="0" applyProtection="0"/>
    <xf numFmtId="176"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7" fontId="21" fillId="0" borderId="0" applyFont="0" applyFill="0" applyBorder="0" applyAlignment="0" applyProtection="0"/>
    <xf numFmtId="176" fontId="29"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8"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6" fontId="29"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21" fillId="0" borderId="0" applyFont="0" applyFill="0" applyBorder="0" applyAlignment="0" applyProtection="0"/>
    <xf numFmtId="179" fontId="21" fillId="0" borderId="0" applyFont="0" applyFill="0" applyBorder="0" applyAlignment="0" applyProtection="0"/>
    <xf numFmtId="172" fontId="21" fillId="0" borderId="0" applyFont="0" applyFill="0" applyBorder="0" applyAlignment="0" applyProtection="0"/>
    <xf numFmtId="165" fontId="3" fillId="0" borderId="0" applyFont="0" applyFill="0" applyBorder="0" applyAlignment="0" applyProtection="0"/>
    <xf numFmtId="179" fontId="21"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43" fontId="3" fillId="0" borderId="0" applyFont="0" applyFill="0" applyBorder="0" applyAlignment="0" applyProtection="0"/>
    <xf numFmtId="165" fontId="29" fillId="0" borderId="0" applyFont="0" applyFill="0" applyBorder="0" applyAlignment="0" applyProtection="0"/>
    <xf numFmtId="16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29" fillId="0" borderId="0" applyFont="0" applyFill="0" applyBorder="0" applyAlignment="0" applyProtection="0"/>
    <xf numFmtId="165" fontId="3" fillId="0" borderId="0" applyFont="0" applyFill="0" applyBorder="0" applyAlignment="0" applyProtection="0"/>
    <xf numFmtId="16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6"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3" fillId="0" borderId="0" applyFont="0" applyFill="0" applyBorder="0" applyAlignment="0" applyProtection="0"/>
    <xf numFmtId="165" fontId="29" fillId="0" borderId="0" applyFont="0" applyFill="0" applyBorder="0" applyAlignment="0" applyProtection="0"/>
    <xf numFmtId="165" fontId="29" fillId="0" borderId="0" applyFont="0" applyFill="0" applyBorder="0" applyAlignment="0" applyProtection="0"/>
    <xf numFmtId="165" fontId="29"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68" fontId="21"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180" fontId="29" fillId="0" borderId="0" applyFont="0" applyFill="0" applyBorder="0" applyAlignment="0" applyProtection="0"/>
    <xf numFmtId="169" fontId="3" fillId="0" borderId="0" applyFont="0" applyFill="0" applyBorder="0" applyAlignment="0" applyProtection="0"/>
    <xf numFmtId="167" fontId="33" fillId="0" borderId="0" applyFont="0" applyFill="0" applyBorder="0" applyAlignment="0" applyProtection="0"/>
    <xf numFmtId="164" fontId="29"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81" fontId="29" fillId="0" borderId="0" applyFont="0" applyFill="0" applyBorder="0" applyAlignment="0" applyProtection="0"/>
    <xf numFmtId="180" fontId="29" fillId="0" borderId="0" applyFont="0" applyFill="0" applyBorder="0" applyAlignment="0" applyProtection="0"/>
    <xf numFmtId="164" fontId="29" fillId="0" borderId="0" applyFont="0" applyFill="0" applyBorder="0" applyAlignment="0" applyProtection="0"/>
    <xf numFmtId="169" fontId="3" fillId="0" borderId="0" applyFont="0" applyFill="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29"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0" fontId="29" fillId="0" borderId="0"/>
    <xf numFmtId="0" fontId="29"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29" fillId="0" borderId="0"/>
    <xf numFmtId="173" fontId="29" fillId="0" borderId="0"/>
    <xf numFmtId="173" fontId="3" fillId="0" borderId="0"/>
    <xf numFmtId="173" fontId="3" fillId="0" borderId="0"/>
    <xf numFmtId="0" fontId="29" fillId="0" borderId="0"/>
    <xf numFmtId="0" fontId="3" fillId="0" borderId="0"/>
    <xf numFmtId="0" fontId="3" fillId="0" borderId="0"/>
    <xf numFmtId="0" fontId="3" fillId="0" borderId="0"/>
    <xf numFmtId="0" fontId="3" fillId="0" borderId="0"/>
    <xf numFmtId="173" fontId="3" fillId="0" borderId="0"/>
    <xf numFmtId="173"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3" fillId="0" borderId="0"/>
    <xf numFmtId="0" fontId="29" fillId="0" borderId="0"/>
    <xf numFmtId="0" fontId="35"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36"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37" fillId="0" borderId="0"/>
    <xf numFmtId="173" fontId="3" fillId="0" borderId="0"/>
    <xf numFmtId="0" fontId="29" fillId="0" borderId="0"/>
    <xf numFmtId="173" fontId="3" fillId="0" borderId="0"/>
    <xf numFmtId="173" fontId="3" fillId="0" borderId="0"/>
    <xf numFmtId="0" fontId="3" fillId="0" borderId="0"/>
    <xf numFmtId="0" fontId="29" fillId="0" borderId="0"/>
    <xf numFmtId="0" fontId="3" fillId="0" borderId="0"/>
    <xf numFmtId="0" fontId="3" fillId="0" borderId="0"/>
    <xf numFmtId="173" fontId="3" fillId="0" borderId="0"/>
    <xf numFmtId="173" fontId="3" fillId="0" borderId="0"/>
    <xf numFmtId="173" fontId="3" fillId="0" borderId="0"/>
    <xf numFmtId="0" fontId="3" fillId="0" borderId="0"/>
    <xf numFmtId="0" fontId="29" fillId="0" borderId="0"/>
    <xf numFmtId="0" fontId="33" fillId="0" borderId="0"/>
    <xf numFmtId="173" fontId="3" fillId="0" borderId="0"/>
    <xf numFmtId="0" fontId="29"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3" fillId="0" borderId="0"/>
    <xf numFmtId="173" fontId="3" fillId="0" borderId="0"/>
    <xf numFmtId="0" fontId="3" fillId="0" borderId="0"/>
    <xf numFmtId="0" fontId="3" fillId="0" borderId="0"/>
    <xf numFmtId="0"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0"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 fillId="0" borderId="0"/>
    <xf numFmtId="0" fontId="3" fillId="0" borderId="0"/>
    <xf numFmtId="0" fontId="3" fillId="0" borderId="0"/>
    <xf numFmtId="0" fontId="3" fillId="0" borderId="0"/>
    <xf numFmtId="173" fontId="3" fillId="0" borderId="0"/>
    <xf numFmtId="173"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3" fillId="0" borderId="0"/>
    <xf numFmtId="0" fontId="38" fillId="0" borderId="0">
      <alignment vertical="top"/>
    </xf>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8" fillId="0" borderId="0">
      <alignment vertical="top"/>
    </xf>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 fillId="0" borderId="0"/>
    <xf numFmtId="0" fontId="3" fillId="0" borderId="0"/>
    <xf numFmtId="0" fontId="39"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3" fillId="7" borderId="7" applyNumberFormat="0" applyFont="0" applyAlignment="0" applyProtection="0"/>
    <xf numFmtId="173" fontId="3" fillId="7" borderId="7" applyNumberFormat="0" applyFont="0" applyAlignment="0" applyProtection="0"/>
    <xf numFmtId="0"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29" fillId="44" borderId="20"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29" fillId="44" borderId="20"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9" fontId="29"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0" fontId="40" fillId="37" borderId="21" applyNumberFormat="0" applyAlignment="0" applyProtection="0"/>
    <xf numFmtId="0" fontId="40" fillId="37" borderId="21" applyNumberFormat="0" applyAlignment="0" applyProtection="0"/>
    <xf numFmtId="0" fontId="40" fillId="37" borderId="21" applyNumberFormat="0" applyAlignment="0" applyProtection="0"/>
    <xf numFmtId="0" fontId="40" fillId="37" borderId="21" applyNumberFormat="0" applyAlignment="0" applyProtection="0"/>
    <xf numFmtId="0" fontId="40" fillId="37" borderId="21" applyNumberFormat="0" applyAlignment="0" applyProtection="0"/>
    <xf numFmtId="0" fontId="41" fillId="0" borderId="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22" applyNumberFormat="0" applyFill="0" applyAlignment="0" applyProtection="0"/>
    <xf numFmtId="0" fontId="44" fillId="0" borderId="22" applyNumberFormat="0" applyFill="0" applyAlignment="0" applyProtection="0"/>
    <xf numFmtId="0" fontId="44" fillId="0" borderId="22" applyNumberFormat="0" applyFill="0" applyAlignment="0" applyProtection="0"/>
    <xf numFmtId="0" fontId="44" fillId="0" borderId="22" applyNumberFormat="0" applyFill="0" applyAlignment="0" applyProtection="0"/>
    <xf numFmtId="0" fontId="44" fillId="0" borderId="22"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27" fillId="0" borderId="24" applyNumberFormat="0" applyFill="0" applyAlignment="0" applyProtection="0"/>
    <xf numFmtId="0" fontId="27" fillId="0" borderId="24" applyNumberFormat="0" applyFill="0" applyAlignment="0" applyProtection="0"/>
    <xf numFmtId="0" fontId="27" fillId="0" borderId="24" applyNumberFormat="0" applyFill="0" applyAlignment="0" applyProtection="0"/>
    <xf numFmtId="0" fontId="27" fillId="0" borderId="24" applyNumberFormat="0" applyFill="0" applyAlignment="0" applyProtection="0"/>
    <xf numFmtId="0" fontId="27" fillId="0" borderId="24" applyNumberFormat="0" applyFill="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7" fillId="0" borderId="25" applyNumberFormat="0" applyFill="0" applyAlignment="0" applyProtection="0"/>
    <xf numFmtId="0" fontId="47" fillId="0" borderId="25" applyNumberFormat="0" applyFill="0" applyAlignment="0" applyProtection="0"/>
    <xf numFmtId="0" fontId="47" fillId="0" borderId="25" applyNumberFormat="0" applyFill="0" applyAlignment="0" applyProtection="0"/>
    <xf numFmtId="0" fontId="47" fillId="0" borderId="25" applyNumberFormat="0" applyFill="0" applyAlignment="0" applyProtection="0"/>
    <xf numFmtId="0" fontId="47" fillId="0" borderId="25"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29"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9" fontId="29" fillId="0" borderId="0" applyFont="0" applyFill="0" applyBorder="0" applyAlignment="0" applyProtection="0"/>
  </cellStyleXfs>
  <cellXfs count="337">
    <xf numFmtId="0" fontId="0" fillId="0" borderId="0" xfId="0"/>
    <xf numFmtId="0" fontId="0" fillId="3" borderId="0" xfId="0" applyFill="1"/>
    <xf numFmtId="49" fontId="0" fillId="3" borderId="0" xfId="0" applyNumberFormat="1" applyFill="1" applyAlignment="1">
      <alignment horizontal="center"/>
    </xf>
    <xf numFmtId="0" fontId="0" fillId="3" borderId="0" xfId="0" applyFill="1" applyAlignment="1">
      <alignment horizontal="justify"/>
    </xf>
    <xf numFmtId="49" fontId="7" fillId="3" borderId="0" xfId="0" applyNumberFormat="1" applyFont="1" applyFill="1" applyAlignment="1">
      <alignment vertical="center"/>
    </xf>
    <xf numFmtId="49" fontId="8" fillId="3" borderId="0" xfId="0" applyNumberFormat="1" applyFont="1" applyFill="1" applyAlignment="1">
      <alignment vertical="center"/>
    </xf>
    <xf numFmtId="49" fontId="9" fillId="3" borderId="0" xfId="0" applyNumberFormat="1" applyFont="1" applyFill="1" applyAlignment="1">
      <alignment vertical="center"/>
    </xf>
    <xf numFmtId="170" fontId="7" fillId="3" borderId="0" xfId="0" applyNumberFormat="1" applyFont="1" applyFill="1" applyAlignment="1">
      <alignment vertical="center"/>
    </xf>
    <xf numFmtId="170" fontId="0" fillId="3" borderId="0" xfId="0" applyNumberFormat="1" applyFill="1"/>
    <xf numFmtId="0" fontId="4" fillId="20" borderId="8" xfId="0" applyFont="1" applyFill="1" applyBorder="1" applyAlignment="1">
      <alignment horizontal="center" vertical="center"/>
    </xf>
    <xf numFmtId="171" fontId="4" fillId="20" borderId="9" xfId="2" applyNumberFormat="1" applyFont="1" applyFill="1" applyBorder="1" applyAlignment="1">
      <alignment horizontal="center" vertical="center" wrapText="1"/>
    </xf>
    <xf numFmtId="0" fontId="4" fillId="20" borderId="10" xfId="0" applyFont="1" applyFill="1" applyBorder="1" applyAlignment="1">
      <alignment horizontal="center" vertical="center"/>
    </xf>
    <xf numFmtId="0" fontId="4" fillId="0" borderId="0" xfId="0" applyFont="1" applyAlignment="1">
      <alignment horizontal="center" vertical="center"/>
    </xf>
    <xf numFmtId="0" fontId="0" fillId="0" borderId="11" xfId="0" applyBorder="1"/>
    <xf numFmtId="171" fontId="0" fillId="0" borderId="0" xfId="2" applyNumberFormat="1" applyFont="1" applyBorder="1"/>
    <xf numFmtId="0" fontId="0" fillId="0" borderId="12" xfId="0" applyBorder="1"/>
    <xf numFmtId="0" fontId="0" fillId="4" borderId="11" xfId="0" applyFill="1" applyBorder="1" applyAlignment="1">
      <alignment vertical="center"/>
    </xf>
    <xf numFmtId="171" fontId="0" fillId="4" borderId="0" xfId="2" applyNumberFormat="1" applyFont="1" applyFill="1" applyBorder="1" applyAlignment="1">
      <alignment vertical="center"/>
    </xf>
    <xf numFmtId="171" fontId="14" fillId="4" borderId="0" xfId="2" applyNumberFormat="1" applyFont="1" applyFill="1" applyBorder="1" applyAlignment="1">
      <alignment vertical="center"/>
    </xf>
    <xf numFmtId="0" fontId="5" fillId="4" borderId="12" xfId="0" applyFont="1" applyFill="1" applyBorder="1" applyAlignment="1">
      <alignment vertical="center" wrapText="1"/>
    </xf>
    <xf numFmtId="0" fontId="0" fillId="0" borderId="11" xfId="0" applyBorder="1" applyAlignment="1">
      <alignment wrapText="1"/>
    </xf>
    <xf numFmtId="0" fontId="0" fillId="0" borderId="11" xfId="0" applyBorder="1" applyAlignment="1">
      <alignment vertical="center"/>
    </xf>
    <xf numFmtId="171" fontId="0" fillId="0" borderId="0" xfId="2" applyNumberFormat="1" applyFont="1" applyBorder="1" applyAlignment="1">
      <alignment vertical="center"/>
    </xf>
    <xf numFmtId="0" fontId="5" fillId="0" borderId="12" xfId="0" applyFont="1"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xf>
    <xf numFmtId="0" fontId="0" fillId="21" borderId="11" xfId="0" applyFill="1" applyBorder="1"/>
    <xf numFmtId="171" fontId="0" fillId="21" borderId="0" xfId="2" applyNumberFormat="1" applyFont="1" applyFill="1" applyBorder="1"/>
    <xf numFmtId="0" fontId="0" fillId="6" borderId="11" xfId="0" applyFill="1" applyBorder="1"/>
    <xf numFmtId="171" fontId="0" fillId="6" borderId="0" xfId="2" applyNumberFormat="1" applyFont="1" applyFill="1" applyBorder="1"/>
    <xf numFmtId="0" fontId="11" fillId="0" borderId="12" xfId="0" applyFont="1" applyBorder="1"/>
    <xf numFmtId="0" fontId="0" fillId="21" borderId="13" xfId="0" applyFill="1" applyBorder="1"/>
    <xf numFmtId="171" fontId="0" fillId="21" borderId="14" xfId="2" applyNumberFormat="1" applyFont="1" applyFill="1" applyBorder="1"/>
    <xf numFmtId="0" fontId="0" fillId="0" borderId="15" xfId="0" applyBorder="1"/>
    <xf numFmtId="0" fontId="4" fillId="20" borderId="0" xfId="0" applyFont="1" applyFill="1" applyAlignment="1">
      <alignment horizontal="center"/>
    </xf>
    <xf numFmtId="171" fontId="4" fillId="20" borderId="0" xfId="2" applyNumberFormat="1" applyFont="1" applyFill="1"/>
    <xf numFmtId="0" fontId="0" fillId="0" borderId="0" xfId="0" applyAlignment="1">
      <alignment wrapText="1"/>
    </xf>
    <xf numFmtId="171" fontId="0" fillId="0" borderId="0" xfId="2" applyNumberFormat="1" applyFont="1"/>
    <xf numFmtId="171" fontId="4" fillId="0" borderId="0" xfId="2" applyNumberFormat="1" applyFont="1" applyFill="1" applyAlignment="1">
      <alignment horizontal="center"/>
    </xf>
    <xf numFmtId="0" fontId="4" fillId="4" borderId="0" xfId="0" applyFont="1" applyFill="1" applyAlignment="1">
      <alignment horizontal="center" vertical="center" wrapText="1"/>
    </xf>
    <xf numFmtId="0" fontId="4" fillId="4" borderId="0" xfId="0" applyFont="1" applyFill="1" applyAlignment="1">
      <alignment horizontal="center" vertical="center"/>
    </xf>
    <xf numFmtId="171" fontId="4" fillId="4" borderId="0" xfId="2" applyNumberFormat="1" applyFont="1" applyFill="1" applyAlignment="1">
      <alignment horizontal="center" vertical="center"/>
    </xf>
    <xf numFmtId="171" fontId="4" fillId="6" borderId="12" xfId="2" applyNumberFormat="1" applyFont="1" applyFill="1" applyBorder="1" applyAlignment="1">
      <alignment horizontal="center" vertical="center"/>
    </xf>
    <xf numFmtId="0" fontId="16" fillId="0" borderId="0" xfId="0" applyFont="1" applyAlignment="1">
      <alignment horizontal="justify"/>
    </xf>
    <xf numFmtId="171" fontId="5" fillId="0" borderId="0" xfId="2" applyNumberFormat="1" applyFont="1" applyBorder="1" applyAlignment="1">
      <alignment horizontal="center"/>
    </xf>
    <xf numFmtId="0" fontId="16" fillId="0" borderId="14" xfId="0" applyFont="1" applyBorder="1" applyAlignment="1">
      <alignment horizontal="justify" vertical="center" wrapText="1"/>
    </xf>
    <xf numFmtId="171" fontId="5" fillId="0" borderId="14" xfId="2" applyNumberFormat="1" applyFont="1" applyBorder="1" applyAlignment="1">
      <alignment horizontal="center"/>
    </xf>
    <xf numFmtId="0" fontId="16" fillId="2" borderId="0" xfId="0" applyFont="1" applyFill="1" applyAlignment="1">
      <alignment horizontal="justify"/>
    </xf>
    <xf numFmtId="171" fontId="5" fillId="6" borderId="12" xfId="2" applyNumberFormat="1" applyFont="1" applyFill="1" applyBorder="1" applyAlignment="1">
      <alignment horizontal="justify" vertical="center" wrapText="1"/>
    </xf>
    <xf numFmtId="0" fontId="16" fillId="2" borderId="14" xfId="0" applyFont="1" applyFill="1" applyBorder="1" applyAlignment="1">
      <alignment horizontal="justify" wrapText="1"/>
    </xf>
    <xf numFmtId="171" fontId="5" fillId="6" borderId="15" xfId="2" applyNumberFormat="1" applyFont="1" applyFill="1" applyBorder="1" applyAlignment="1">
      <alignment horizontal="justify" vertical="center" wrapText="1"/>
    </xf>
    <xf numFmtId="0" fontId="0" fillId="0" borderId="16" xfId="0" applyBorder="1" applyAlignment="1">
      <alignment horizontal="left" vertical="center" wrapText="1"/>
    </xf>
    <xf numFmtId="0" fontId="16" fillId="0" borderId="14" xfId="0" applyFont="1" applyBorder="1" applyAlignment="1">
      <alignment horizontal="justify" vertical="center"/>
    </xf>
    <xf numFmtId="171" fontId="4" fillId="0" borderId="14" xfId="2" applyNumberFormat="1" applyFont="1" applyBorder="1" applyAlignment="1">
      <alignment vertical="center"/>
    </xf>
    <xf numFmtId="171" fontId="5" fillId="0" borderId="14" xfId="2" applyNumberFormat="1" applyFont="1" applyBorder="1" applyAlignment="1">
      <alignment horizontal="justify" wrapText="1"/>
    </xf>
    <xf numFmtId="0" fontId="16" fillId="0" borderId="14" xfId="0" applyFont="1" applyBorder="1" applyAlignment="1">
      <alignment horizontal="justify"/>
    </xf>
    <xf numFmtId="171" fontId="5" fillId="0" borderId="14" xfId="2" applyNumberFormat="1" applyFont="1" applyBorder="1" applyAlignment="1"/>
    <xf numFmtId="0" fontId="16" fillId="2" borderId="0" xfId="0" applyFont="1" applyFill="1" applyAlignment="1">
      <alignment horizontal="justify" vertical="center" wrapText="1"/>
    </xf>
    <xf numFmtId="171" fontId="5" fillId="0" borderId="0" xfId="2" applyNumberFormat="1" applyFont="1" applyBorder="1" applyAlignment="1">
      <alignment horizontal="center" wrapText="1"/>
    </xf>
    <xf numFmtId="0" fontId="5" fillId="2" borderId="0" xfId="0" applyFont="1" applyFill="1" applyAlignment="1">
      <alignment horizontal="justify"/>
    </xf>
    <xf numFmtId="0" fontId="5" fillId="0" borderId="0" xfId="0" applyFont="1" applyAlignment="1">
      <alignment horizontal="justify" wrapText="1"/>
    </xf>
    <xf numFmtId="0" fontId="5" fillId="2" borderId="0" xfId="0" applyFont="1" applyFill="1" applyAlignment="1">
      <alignment horizontal="justify" wrapText="1"/>
    </xf>
    <xf numFmtId="0" fontId="5" fillId="2" borderId="14" xfId="0" applyFont="1" applyFill="1" applyBorder="1" applyAlignment="1">
      <alignment horizontal="justify" wrapText="1"/>
    </xf>
    <xf numFmtId="0" fontId="0" fillId="0" borderId="0" xfId="0" applyAlignment="1">
      <alignment horizontal="left" wrapText="1"/>
    </xf>
    <xf numFmtId="0" fontId="4" fillId="4" borderId="0" xfId="0" applyFont="1" applyFill="1"/>
    <xf numFmtId="171" fontId="4" fillId="4" borderId="0" xfId="2" applyNumberFormat="1" applyFont="1" applyFill="1" applyAlignment="1">
      <alignment vertical="center"/>
    </xf>
    <xf numFmtId="0" fontId="4" fillId="22" borderId="0" xfId="0" applyFont="1" applyFill="1" applyAlignment="1">
      <alignment horizontal="center"/>
    </xf>
    <xf numFmtId="0" fontId="4" fillId="21" borderId="0" xfId="0" applyFont="1" applyFill="1" applyAlignment="1">
      <alignment horizontal="center"/>
    </xf>
    <xf numFmtId="171" fontId="4" fillId="21" borderId="0" xfId="2" applyNumberFormat="1" applyFont="1" applyFill="1" applyAlignment="1">
      <alignment horizontal="center"/>
    </xf>
    <xf numFmtId="171" fontId="4" fillId="6" borderId="0" xfId="2" applyNumberFormat="1" applyFont="1" applyFill="1" applyAlignment="1">
      <alignment horizontal="center"/>
    </xf>
    <xf numFmtId="171" fontId="0" fillId="0" borderId="0" xfId="2" applyNumberFormat="1" applyFont="1" applyAlignment="1">
      <alignment horizontal="center" vertical="center"/>
    </xf>
    <xf numFmtId="171" fontId="0" fillId="0" borderId="0" xfId="2" applyNumberFormat="1" applyFont="1" applyAlignment="1">
      <alignment vertical="center" wrapText="1"/>
    </xf>
    <xf numFmtId="171" fontId="16" fillId="0" borderId="0" xfId="2" applyNumberFormat="1" applyFont="1" applyAlignment="1">
      <alignment vertical="top" wrapText="1"/>
    </xf>
    <xf numFmtId="171" fontId="16" fillId="6" borderId="0" xfId="2" applyNumberFormat="1" applyFont="1" applyFill="1" applyAlignment="1">
      <alignment vertical="top" wrapText="1"/>
    </xf>
    <xf numFmtId="171" fontId="0" fillId="0" borderId="0" xfId="2" applyNumberFormat="1" applyFont="1" applyAlignment="1">
      <alignment vertical="center"/>
    </xf>
    <xf numFmtId="0" fontId="0" fillId="0" borderId="0" xfId="0" applyAlignment="1">
      <alignment vertical="center" wrapText="1"/>
    </xf>
    <xf numFmtId="171" fontId="5" fillId="0" borderId="0" xfId="2" applyNumberFormat="1" applyFont="1" applyAlignment="1">
      <alignment vertical="center" wrapText="1"/>
    </xf>
    <xf numFmtId="0" fontId="9" fillId="22" borderId="8" xfId="0" applyFont="1" applyFill="1" applyBorder="1" applyAlignment="1">
      <alignment horizontal="center"/>
    </xf>
    <xf numFmtId="0" fontId="9" fillId="22" borderId="10" xfId="0" applyFont="1" applyFill="1" applyBorder="1" applyAlignment="1">
      <alignment horizontal="center"/>
    </xf>
    <xf numFmtId="0" fontId="4" fillId="0" borderId="11" xfId="0" applyFont="1" applyBorder="1" applyAlignment="1">
      <alignment horizontal="left"/>
    </xf>
    <xf numFmtId="171" fontId="4" fillId="0" borderId="12" xfId="2" applyNumberFormat="1" applyFont="1" applyBorder="1" applyAlignment="1">
      <alignment horizontal="center"/>
    </xf>
    <xf numFmtId="171" fontId="0" fillId="0" borderId="12" xfId="2" applyNumberFormat="1" applyFont="1" applyBorder="1"/>
    <xf numFmtId="0" fontId="4" fillId="6" borderId="11" xfId="0" applyFont="1" applyFill="1" applyBorder="1" applyAlignment="1">
      <alignment vertical="center"/>
    </xf>
    <xf numFmtId="171" fontId="4" fillId="6" borderId="12" xfId="2" applyNumberFormat="1" applyFont="1" applyFill="1" applyBorder="1" applyAlignment="1">
      <alignment vertical="center"/>
    </xf>
    <xf numFmtId="171" fontId="6" fillId="0" borderId="0" xfId="2" applyNumberFormat="1" applyFont="1" applyFill="1" applyAlignment="1">
      <alignment vertical="center" wrapText="1"/>
    </xf>
    <xf numFmtId="0" fontId="0" fillId="0" borderId="13" xfId="0" applyBorder="1"/>
    <xf numFmtId="10" fontId="0" fillId="0" borderId="15" xfId="1" applyNumberFormat="1" applyFont="1" applyBorder="1"/>
    <xf numFmtId="10" fontId="0" fillId="0" borderId="0" xfId="1" applyNumberFormat="1" applyFont="1"/>
    <xf numFmtId="9" fontId="0" fillId="0" borderId="0" xfId="1" applyFont="1"/>
    <xf numFmtId="0" fontId="4" fillId="4" borderId="0" xfId="0" applyFont="1" applyFill="1" applyAlignment="1">
      <alignment horizontal="center"/>
    </xf>
    <xf numFmtId="0" fontId="4" fillId="0" borderId="0" xfId="0" applyFont="1"/>
    <xf numFmtId="171" fontId="4" fillId="0" borderId="0" xfId="2" applyNumberFormat="1" applyFont="1"/>
    <xf numFmtId="172" fontId="4" fillId="0" borderId="0" xfId="3" applyNumberFormat="1" applyFont="1"/>
    <xf numFmtId="0" fontId="18" fillId="0" borderId="0" xfId="0" applyFont="1"/>
    <xf numFmtId="171" fontId="5" fillId="0" borderId="0" xfId="2" applyNumberFormat="1" applyFont="1"/>
    <xf numFmtId="0" fontId="19" fillId="6" borderId="0" xfId="0" applyFont="1" applyFill="1"/>
    <xf numFmtId="171" fontId="20" fillId="6" borderId="0" xfId="2" applyNumberFormat="1" applyFont="1" applyFill="1"/>
    <xf numFmtId="171" fontId="0" fillId="6" borderId="0" xfId="2" applyNumberFormat="1" applyFont="1" applyFill="1"/>
    <xf numFmtId="0" fontId="4" fillId="20" borderId="0" xfId="0" applyFont="1" applyFill="1"/>
    <xf numFmtId="172" fontId="4" fillId="20" borderId="0" xfId="3" applyNumberFormat="1" applyFont="1" applyFill="1"/>
    <xf numFmtId="171" fontId="15" fillId="0" borderId="0" xfId="2" applyNumberFormat="1" applyFont="1"/>
    <xf numFmtId="0" fontId="5" fillId="3" borderId="0" xfId="0" applyFont="1" applyFill="1"/>
    <xf numFmtId="0" fontId="5" fillId="3" borderId="0" xfId="0" applyFont="1" applyFill="1" applyAlignment="1">
      <alignment horizontal="justify"/>
    </xf>
    <xf numFmtId="9" fontId="7" fillId="3" borderId="0" xfId="0" applyNumberFormat="1" applyFont="1" applyFill="1" applyAlignment="1">
      <alignment horizontal="center" vertical="center"/>
    </xf>
    <xf numFmtId="9" fontId="0" fillId="3" borderId="0" xfId="0" applyNumberFormat="1" applyFill="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49" fontId="0" fillId="3" borderId="29" xfId="0" applyNumberFormat="1" applyFill="1" applyBorder="1" applyAlignment="1">
      <alignment horizontal="center"/>
    </xf>
    <xf numFmtId="0" fontId="0" fillId="3" borderId="30" xfId="0" applyFill="1" applyBorder="1"/>
    <xf numFmtId="0" fontId="0" fillId="3" borderId="31" xfId="0" applyFill="1" applyBorder="1"/>
    <xf numFmtId="49" fontId="51" fillId="3" borderId="0" xfId="0" applyNumberFormat="1" applyFont="1" applyFill="1" applyAlignment="1">
      <alignment vertical="center"/>
    </xf>
    <xf numFmtId="0" fontId="2" fillId="3" borderId="0" xfId="0" applyFont="1" applyFill="1" applyAlignment="1">
      <alignment horizontal="left" vertical="center" wrapText="1" readingOrder="1"/>
    </xf>
    <xf numFmtId="49" fontId="9" fillId="46" borderId="28" xfId="0" applyNumberFormat="1" applyFont="1" applyFill="1" applyBorder="1" applyAlignment="1">
      <alignment horizontal="center" vertical="center"/>
    </xf>
    <xf numFmtId="49" fontId="7" fillId="2" borderId="28" xfId="0" applyNumberFormat="1" applyFont="1" applyFill="1" applyBorder="1" applyAlignment="1">
      <alignment horizontal="center" vertical="center"/>
    </xf>
    <xf numFmtId="170" fontId="7" fillId="47" borderId="28" xfId="0" applyNumberFormat="1" applyFont="1" applyFill="1" applyBorder="1" applyAlignment="1">
      <alignment horizontal="center" vertical="center"/>
    </xf>
    <xf numFmtId="49" fontId="7" fillId="46" borderId="3" xfId="0" applyNumberFormat="1" applyFont="1" applyFill="1" applyBorder="1" applyAlignment="1">
      <alignment horizontal="center" vertical="center"/>
    </xf>
    <xf numFmtId="49" fontId="7" fillId="2" borderId="3" xfId="0" applyNumberFormat="1" applyFont="1" applyFill="1" applyBorder="1" applyAlignment="1">
      <alignment horizontal="center" vertical="center"/>
    </xf>
    <xf numFmtId="170" fontId="7" fillId="47" borderId="3" xfId="0" applyNumberFormat="1" applyFont="1" applyFill="1" applyBorder="1" applyAlignment="1">
      <alignment horizontal="center" vertical="center"/>
    </xf>
    <xf numFmtId="0" fontId="0" fillId="3" borderId="0" xfId="0" applyFill="1" applyAlignment="1">
      <alignment horizontal="center" vertical="center"/>
    </xf>
    <xf numFmtId="3" fontId="57" fillId="0" borderId="1" xfId="1" applyNumberFormat="1" applyFont="1" applyFill="1" applyBorder="1" applyAlignment="1">
      <alignment horizontal="center" vertical="center" wrapText="1"/>
    </xf>
    <xf numFmtId="0" fontId="58" fillId="3" borderId="1" xfId="0" applyFont="1" applyFill="1" applyBorder="1" applyAlignment="1">
      <alignment vertical="center" wrapText="1"/>
    </xf>
    <xf numFmtId="0" fontId="12" fillId="0" borderId="1" xfId="0" applyFont="1" applyBorder="1" applyAlignment="1">
      <alignment horizontal="center" vertical="center"/>
    </xf>
    <xf numFmtId="49" fontId="7" fillId="45" borderId="0" xfId="0" applyNumberFormat="1" applyFont="1" applyFill="1" applyAlignment="1">
      <alignment vertical="center"/>
    </xf>
    <xf numFmtId="0" fontId="0" fillId="6" borderId="0" xfId="0" applyFill="1"/>
    <xf numFmtId="49" fontId="7" fillId="5" borderId="0" xfId="0" applyNumberFormat="1" applyFont="1" applyFill="1" applyAlignment="1">
      <alignment vertical="center"/>
    </xf>
    <xf numFmtId="3" fontId="0" fillId="3" borderId="0" xfId="0" applyNumberFormat="1" applyFill="1"/>
    <xf numFmtId="44" fontId="0" fillId="3" borderId="0" xfId="0" applyNumberFormat="1" applyFill="1"/>
    <xf numFmtId="0" fontId="11" fillId="3" borderId="0" xfId="0" applyFont="1" applyFill="1" applyAlignment="1">
      <alignment horizontal="left"/>
    </xf>
    <xf numFmtId="49" fontId="10" fillId="3" borderId="0" xfId="0" applyNumberFormat="1" applyFont="1" applyFill="1" applyAlignment="1">
      <alignment horizontal="left" vertical="center"/>
    </xf>
    <xf numFmtId="49" fontId="10" fillId="46" borderId="28" xfId="0" applyNumberFormat="1" applyFont="1" applyFill="1" applyBorder="1" applyAlignment="1">
      <alignment horizontal="left" vertical="center"/>
    </xf>
    <xf numFmtId="49" fontId="10" fillId="46" borderId="3" xfId="0" applyNumberFormat="1" applyFont="1" applyFill="1" applyBorder="1" applyAlignment="1">
      <alignment horizontal="left" vertical="center"/>
    </xf>
    <xf numFmtId="0" fontId="11" fillId="3" borderId="30" xfId="0" applyFont="1" applyFill="1" applyBorder="1" applyAlignment="1">
      <alignment horizontal="left"/>
    </xf>
    <xf numFmtId="43" fontId="0" fillId="3" borderId="0" xfId="2797" applyFont="1" applyFill="1"/>
    <xf numFmtId="43" fontId="0" fillId="3" borderId="0" xfId="0" applyNumberFormat="1" applyFill="1"/>
    <xf numFmtId="0" fontId="16" fillId="3" borderId="0" xfId="0" applyFont="1" applyFill="1" applyAlignment="1">
      <alignment horizontal="center" vertical="center"/>
    </xf>
    <xf numFmtId="0" fontId="11" fillId="3" borderId="0" xfId="0" applyFont="1" applyFill="1" applyAlignment="1">
      <alignment horizontal="center"/>
    </xf>
    <xf numFmtId="49" fontId="10" fillId="3" borderId="0" xfId="0" applyNumberFormat="1" applyFont="1" applyFill="1" applyAlignment="1">
      <alignment vertical="center"/>
    </xf>
    <xf numFmtId="49" fontId="10" fillId="2" borderId="28" xfId="0" applyNumberFormat="1" applyFont="1" applyFill="1" applyBorder="1" applyAlignment="1">
      <alignment horizontal="center" vertical="center"/>
    </xf>
    <xf numFmtId="49" fontId="10" fillId="2" borderId="3" xfId="0" applyNumberFormat="1" applyFont="1" applyFill="1" applyBorder="1" applyAlignment="1">
      <alignment horizontal="center" vertical="center"/>
    </xf>
    <xf numFmtId="0" fontId="11" fillId="3" borderId="30" xfId="0" applyFont="1" applyFill="1" applyBorder="1" applyAlignment="1">
      <alignment horizontal="center"/>
    </xf>
    <xf numFmtId="0" fontId="11" fillId="3" borderId="0" xfId="0" applyFont="1" applyFill="1"/>
    <xf numFmtId="49" fontId="10" fillId="46" borderId="33" xfId="0" applyNumberFormat="1" applyFont="1" applyFill="1" applyBorder="1" applyAlignment="1">
      <alignment horizontal="center" vertical="center"/>
    </xf>
    <xf numFmtId="49" fontId="10" fillId="46" borderId="34" xfId="0" applyNumberFormat="1" applyFont="1" applyFill="1" applyBorder="1" applyAlignment="1">
      <alignment horizontal="center" vertical="center"/>
    </xf>
    <xf numFmtId="0" fontId="11" fillId="3" borderId="30" xfId="0" applyFont="1" applyFill="1" applyBorder="1"/>
    <xf numFmtId="49" fontId="10" fillId="45" borderId="5" xfId="0" applyNumberFormat="1" applyFont="1" applyFill="1" applyBorder="1" applyAlignment="1">
      <alignment vertical="center"/>
    </xf>
    <xf numFmtId="0" fontId="11" fillId="6" borderId="6" xfId="0" applyFont="1" applyFill="1" applyBorder="1"/>
    <xf numFmtId="49" fontId="10" fillId="5" borderId="6" xfId="0" applyNumberFormat="1" applyFont="1" applyFill="1" applyBorder="1" applyAlignment="1">
      <alignment vertical="center"/>
    </xf>
    <xf numFmtId="49" fontId="49" fillId="2" borderId="32" xfId="0" applyNumberFormat="1" applyFont="1" applyFill="1" applyBorder="1" applyAlignment="1">
      <alignment vertical="center"/>
    </xf>
    <xf numFmtId="49" fontId="49" fillId="2" borderId="4" xfId="0" applyNumberFormat="1" applyFont="1" applyFill="1" applyBorder="1" applyAlignment="1">
      <alignment vertical="center"/>
    </xf>
    <xf numFmtId="49" fontId="49" fillId="2" borderId="26" xfId="0" applyNumberFormat="1" applyFont="1" applyFill="1" applyBorder="1" applyAlignment="1">
      <alignment vertical="center"/>
    </xf>
    <xf numFmtId="49" fontId="48" fillId="2" borderId="27" xfId="0" applyNumberFormat="1" applyFont="1" applyFill="1" applyBorder="1" applyAlignment="1">
      <alignment vertical="center"/>
    </xf>
    <xf numFmtId="49" fontId="0" fillId="3" borderId="0" xfId="0" applyNumberFormat="1" applyFill="1"/>
    <xf numFmtId="0" fontId="58" fillId="3" borderId="0" xfId="0" applyFont="1" applyFill="1"/>
    <xf numFmtId="49" fontId="66" fillId="2" borderId="4" xfId="0" applyNumberFormat="1" applyFont="1" applyFill="1" applyBorder="1" applyAlignment="1">
      <alignment vertical="center"/>
    </xf>
    <xf numFmtId="49" fontId="66" fillId="2" borderId="27" xfId="0" applyNumberFormat="1" applyFont="1" applyFill="1" applyBorder="1" applyAlignment="1">
      <alignment vertical="center"/>
    </xf>
    <xf numFmtId="0" fontId="50" fillId="46" borderId="3" xfId="0" applyFont="1" applyFill="1" applyBorder="1" applyAlignment="1">
      <alignment horizontal="center" vertical="center" wrapText="1"/>
    </xf>
    <xf numFmtId="0" fontId="62" fillId="46" borderId="3" xfId="0" applyFont="1" applyFill="1" applyBorder="1" applyAlignment="1">
      <alignment horizontal="center" vertical="center" wrapText="1"/>
    </xf>
    <xf numFmtId="0" fontId="61" fillId="46" borderId="34" xfId="0" applyFont="1" applyFill="1" applyBorder="1" applyAlignment="1">
      <alignment horizontal="center" vertical="center" wrapText="1"/>
    </xf>
    <xf numFmtId="0" fontId="61" fillId="46" borderId="3" xfId="0" applyFont="1" applyFill="1" applyBorder="1" applyAlignment="1">
      <alignment horizontal="left" vertical="center"/>
    </xf>
    <xf numFmtId="0" fontId="61" fillId="2" borderId="3" xfId="0" applyFont="1" applyFill="1" applyBorder="1" applyAlignment="1">
      <alignment horizontal="center" vertical="center" wrapText="1"/>
    </xf>
    <xf numFmtId="0" fontId="1" fillId="2" borderId="3" xfId="0" applyFont="1" applyFill="1" applyBorder="1" applyAlignment="1">
      <alignment horizontal="center" vertical="center" wrapText="1"/>
    </xf>
    <xf numFmtId="17" fontId="1" fillId="2" borderId="28" xfId="0" applyNumberFormat="1" applyFont="1" applyFill="1" applyBorder="1" applyAlignment="1">
      <alignment horizontal="center" vertical="center" wrapText="1"/>
    </xf>
    <xf numFmtId="0" fontId="1" fillId="2" borderId="28" xfId="0" applyFont="1" applyFill="1" applyBorder="1" applyAlignment="1">
      <alignment horizontal="center" vertical="center" wrapText="1"/>
    </xf>
    <xf numFmtId="0" fontId="62" fillId="2" borderId="28" xfId="0" applyFont="1" applyFill="1" applyBorder="1" applyAlignment="1">
      <alignment horizontal="center" vertical="center" wrapText="1"/>
    </xf>
    <xf numFmtId="170" fontId="1" fillId="47" borderId="3" xfId="0" applyNumberFormat="1" applyFont="1" applyFill="1" applyBorder="1" applyAlignment="1">
      <alignment horizontal="center" vertical="center" wrapText="1"/>
    </xf>
    <xf numFmtId="170" fontId="1" fillId="47" borderId="28" xfId="0" applyNumberFormat="1" applyFont="1" applyFill="1" applyBorder="1" applyAlignment="1">
      <alignment horizontal="center" vertical="center" wrapText="1"/>
    </xf>
    <xf numFmtId="0" fontId="1" fillId="47" borderId="28" xfId="0" applyFont="1" applyFill="1" applyBorder="1" applyAlignment="1">
      <alignment horizontal="center" vertical="center" wrapText="1"/>
    </xf>
    <xf numFmtId="0" fontId="64" fillId="46" borderId="28" xfId="0" applyFont="1" applyFill="1" applyBorder="1" applyAlignment="1">
      <alignment horizontal="center" vertical="center" wrapText="1"/>
    </xf>
    <xf numFmtId="0" fontId="1" fillId="46" borderId="28" xfId="0" applyFont="1" applyFill="1" applyBorder="1" applyAlignment="1">
      <alignment horizontal="center" vertical="center" wrapText="1"/>
    </xf>
    <xf numFmtId="9" fontId="57" fillId="0" borderId="44" xfId="1" applyFont="1" applyFill="1" applyBorder="1" applyAlignment="1">
      <alignment horizontal="center" vertical="center" wrapText="1"/>
    </xf>
    <xf numFmtId="3" fontId="57" fillId="0" borderId="37" xfId="1" applyNumberFormat="1" applyFont="1" applyFill="1" applyBorder="1" applyAlignment="1">
      <alignment horizontal="center" vertical="center" wrapText="1"/>
    </xf>
    <xf numFmtId="1" fontId="68" fillId="50" borderId="37" xfId="1" applyNumberFormat="1" applyFont="1" applyFill="1" applyBorder="1" applyAlignment="1">
      <alignment horizontal="center" vertical="center" wrapText="1"/>
    </xf>
    <xf numFmtId="1" fontId="57" fillId="48" borderId="37" xfId="1" applyNumberFormat="1" applyFont="1" applyFill="1" applyBorder="1" applyAlignment="1">
      <alignment horizontal="center" vertical="center" wrapText="1"/>
    </xf>
    <xf numFmtId="0" fontId="68" fillId="21" borderId="37" xfId="0" applyFont="1" applyFill="1" applyBorder="1" applyAlignment="1">
      <alignment horizontal="left" vertical="center" wrapText="1"/>
    </xf>
    <xf numFmtId="0" fontId="68" fillId="48" borderId="37" xfId="0" applyFont="1" applyFill="1" applyBorder="1" applyAlignment="1">
      <alignment horizontal="center" vertical="center" wrapText="1"/>
    </xf>
    <xf numFmtId="9" fontId="57" fillId="3" borderId="37" xfId="1" applyFont="1" applyFill="1" applyBorder="1" applyAlignment="1">
      <alignment horizontal="center" vertical="center" wrapText="1"/>
    </xf>
    <xf numFmtId="9" fontId="57" fillId="45" borderId="37" xfId="1" applyFont="1" applyFill="1" applyBorder="1" applyAlignment="1">
      <alignment horizontal="center" vertical="center" wrapText="1"/>
    </xf>
    <xf numFmtId="0" fontId="70" fillId="0" borderId="36" xfId="0" applyFont="1" applyBorder="1" applyAlignment="1">
      <alignment horizontal="center" vertical="center" wrapText="1"/>
    </xf>
    <xf numFmtId="1" fontId="68" fillId="50" borderId="1" xfId="1" applyNumberFormat="1" applyFont="1" applyFill="1" applyBorder="1" applyAlignment="1">
      <alignment horizontal="center" vertical="center" wrapText="1"/>
    </xf>
    <xf numFmtId="1" fontId="57" fillId="48" borderId="1" xfId="1" applyNumberFormat="1" applyFont="1" applyFill="1" applyBorder="1" applyAlignment="1">
      <alignment horizontal="center" vertical="center" wrapText="1"/>
    </xf>
    <xf numFmtId="0" fontId="68" fillId="21" borderId="1" xfId="0" applyFont="1" applyFill="1" applyBorder="1" applyAlignment="1">
      <alignment horizontal="left" vertical="center" wrapText="1"/>
    </xf>
    <xf numFmtId="0" fontId="68" fillId="48" borderId="1" xfId="0" applyFont="1" applyFill="1" applyBorder="1" applyAlignment="1">
      <alignment horizontal="center" vertical="center" wrapText="1"/>
    </xf>
    <xf numFmtId="3" fontId="57" fillId="3" borderId="49" xfId="1" applyNumberFormat="1" applyFont="1" applyFill="1" applyBorder="1" applyAlignment="1">
      <alignment horizontal="center" vertical="center" wrapText="1"/>
    </xf>
    <xf numFmtId="0" fontId="57" fillId="3" borderId="1" xfId="0" applyFont="1" applyFill="1" applyBorder="1" applyAlignment="1">
      <alignment horizontal="center" vertical="center" wrapText="1"/>
    </xf>
    <xf numFmtId="9" fontId="57" fillId="45" borderId="1" xfId="1" applyFont="1" applyFill="1" applyBorder="1" applyAlignment="1">
      <alignment horizontal="center" vertical="center" wrapText="1"/>
    </xf>
    <xf numFmtId="3" fontId="57" fillId="3" borderId="1" xfId="1" applyNumberFormat="1" applyFont="1" applyFill="1" applyBorder="1" applyAlignment="1">
      <alignment horizontal="center" vertical="center" wrapText="1"/>
    </xf>
    <xf numFmtId="0" fontId="70" fillId="0" borderId="28" xfId="0" applyFont="1" applyBorder="1" applyAlignment="1">
      <alignment horizontal="center" vertical="center" wrapText="1"/>
    </xf>
    <xf numFmtId="1" fontId="68" fillId="50" borderId="44" xfId="1" applyNumberFormat="1" applyFont="1" applyFill="1" applyBorder="1" applyAlignment="1">
      <alignment horizontal="center" vertical="center" wrapText="1"/>
    </xf>
    <xf numFmtId="1" fontId="57" fillId="48" borderId="44" xfId="1" applyNumberFormat="1" applyFont="1" applyFill="1" applyBorder="1" applyAlignment="1">
      <alignment horizontal="center" vertical="center" wrapText="1"/>
    </xf>
    <xf numFmtId="0" fontId="68" fillId="21" borderId="44" xfId="0" applyFont="1" applyFill="1" applyBorder="1" applyAlignment="1">
      <alignment horizontal="left" vertical="center" wrapText="1"/>
    </xf>
    <xf numFmtId="0" fontId="68" fillId="48" borderId="44" xfId="0" applyFont="1" applyFill="1" applyBorder="1" applyAlignment="1">
      <alignment horizontal="center" vertical="center" wrapText="1"/>
    </xf>
    <xf numFmtId="9" fontId="57" fillId="45" borderId="44" xfId="1" applyFont="1" applyFill="1" applyBorder="1" applyAlignment="1">
      <alignment horizontal="center" vertical="center" wrapText="1"/>
    </xf>
    <xf numFmtId="0" fontId="70" fillId="3" borderId="44" xfId="0" applyFont="1" applyFill="1" applyBorder="1" applyAlignment="1">
      <alignment horizontal="center" vertical="center" wrapText="1"/>
    </xf>
    <xf numFmtId="0" fontId="57" fillId="3" borderId="37" xfId="0" applyFont="1" applyFill="1" applyBorder="1" applyAlignment="1">
      <alignment horizontal="center" vertical="center" wrapText="1"/>
    </xf>
    <xf numFmtId="3" fontId="57" fillId="3" borderId="37" xfId="1" applyNumberFormat="1" applyFont="1" applyFill="1" applyBorder="1" applyAlignment="1">
      <alignment horizontal="center" vertical="center" wrapText="1"/>
    </xf>
    <xf numFmtId="0" fontId="70" fillId="3" borderId="37" xfId="0" applyFont="1" applyFill="1" applyBorder="1" applyAlignment="1">
      <alignment horizontal="center" vertical="center" wrapText="1"/>
    </xf>
    <xf numFmtId="9" fontId="57" fillId="4" borderId="1" xfId="1" applyFont="1" applyFill="1" applyBorder="1" applyAlignment="1">
      <alignment horizontal="center" vertical="center" wrapText="1"/>
    </xf>
    <xf numFmtId="0" fontId="70" fillId="3" borderId="2" xfId="0" applyFont="1" applyFill="1" applyBorder="1" applyAlignment="1">
      <alignment horizontal="center" vertical="center" wrapText="1"/>
    </xf>
    <xf numFmtId="9" fontId="57" fillId="6" borderId="1" xfId="1" applyFont="1" applyFill="1" applyBorder="1" applyAlignment="1">
      <alignment horizontal="center" vertical="center" wrapText="1"/>
    </xf>
    <xf numFmtId="0" fontId="70" fillId="3" borderId="1" xfId="0" applyFont="1" applyFill="1" applyBorder="1" applyAlignment="1">
      <alignment horizontal="center" vertical="center" wrapText="1"/>
    </xf>
    <xf numFmtId="3" fontId="57" fillId="0" borderId="44" xfId="1" applyNumberFormat="1" applyFont="1" applyFill="1" applyBorder="1" applyAlignment="1">
      <alignment horizontal="center" vertical="center" wrapText="1"/>
    </xf>
    <xf numFmtId="0" fontId="57" fillId="3" borderId="44" xfId="0" applyFont="1" applyFill="1" applyBorder="1" applyAlignment="1">
      <alignment horizontal="center" vertical="center" wrapText="1"/>
    </xf>
    <xf numFmtId="3" fontId="57" fillId="3" borderId="44" xfId="1" applyNumberFormat="1" applyFont="1" applyFill="1" applyBorder="1" applyAlignment="1">
      <alignment horizontal="center" vertical="center" wrapText="1"/>
    </xf>
    <xf numFmtId="1" fontId="57" fillId="0" borderId="37" xfId="1" applyNumberFormat="1" applyFont="1" applyFill="1" applyBorder="1" applyAlignment="1">
      <alignment horizontal="center" vertical="center" wrapText="1"/>
    </xf>
    <xf numFmtId="9" fontId="57" fillId="5" borderId="37" xfId="1" applyFont="1" applyFill="1" applyBorder="1" applyAlignment="1">
      <alignment horizontal="center" vertical="center" wrapText="1"/>
    </xf>
    <xf numFmtId="0" fontId="70" fillId="0" borderId="37" xfId="0" applyFont="1" applyBorder="1" applyAlignment="1">
      <alignment horizontal="center" vertical="center" wrapText="1"/>
    </xf>
    <xf numFmtId="1" fontId="69" fillId="0" borderId="1" xfId="1" applyNumberFormat="1" applyFont="1" applyFill="1" applyBorder="1" applyAlignment="1" applyProtection="1">
      <alignment horizontal="center" vertical="center" wrapText="1"/>
    </xf>
    <xf numFmtId="0" fontId="70" fillId="0" borderId="1" xfId="0" applyFont="1" applyBorder="1" applyAlignment="1">
      <alignment horizontal="center" vertical="center" wrapText="1"/>
    </xf>
    <xf numFmtId="1" fontId="69" fillId="0" borderId="44" xfId="1" applyNumberFormat="1" applyFont="1" applyFill="1" applyBorder="1" applyAlignment="1" applyProtection="1">
      <alignment horizontal="center" vertical="center" wrapText="1"/>
    </xf>
    <xf numFmtId="0" fontId="70" fillId="0" borderId="44" xfId="0" applyFont="1" applyBorder="1" applyAlignment="1">
      <alignment horizontal="center" vertical="center" wrapText="1"/>
    </xf>
    <xf numFmtId="182" fontId="57" fillId="0" borderId="37" xfId="1" applyNumberFormat="1" applyFont="1" applyFill="1" applyBorder="1" applyAlignment="1">
      <alignment horizontal="center" vertical="center" wrapText="1"/>
    </xf>
    <xf numFmtId="182" fontId="57" fillId="3" borderId="37" xfId="1" applyNumberFormat="1" applyFont="1" applyFill="1" applyBorder="1" applyAlignment="1">
      <alignment horizontal="center" vertical="center" wrapText="1"/>
    </xf>
    <xf numFmtId="0" fontId="60" fillId="0" borderId="39" xfId="0" applyFont="1" applyBorder="1" applyAlignment="1">
      <alignment vertical="top" wrapText="1"/>
    </xf>
    <xf numFmtId="0" fontId="59" fillId="0" borderId="41" xfId="0" applyFont="1" applyBorder="1" applyAlignment="1">
      <alignment vertical="top" wrapText="1"/>
    </xf>
    <xf numFmtId="0" fontId="59" fillId="0" borderId="45" xfId="0" applyFont="1" applyBorder="1" applyAlignment="1">
      <alignment vertical="top" wrapText="1"/>
    </xf>
    <xf numFmtId="0" fontId="59" fillId="0" borderId="46" xfId="0" applyFont="1" applyBorder="1" applyAlignment="1">
      <alignment vertical="top" wrapText="1"/>
    </xf>
    <xf numFmtId="0" fontId="59" fillId="0" borderId="47" xfId="0" applyFont="1" applyBorder="1" applyAlignment="1">
      <alignment horizontal="justify" vertical="top" wrapText="1"/>
    </xf>
    <xf numFmtId="0" fontId="59" fillId="0" borderId="47" xfId="0" applyFont="1" applyBorder="1" applyAlignment="1">
      <alignment vertical="top" wrapText="1"/>
    </xf>
    <xf numFmtId="0" fontId="59" fillId="0" borderId="48" xfId="0" applyFont="1" applyBorder="1" applyAlignment="1">
      <alignment horizontal="justify" vertical="top" wrapText="1"/>
    </xf>
    <xf numFmtId="0" fontId="67" fillId="21" borderId="36" xfId="0" applyFont="1" applyFill="1" applyBorder="1" applyAlignment="1">
      <alignment horizontal="left" vertical="center" wrapText="1"/>
    </xf>
    <xf numFmtId="10" fontId="57" fillId="45" borderId="36" xfId="1" applyNumberFormat="1" applyFont="1" applyFill="1" applyBorder="1" applyAlignment="1">
      <alignment horizontal="center" vertical="center" wrapText="1"/>
    </xf>
    <xf numFmtId="1" fontId="63" fillId="50" borderId="35" xfId="1" applyNumberFormat="1" applyFont="1" applyFill="1" applyBorder="1" applyAlignment="1">
      <alignment horizontal="center" vertical="center" wrapText="1"/>
    </xf>
    <xf numFmtId="1" fontId="68" fillId="50" borderId="36" xfId="1" applyNumberFormat="1" applyFont="1" applyFill="1" applyBorder="1" applyAlignment="1">
      <alignment horizontal="center" vertical="center" wrapText="1"/>
    </xf>
    <xf numFmtId="1" fontId="57" fillId="48" borderId="36" xfId="1" applyNumberFormat="1" applyFont="1" applyFill="1" applyBorder="1" applyAlignment="1">
      <alignment horizontal="center" vertical="center" wrapText="1"/>
    </xf>
    <xf numFmtId="0" fontId="68" fillId="21" borderId="36" xfId="0" applyFont="1" applyFill="1" applyBorder="1" applyAlignment="1">
      <alignment horizontal="left" vertical="center" wrapText="1"/>
    </xf>
    <xf numFmtId="0" fontId="68" fillId="48" borderId="36" xfId="0" applyFont="1" applyFill="1" applyBorder="1" applyAlignment="1">
      <alignment horizontal="center" vertical="center" wrapText="1"/>
    </xf>
    <xf numFmtId="3" fontId="57" fillId="3" borderId="36" xfId="1" applyNumberFormat="1" applyFont="1" applyFill="1" applyBorder="1" applyAlignment="1">
      <alignment horizontal="center" vertical="center" wrapText="1"/>
    </xf>
    <xf numFmtId="9" fontId="57" fillId="45" borderId="36" xfId="1" applyFont="1" applyFill="1" applyBorder="1" applyAlignment="1">
      <alignment horizontal="center" vertical="center" wrapText="1"/>
    </xf>
    <xf numFmtId="3" fontId="57" fillId="0" borderId="36" xfId="1" applyNumberFormat="1" applyFont="1" applyFill="1" applyBorder="1" applyAlignment="1">
      <alignment horizontal="center" vertical="center" wrapText="1"/>
    </xf>
    <xf numFmtId="0" fontId="57" fillId="3" borderId="36" xfId="1" applyNumberFormat="1" applyFont="1" applyFill="1" applyBorder="1" applyAlignment="1">
      <alignment horizontal="center" vertical="center" wrapText="1"/>
    </xf>
    <xf numFmtId="9" fontId="57" fillId="6" borderId="36" xfId="1" applyFont="1" applyFill="1" applyBorder="1" applyAlignment="1">
      <alignment horizontal="center" vertical="center" wrapText="1"/>
    </xf>
    <xf numFmtId="0" fontId="57" fillId="3" borderId="36" xfId="0" applyFont="1" applyFill="1" applyBorder="1" applyAlignment="1">
      <alignment horizontal="center" vertical="center" wrapText="1"/>
    </xf>
    <xf numFmtId="170" fontId="57" fillId="0" borderId="36" xfId="0" applyNumberFormat="1" applyFont="1" applyBorder="1" applyAlignment="1">
      <alignment horizontal="center" vertical="center" wrapText="1"/>
    </xf>
    <xf numFmtId="1" fontId="63" fillId="50" borderId="50" xfId="1" applyNumberFormat="1" applyFont="1" applyFill="1" applyBorder="1" applyAlignment="1">
      <alignment horizontal="center" vertical="center" wrapText="1"/>
    </xf>
    <xf numFmtId="0" fontId="67" fillId="21" borderId="37" xfId="0" applyFont="1" applyFill="1" applyBorder="1" applyAlignment="1">
      <alignment horizontal="left" vertical="center" wrapText="1"/>
    </xf>
    <xf numFmtId="0" fontId="57" fillId="0" borderId="37" xfId="0" applyFont="1" applyBorder="1" applyAlignment="1">
      <alignment horizontal="center" vertical="center" wrapText="1"/>
    </xf>
    <xf numFmtId="0" fontId="57" fillId="3" borderId="37" xfId="1" applyNumberFormat="1" applyFont="1" applyFill="1" applyBorder="1" applyAlignment="1">
      <alignment horizontal="center" vertical="center" wrapText="1"/>
    </xf>
    <xf numFmtId="9" fontId="57" fillId="6" borderId="37" xfId="1" applyFont="1" applyFill="1" applyBorder="1" applyAlignment="1">
      <alignment horizontal="center" vertical="center" wrapText="1"/>
    </xf>
    <xf numFmtId="170" fontId="57" fillId="3" borderId="37" xfId="0" applyNumberFormat="1" applyFont="1" applyFill="1" applyBorder="1" applyAlignment="1">
      <alignment horizontal="center" vertical="center" wrapText="1"/>
    </xf>
    <xf numFmtId="0" fontId="59" fillId="0" borderId="46" xfId="0" applyFont="1" applyBorder="1" applyAlignment="1">
      <alignment horizontal="justify" vertical="top" wrapText="1"/>
    </xf>
    <xf numFmtId="1" fontId="63" fillId="50" borderId="42" xfId="1" applyNumberFormat="1" applyFont="1" applyFill="1" applyBorder="1" applyAlignment="1">
      <alignment horizontal="center" vertical="center" wrapText="1"/>
    </xf>
    <xf numFmtId="0" fontId="67" fillId="21" borderId="43" xfId="0" applyFont="1" applyFill="1" applyBorder="1" applyAlignment="1">
      <alignment horizontal="left" vertical="center" wrapText="1"/>
    </xf>
    <xf numFmtId="10" fontId="57" fillId="45" borderId="43" xfId="1" applyNumberFormat="1" applyFont="1" applyFill="1" applyBorder="1" applyAlignment="1">
      <alignment horizontal="center" vertical="center" wrapText="1"/>
    </xf>
    <xf numFmtId="3" fontId="57" fillId="0" borderId="51" xfId="1" applyNumberFormat="1" applyFont="1" applyFill="1" applyBorder="1" applyAlignment="1">
      <alignment horizontal="center" vertical="center" wrapText="1"/>
    </xf>
    <xf numFmtId="9" fontId="57" fillId="45" borderId="51" xfId="1" applyFont="1" applyFill="1" applyBorder="1" applyAlignment="1">
      <alignment horizontal="center" vertical="center" wrapText="1"/>
    </xf>
    <xf numFmtId="0" fontId="57" fillId="3" borderId="51" xfId="0" applyFont="1" applyFill="1" applyBorder="1" applyAlignment="1">
      <alignment horizontal="center" vertical="center" wrapText="1"/>
    </xf>
    <xf numFmtId="3" fontId="57" fillId="3" borderId="51" xfId="1" applyNumberFormat="1" applyFont="1" applyFill="1" applyBorder="1" applyAlignment="1">
      <alignment horizontal="center" vertical="center" wrapText="1"/>
    </xf>
    <xf numFmtId="0" fontId="57" fillId="0" borderId="43" xfId="0" applyFont="1" applyBorder="1" applyAlignment="1">
      <alignment horizontal="center" vertical="center" wrapText="1"/>
    </xf>
    <xf numFmtId="9" fontId="57" fillId="45" borderId="43" xfId="1" applyFont="1" applyFill="1" applyBorder="1" applyAlignment="1">
      <alignment horizontal="center" vertical="center" wrapText="1"/>
    </xf>
    <xf numFmtId="3" fontId="57" fillId="0" borderId="43" xfId="1" applyNumberFormat="1" applyFont="1" applyFill="1" applyBorder="1" applyAlignment="1">
      <alignment horizontal="center" vertical="center" wrapText="1"/>
    </xf>
    <xf numFmtId="0" fontId="57" fillId="3" borderId="43" xfId="1" applyNumberFormat="1" applyFont="1" applyFill="1" applyBorder="1" applyAlignment="1">
      <alignment horizontal="center" vertical="center" wrapText="1"/>
    </xf>
    <xf numFmtId="0" fontId="57" fillId="3" borderId="43" xfId="0" applyFont="1" applyFill="1" applyBorder="1" applyAlignment="1">
      <alignment horizontal="center" vertical="center" wrapText="1"/>
    </xf>
    <xf numFmtId="3" fontId="57" fillId="0" borderId="2" xfId="1" applyNumberFormat="1" applyFont="1" applyFill="1" applyBorder="1" applyAlignment="1">
      <alignment horizontal="center" vertical="center" wrapText="1"/>
    </xf>
    <xf numFmtId="9" fontId="57" fillId="3" borderId="43" xfId="1" applyFont="1" applyFill="1" applyBorder="1" applyAlignment="1">
      <alignment horizontal="center" vertical="center" wrapText="1"/>
    </xf>
    <xf numFmtId="9" fontId="57" fillId="5" borderId="1" xfId="1" applyFont="1" applyFill="1" applyBorder="1" applyAlignment="1">
      <alignment horizontal="center" vertical="center" wrapText="1"/>
    </xf>
    <xf numFmtId="1" fontId="68" fillId="50" borderId="51" xfId="1" applyNumberFormat="1" applyFont="1" applyFill="1" applyBorder="1" applyAlignment="1">
      <alignment horizontal="center" vertical="center" wrapText="1"/>
    </xf>
    <xf numFmtId="1" fontId="57" fillId="48" borderId="51" xfId="1" applyNumberFormat="1" applyFont="1" applyFill="1" applyBorder="1" applyAlignment="1">
      <alignment horizontal="center" vertical="center" wrapText="1"/>
    </xf>
    <xf numFmtId="0" fontId="68" fillId="48" borderId="51" xfId="0" applyFont="1" applyFill="1" applyBorder="1" applyAlignment="1">
      <alignment horizontal="center" vertical="center" wrapText="1"/>
    </xf>
    <xf numFmtId="1" fontId="68" fillId="50" borderId="43" xfId="1" applyNumberFormat="1" applyFont="1" applyFill="1" applyBorder="1" applyAlignment="1">
      <alignment horizontal="center" vertical="center" wrapText="1"/>
    </xf>
    <xf numFmtId="1" fontId="57" fillId="48" borderId="43" xfId="1" applyNumberFormat="1" applyFont="1" applyFill="1" applyBorder="1" applyAlignment="1">
      <alignment horizontal="center" vertical="center" wrapText="1"/>
    </xf>
    <xf numFmtId="0" fontId="68" fillId="48" borderId="43" xfId="0" applyFont="1" applyFill="1" applyBorder="1" applyAlignment="1">
      <alignment horizontal="center" vertical="center" wrapText="1"/>
    </xf>
    <xf numFmtId="170" fontId="57" fillId="0" borderId="43" xfId="0" applyNumberFormat="1" applyFont="1" applyBorder="1" applyAlignment="1">
      <alignment horizontal="center" vertical="center" wrapText="1"/>
    </xf>
    <xf numFmtId="0" fontId="70" fillId="0" borderId="43" xfId="0" applyFont="1" applyBorder="1" applyAlignment="1">
      <alignment horizontal="center" vertical="center" wrapText="1"/>
    </xf>
    <xf numFmtId="0" fontId="57" fillId="0" borderId="1" xfId="0" applyFont="1" applyBorder="1" applyAlignment="1">
      <alignment horizontal="center" vertical="center" wrapText="1"/>
    </xf>
    <xf numFmtId="0" fontId="60" fillId="0" borderId="52" xfId="0" applyFont="1" applyBorder="1" applyAlignment="1">
      <alignment vertical="top" wrapText="1"/>
    </xf>
    <xf numFmtId="10" fontId="57" fillId="0" borderId="38" xfId="0" applyNumberFormat="1" applyFont="1" applyBorder="1" applyAlignment="1">
      <alignment horizontal="center" vertical="center" wrapText="1"/>
    </xf>
    <xf numFmtId="9" fontId="57" fillId="48" borderId="37" xfId="1" applyFont="1" applyFill="1" applyBorder="1" applyAlignment="1">
      <alignment horizontal="center" vertical="center" wrapText="1"/>
    </xf>
    <xf numFmtId="3" fontId="57" fillId="48" borderId="1" xfId="1" applyNumberFormat="1" applyFont="1" applyFill="1" applyBorder="1" applyAlignment="1">
      <alignment horizontal="center" vertical="center" wrapText="1"/>
    </xf>
    <xf numFmtId="9" fontId="57" fillId="48" borderId="44" xfId="1" applyFont="1" applyFill="1" applyBorder="1" applyAlignment="1">
      <alignment horizontal="center" vertical="center" wrapText="1"/>
    </xf>
    <xf numFmtId="3" fontId="57" fillId="48" borderId="37" xfId="1" applyNumberFormat="1" applyFont="1" applyFill="1" applyBorder="1" applyAlignment="1">
      <alignment horizontal="center" vertical="center" wrapText="1"/>
    </xf>
    <xf numFmtId="0" fontId="57" fillId="48" borderId="43" xfId="0" applyFont="1" applyFill="1" applyBorder="1" applyAlignment="1">
      <alignment horizontal="center" vertical="center" wrapText="1"/>
    </xf>
    <xf numFmtId="3" fontId="57" fillId="48" borderId="36" xfId="0" applyNumberFormat="1" applyFont="1" applyFill="1" applyBorder="1" applyAlignment="1">
      <alignment horizontal="center" vertical="center" wrapText="1"/>
    </xf>
    <xf numFmtId="0" fontId="57" fillId="48" borderId="37" xfId="0" applyFont="1" applyFill="1" applyBorder="1" applyAlignment="1">
      <alignment horizontal="center" vertical="center" wrapText="1"/>
    </xf>
    <xf numFmtId="10" fontId="57" fillId="45" borderId="1" xfId="1" applyNumberFormat="1" applyFont="1" applyFill="1" applyBorder="1" applyAlignment="1">
      <alignment horizontal="center" vertical="center" wrapText="1"/>
    </xf>
    <xf numFmtId="183" fontId="69" fillId="49" borderId="43" xfId="0" applyNumberFormat="1" applyFont="1" applyFill="1" applyBorder="1" applyAlignment="1">
      <alignment horizontal="center" vertical="center" wrapText="1"/>
    </xf>
    <xf numFmtId="183" fontId="57" fillId="49" borderId="36" xfId="0" applyNumberFormat="1" applyFont="1" applyFill="1" applyBorder="1" applyAlignment="1">
      <alignment horizontal="center" vertical="center" wrapText="1"/>
    </xf>
    <xf numFmtId="183" fontId="69" fillId="49" borderId="37" xfId="0" applyNumberFormat="1" applyFont="1" applyFill="1" applyBorder="1" applyAlignment="1">
      <alignment horizontal="center" vertical="center" wrapText="1"/>
    </xf>
    <xf numFmtId="0" fontId="5" fillId="3" borderId="0" xfId="0" applyFont="1" applyFill="1" applyAlignment="1">
      <alignment horizontal="center" vertical="center"/>
    </xf>
    <xf numFmtId="0" fontId="10" fillId="3" borderId="1" xfId="0" applyFont="1" applyFill="1" applyBorder="1" applyAlignment="1">
      <alignment horizontal="left" vertical="center"/>
    </xf>
    <xf numFmtId="3" fontId="57" fillId="6" borderId="37" xfId="1" applyNumberFormat="1" applyFont="1" applyFill="1" applyBorder="1" applyAlignment="1">
      <alignment horizontal="center" vertical="center" wrapText="1"/>
    </xf>
    <xf numFmtId="10" fontId="57" fillId="45" borderId="37" xfId="1" applyNumberFormat="1" applyFont="1" applyFill="1" applyBorder="1" applyAlignment="1">
      <alignment horizontal="center" vertical="center" wrapText="1"/>
    </xf>
    <xf numFmtId="9" fontId="57" fillId="3" borderId="44" xfId="1" applyFont="1" applyFill="1" applyBorder="1" applyAlignment="1">
      <alignment horizontal="center" vertical="center" wrapText="1"/>
    </xf>
    <xf numFmtId="1" fontId="69" fillId="3" borderId="1" xfId="1" applyNumberFormat="1" applyFont="1" applyFill="1" applyBorder="1" applyAlignment="1" applyProtection="1">
      <alignment horizontal="center" vertical="center" wrapText="1"/>
    </xf>
    <xf numFmtId="1" fontId="69" fillId="3" borderId="44" xfId="1" applyNumberFormat="1" applyFont="1" applyFill="1" applyBorder="1" applyAlignment="1" applyProtection="1">
      <alignment horizontal="center" vertical="center" wrapText="1"/>
    </xf>
    <xf numFmtId="182" fontId="57" fillId="0" borderId="38" xfId="0" applyNumberFormat="1" applyFont="1" applyBorder="1" applyAlignment="1">
      <alignment horizontal="center" vertical="center" wrapText="1"/>
    </xf>
    <xf numFmtId="182" fontId="57" fillId="0" borderId="44" xfId="1" applyNumberFormat="1" applyFont="1" applyFill="1" applyBorder="1" applyAlignment="1">
      <alignment horizontal="center" vertical="center" wrapText="1"/>
    </xf>
    <xf numFmtId="182" fontId="57" fillId="3" borderId="44" xfId="1" applyNumberFormat="1" applyFont="1" applyFill="1" applyBorder="1" applyAlignment="1">
      <alignment horizontal="center" vertical="center" wrapText="1"/>
    </xf>
    <xf numFmtId="10" fontId="57" fillId="45" borderId="44" xfId="1" applyNumberFormat="1" applyFont="1" applyFill="1" applyBorder="1" applyAlignment="1">
      <alignment horizontal="center" vertical="center" wrapText="1"/>
    </xf>
    <xf numFmtId="0" fontId="57" fillId="0" borderId="36" xfId="0" applyFont="1" applyBorder="1" applyAlignment="1">
      <alignment horizontal="center" vertical="center" wrapText="1"/>
    </xf>
    <xf numFmtId="49" fontId="53" fillId="3" borderId="0" xfId="0" applyNumberFormat="1" applyFont="1" applyFill="1" applyAlignment="1">
      <alignment horizontal="left" vertical="center" wrapText="1"/>
    </xf>
    <xf numFmtId="1" fontId="63" fillId="50" borderId="35" xfId="1" applyNumberFormat="1" applyFont="1" applyFill="1" applyBorder="1" applyAlignment="1">
      <alignment horizontal="center" vertical="center" wrapText="1"/>
    </xf>
    <xf numFmtId="1" fontId="63" fillId="50" borderId="40" xfId="1" applyNumberFormat="1" applyFont="1" applyFill="1" applyBorder="1" applyAlignment="1">
      <alignment horizontal="center" vertical="center" wrapText="1"/>
    </xf>
    <xf numFmtId="1" fontId="63" fillId="50" borderId="42" xfId="1" applyNumberFormat="1" applyFont="1" applyFill="1" applyBorder="1" applyAlignment="1">
      <alignment horizontal="center" vertical="center" wrapText="1"/>
    </xf>
    <xf numFmtId="0" fontId="67" fillId="21" borderId="36" xfId="0" applyFont="1" applyFill="1" applyBorder="1" applyAlignment="1">
      <alignment horizontal="left" vertical="center" wrapText="1"/>
    </xf>
    <xf numFmtId="0" fontId="67" fillId="21" borderId="3" xfId="0" applyFont="1" applyFill="1" applyBorder="1" applyAlignment="1">
      <alignment horizontal="left" vertical="center" wrapText="1"/>
    </xf>
    <xf numFmtId="0" fontId="67" fillId="21" borderId="43" xfId="0" applyFont="1" applyFill="1" applyBorder="1" applyAlignment="1">
      <alignment horizontal="left" vertical="center" wrapText="1"/>
    </xf>
    <xf numFmtId="0" fontId="2" fillId="0" borderId="0" xfId="0" applyFont="1" applyAlignment="1">
      <alignment horizontal="center" vertical="center" wrapText="1" readingOrder="1"/>
    </xf>
    <xf numFmtId="0" fontId="65" fillId="0" borderId="1" xfId="0" applyFont="1" applyBorder="1" applyAlignment="1">
      <alignment horizontal="center" vertical="center"/>
    </xf>
    <xf numFmtId="0" fontId="5" fillId="3" borderId="1" xfId="0" applyFont="1" applyFill="1" applyBorder="1" applyAlignment="1">
      <alignment horizontal="center" vertical="center"/>
    </xf>
    <xf numFmtId="0" fontId="2" fillId="3" borderId="0" xfId="0" applyFont="1" applyFill="1" applyAlignment="1">
      <alignment horizontal="left" vertical="center" wrapText="1" readingOrder="1"/>
    </xf>
    <xf numFmtId="49" fontId="0" fillId="3" borderId="1" xfId="0" applyNumberFormat="1" applyFill="1" applyBorder="1" applyAlignment="1">
      <alignment horizontal="center"/>
    </xf>
    <xf numFmtId="0" fontId="56" fillId="3" borderId="1" xfId="0" applyFont="1" applyFill="1" applyBorder="1" applyAlignment="1">
      <alignment horizontal="center" vertical="center"/>
    </xf>
    <xf numFmtId="183" fontId="69" fillId="49" borderId="36" xfId="0" applyNumberFormat="1" applyFont="1" applyFill="1" applyBorder="1" applyAlignment="1">
      <alignment horizontal="center" vertical="center" wrapText="1"/>
    </xf>
    <xf numFmtId="183" fontId="69" fillId="49" borderId="3" xfId="0" applyNumberFormat="1" applyFont="1" applyFill="1" applyBorder="1" applyAlignment="1">
      <alignment horizontal="center" vertical="center" wrapText="1"/>
    </xf>
    <xf numFmtId="183" fontId="69" fillId="49" borderId="43" xfId="0" applyNumberFormat="1" applyFont="1" applyFill="1" applyBorder="1" applyAlignment="1">
      <alignment horizontal="center" vertical="center" wrapText="1"/>
    </xf>
    <xf numFmtId="0" fontId="49" fillId="46" borderId="27" xfId="0" applyFont="1" applyFill="1" applyBorder="1" applyAlignment="1">
      <alignment horizontal="center" vertical="center"/>
    </xf>
    <xf numFmtId="170" fontId="49" fillId="47" borderId="27" xfId="0" applyNumberFormat="1" applyFont="1" applyFill="1" applyBorder="1" applyAlignment="1">
      <alignment horizontal="center" vertical="center"/>
    </xf>
    <xf numFmtId="49" fontId="48" fillId="47" borderId="27" xfId="0" applyNumberFormat="1" applyFont="1" applyFill="1" applyBorder="1" applyAlignment="1">
      <alignment horizontal="center" vertical="center"/>
    </xf>
    <xf numFmtId="170" fontId="57" fillId="3" borderId="36" xfId="0" applyNumberFormat="1" applyFont="1" applyFill="1" applyBorder="1" applyAlignment="1">
      <alignment horizontal="center" vertical="center" wrapText="1"/>
    </xf>
    <xf numFmtId="170" fontId="57" fillId="3" borderId="3" xfId="0" applyNumberFormat="1" applyFont="1" applyFill="1" applyBorder="1" applyAlignment="1">
      <alignment horizontal="center" vertical="center" wrapText="1"/>
    </xf>
    <xf numFmtId="10" fontId="57" fillId="45" borderId="36" xfId="1" applyNumberFormat="1" applyFont="1" applyFill="1" applyBorder="1" applyAlignment="1">
      <alignment horizontal="center" vertical="center" wrapText="1"/>
    </xf>
    <xf numFmtId="10" fontId="57" fillId="45" borderId="3" xfId="1" applyNumberFormat="1" applyFont="1" applyFill="1" applyBorder="1" applyAlignment="1">
      <alignment horizontal="center" vertical="center" wrapText="1"/>
    </xf>
    <xf numFmtId="10" fontId="57" fillId="45" borderId="43" xfId="1" applyNumberFormat="1" applyFont="1" applyFill="1" applyBorder="1" applyAlignment="1">
      <alignment horizontal="center" vertical="center" wrapText="1"/>
    </xf>
    <xf numFmtId="0" fontId="50" fillId="46" borderId="28" xfId="0" applyFont="1" applyFill="1" applyBorder="1" applyAlignment="1">
      <alignment horizontal="center" vertical="center" wrapText="1"/>
    </xf>
    <xf numFmtId="0" fontId="50" fillId="46" borderId="3" xfId="0" applyFont="1" applyFill="1" applyBorder="1" applyAlignment="1">
      <alignment horizontal="center" vertical="center" wrapText="1"/>
    </xf>
    <xf numFmtId="170" fontId="57" fillId="3" borderId="43" xfId="0" applyNumberFormat="1" applyFont="1" applyFill="1" applyBorder="1" applyAlignment="1">
      <alignment horizontal="center" vertical="center" wrapText="1"/>
    </xf>
    <xf numFmtId="171" fontId="5" fillId="6" borderId="12" xfId="2" applyNumberFormat="1" applyFont="1" applyFill="1" applyBorder="1" applyAlignment="1">
      <alignment horizontal="justify" vertical="center" wrapText="1"/>
    </xf>
    <xf numFmtId="0" fontId="0" fillId="0" borderId="9" xfId="0" applyBorder="1" applyAlignment="1">
      <alignment horizontal="left" vertical="center" wrapText="1"/>
    </xf>
    <xf numFmtId="0" fontId="0" fillId="0" borderId="0" xfId="0" applyAlignment="1">
      <alignment horizontal="left" vertical="center" wrapText="1"/>
    </xf>
    <xf numFmtId="0" fontId="0" fillId="0" borderId="14" xfId="0" applyBorder="1" applyAlignment="1">
      <alignment horizontal="left" vertical="center" wrapText="1"/>
    </xf>
    <xf numFmtId="171" fontId="4" fillId="0" borderId="9" xfId="2" applyNumberFormat="1" applyFont="1" applyBorder="1" applyAlignment="1">
      <alignment horizontal="center" vertical="center"/>
    </xf>
    <xf numFmtId="171" fontId="4" fillId="0" borderId="0" xfId="2" applyNumberFormat="1" applyFont="1" applyBorder="1" applyAlignment="1">
      <alignment horizontal="center" vertical="center"/>
    </xf>
    <xf numFmtId="171" fontId="4" fillId="0" borderId="14" xfId="2" applyNumberFormat="1" applyFont="1" applyBorder="1" applyAlignment="1">
      <alignment horizontal="center" vertical="center"/>
    </xf>
    <xf numFmtId="171" fontId="5" fillId="0" borderId="0" xfId="2" applyNumberFormat="1" applyFont="1" applyBorder="1" applyAlignment="1">
      <alignment horizontal="justify" wrapText="1"/>
    </xf>
    <xf numFmtId="171" fontId="5" fillId="0" borderId="14" xfId="2" applyNumberFormat="1" applyFont="1" applyBorder="1" applyAlignment="1">
      <alignment horizontal="justify" wrapText="1"/>
    </xf>
    <xf numFmtId="171" fontId="0" fillId="0" borderId="0" xfId="2" applyNumberFormat="1" applyFont="1" applyBorder="1" applyAlignment="1">
      <alignment horizontal="justify"/>
    </xf>
    <xf numFmtId="171" fontId="0" fillId="0" borderId="14" xfId="2" applyNumberFormat="1" applyFont="1" applyBorder="1" applyAlignment="1">
      <alignment horizontal="justify"/>
    </xf>
    <xf numFmtId="171" fontId="5" fillId="6" borderId="10" xfId="2" applyNumberFormat="1" applyFont="1" applyFill="1" applyBorder="1" applyAlignment="1">
      <alignment horizontal="justify" vertical="center" wrapText="1"/>
    </xf>
    <xf numFmtId="171" fontId="5" fillId="6" borderId="15" xfId="2" applyNumberFormat="1" applyFont="1" applyFill="1" applyBorder="1" applyAlignment="1">
      <alignment horizontal="justify" vertical="center" wrapText="1"/>
    </xf>
    <xf numFmtId="171" fontId="5" fillId="0" borderId="9" xfId="2" applyNumberFormat="1" applyFont="1" applyBorder="1" applyAlignment="1">
      <alignment horizontal="justify" wrapText="1"/>
    </xf>
    <xf numFmtId="171" fontId="5" fillId="0" borderId="9" xfId="2" applyNumberFormat="1" applyFont="1" applyBorder="1" applyAlignment="1">
      <alignment horizontal="center"/>
    </xf>
    <xf numFmtId="171" fontId="5" fillId="0" borderId="14" xfId="2" applyNumberFormat="1" applyFont="1" applyBorder="1" applyAlignment="1">
      <alignment horizontal="center"/>
    </xf>
    <xf numFmtId="171" fontId="5" fillId="0" borderId="0" xfId="2" applyNumberFormat="1" applyFont="1" applyBorder="1" applyAlignment="1">
      <alignment horizontal="justify" vertical="center" wrapText="1"/>
    </xf>
    <xf numFmtId="171" fontId="5" fillId="0" borderId="14" xfId="2" applyNumberFormat="1" applyFont="1" applyBorder="1" applyAlignment="1">
      <alignment horizontal="justify" vertical="center" wrapText="1"/>
    </xf>
    <xf numFmtId="0" fontId="4" fillId="20" borderId="0" xfId="0" applyFont="1" applyFill="1" applyAlignment="1">
      <alignment horizontal="center"/>
    </xf>
    <xf numFmtId="171" fontId="4" fillId="0" borderId="0" xfId="2" applyNumberFormat="1" applyFont="1" applyBorder="1" applyAlignment="1">
      <alignment vertical="center"/>
    </xf>
    <xf numFmtId="171" fontId="4" fillId="0" borderId="14" xfId="2" applyNumberFormat="1" applyFont="1" applyBorder="1" applyAlignment="1">
      <alignment vertical="center"/>
    </xf>
  </cellXfs>
  <cellStyles count="3041">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7" builtinId="3"/>
    <cellStyle name="Millares [0] 2" xfId="3039" xr:uid="{00000000-0005-0000-0000-000093060000}"/>
    <cellStyle name="Millares 10" xfId="1686" xr:uid="{00000000-0005-0000-0000-000094060000}"/>
    <cellStyle name="Millares 10 2" xfId="1687" xr:uid="{00000000-0005-0000-0000-000095060000}"/>
    <cellStyle name="Millares 10 2 2" xfId="2799" xr:uid="{00000000-0005-0000-0000-000096060000}"/>
    <cellStyle name="Millares 10 3" xfId="1688" xr:uid="{00000000-0005-0000-0000-000097060000}"/>
    <cellStyle name="Millares 10 3 2" xfId="2800" xr:uid="{00000000-0005-0000-0000-000098060000}"/>
    <cellStyle name="Millares 10 4" xfId="1689" xr:uid="{00000000-0005-0000-0000-000099060000}"/>
    <cellStyle name="Millares 10 4 2" xfId="2801" xr:uid="{00000000-0005-0000-0000-00009A060000}"/>
    <cellStyle name="Millares 10 5" xfId="1690" xr:uid="{00000000-0005-0000-0000-00009B060000}"/>
    <cellStyle name="Millares 10 5 2" xfId="2802" xr:uid="{00000000-0005-0000-0000-00009C060000}"/>
    <cellStyle name="Millares 10 6" xfId="1691" xr:uid="{00000000-0005-0000-0000-00009D060000}"/>
    <cellStyle name="Millares 10 6 2" xfId="2803" xr:uid="{00000000-0005-0000-0000-00009E060000}"/>
    <cellStyle name="Millares 11" xfId="1692" xr:uid="{00000000-0005-0000-0000-00009F060000}"/>
    <cellStyle name="Millares 12" xfId="1693" xr:uid="{00000000-0005-0000-0000-0000A0060000}"/>
    <cellStyle name="Millares 12 2" xfId="1694" xr:uid="{00000000-0005-0000-0000-0000A1060000}"/>
    <cellStyle name="Millares 12 2 2" xfId="2804" xr:uid="{00000000-0005-0000-0000-0000A2060000}"/>
    <cellStyle name="Millares 12 3" xfId="1695" xr:uid="{00000000-0005-0000-0000-0000A3060000}"/>
    <cellStyle name="Millares 12 3 2" xfId="2805" xr:uid="{00000000-0005-0000-0000-0000A4060000}"/>
    <cellStyle name="Millares 12 4" xfId="1696" xr:uid="{00000000-0005-0000-0000-0000A5060000}"/>
    <cellStyle name="Millares 12 4 2" xfId="2806" xr:uid="{00000000-0005-0000-0000-0000A6060000}"/>
    <cellStyle name="Millares 12 5" xfId="1697" xr:uid="{00000000-0005-0000-0000-0000A7060000}"/>
    <cellStyle name="Millares 12 5 2" xfId="2807" xr:uid="{00000000-0005-0000-0000-0000A8060000}"/>
    <cellStyle name="Millares 13" xfId="1698" xr:uid="{00000000-0005-0000-0000-0000A9060000}"/>
    <cellStyle name="Millares 13 2" xfId="1699" xr:uid="{00000000-0005-0000-0000-0000AA060000}"/>
    <cellStyle name="Millares 13 2 2" xfId="2808" xr:uid="{00000000-0005-0000-0000-0000AB060000}"/>
    <cellStyle name="Millares 13 3" xfId="1700" xr:uid="{00000000-0005-0000-0000-0000AC060000}"/>
    <cellStyle name="Millares 13 3 2" xfId="2809" xr:uid="{00000000-0005-0000-0000-0000AD060000}"/>
    <cellStyle name="Millares 13 4" xfId="1701" xr:uid="{00000000-0005-0000-0000-0000AE060000}"/>
    <cellStyle name="Millares 13 4 2" xfId="2810" xr:uid="{00000000-0005-0000-0000-0000AF060000}"/>
    <cellStyle name="Millares 13 5" xfId="1702" xr:uid="{00000000-0005-0000-0000-0000B0060000}"/>
    <cellStyle name="Millares 13 5 2" xfId="2811" xr:uid="{00000000-0005-0000-0000-0000B1060000}"/>
    <cellStyle name="Millares 14" xfId="1703" xr:uid="{00000000-0005-0000-0000-0000B2060000}"/>
    <cellStyle name="Millares 14 2" xfId="1704" xr:uid="{00000000-0005-0000-0000-0000B3060000}"/>
    <cellStyle name="Millares 14 2 2" xfId="2812" xr:uid="{00000000-0005-0000-0000-0000B4060000}"/>
    <cellStyle name="Millares 14 3" xfId="1705" xr:uid="{00000000-0005-0000-0000-0000B5060000}"/>
    <cellStyle name="Millares 14 3 2" xfId="2813" xr:uid="{00000000-0005-0000-0000-0000B6060000}"/>
    <cellStyle name="Millares 14 4" xfId="1706" xr:uid="{00000000-0005-0000-0000-0000B7060000}"/>
    <cellStyle name="Millares 14 4 2" xfId="2814" xr:uid="{00000000-0005-0000-0000-0000B8060000}"/>
    <cellStyle name="Millares 14 5" xfId="1707" xr:uid="{00000000-0005-0000-0000-0000B9060000}"/>
    <cellStyle name="Millares 14 5 2" xfId="2815" xr:uid="{00000000-0005-0000-0000-0000BA060000}"/>
    <cellStyle name="Millares 15" xfId="1708" xr:uid="{00000000-0005-0000-0000-0000BB060000}"/>
    <cellStyle name="Millares 15 2" xfId="1709" xr:uid="{00000000-0005-0000-0000-0000BC060000}"/>
    <cellStyle name="Millares 15 2 2" xfId="2816" xr:uid="{00000000-0005-0000-0000-0000BD060000}"/>
    <cellStyle name="Millares 15 3" xfId="1710" xr:uid="{00000000-0005-0000-0000-0000BE060000}"/>
    <cellStyle name="Millares 15 3 2" xfId="2817" xr:uid="{00000000-0005-0000-0000-0000BF060000}"/>
    <cellStyle name="Millares 15 4" xfId="1711" xr:uid="{00000000-0005-0000-0000-0000C0060000}"/>
    <cellStyle name="Millares 15 4 2" xfId="2818" xr:uid="{00000000-0005-0000-0000-0000C1060000}"/>
    <cellStyle name="Millares 15 5" xfId="1712" xr:uid="{00000000-0005-0000-0000-0000C2060000}"/>
    <cellStyle name="Millares 15 5 2" xfId="2819" xr:uid="{00000000-0005-0000-0000-0000C3060000}"/>
    <cellStyle name="Millares 16" xfId="1713" xr:uid="{00000000-0005-0000-0000-0000C4060000}"/>
    <cellStyle name="Millares 17" xfId="1714" xr:uid="{00000000-0005-0000-0000-0000C5060000}"/>
    <cellStyle name="Millares 18" xfId="1715" xr:uid="{00000000-0005-0000-0000-0000C6060000}"/>
    <cellStyle name="Millares 19" xfId="1716" xr:uid="{00000000-0005-0000-0000-0000C7060000}"/>
    <cellStyle name="Millares 2" xfId="2" xr:uid="{00000000-0005-0000-0000-0000C8060000}"/>
    <cellStyle name="Millares 2 10" xfId="1717" xr:uid="{00000000-0005-0000-0000-0000C9060000}"/>
    <cellStyle name="Millares 2 11" xfId="1718" xr:uid="{00000000-0005-0000-0000-0000CA060000}"/>
    <cellStyle name="Millares 2 11 2" xfId="2820" xr:uid="{00000000-0005-0000-0000-0000CB060000}"/>
    <cellStyle name="Millares 2 12" xfId="1719" xr:uid="{00000000-0005-0000-0000-0000CC060000}"/>
    <cellStyle name="Millares 2 12 2" xfId="2821" xr:uid="{00000000-0005-0000-0000-0000CD060000}"/>
    <cellStyle name="Millares 2 13" xfId="2798" xr:uid="{00000000-0005-0000-0000-0000CE060000}"/>
    <cellStyle name="Millares 2 2" xfId="1720" xr:uid="{00000000-0005-0000-0000-0000CF060000}"/>
    <cellStyle name="Millares 2 2 2" xfId="1721" xr:uid="{00000000-0005-0000-0000-0000D0060000}"/>
    <cellStyle name="Millares 2 2 2 2" xfId="1722" xr:uid="{00000000-0005-0000-0000-0000D1060000}"/>
    <cellStyle name="Millares 2 2 2 2 2" xfId="2823" xr:uid="{00000000-0005-0000-0000-0000D2060000}"/>
    <cellStyle name="Millares 2 2 2 3" xfId="1723" xr:uid="{00000000-0005-0000-0000-0000D3060000}"/>
    <cellStyle name="Millares 2 2 2 3 2" xfId="2824" xr:uid="{00000000-0005-0000-0000-0000D4060000}"/>
    <cellStyle name="Millares 2 2 2 4" xfId="1724" xr:uid="{00000000-0005-0000-0000-0000D5060000}"/>
    <cellStyle name="Millares 2 2 2 4 2" xfId="2825" xr:uid="{00000000-0005-0000-0000-0000D6060000}"/>
    <cellStyle name="Millares 2 2 2 5" xfId="1725" xr:uid="{00000000-0005-0000-0000-0000D7060000}"/>
    <cellStyle name="Millares 2 2 2 5 2" xfId="2826" xr:uid="{00000000-0005-0000-0000-0000D8060000}"/>
    <cellStyle name="Millares 2 2 3" xfId="1726" xr:uid="{00000000-0005-0000-0000-0000D9060000}"/>
    <cellStyle name="Millares 2 2 3 2" xfId="2827" xr:uid="{00000000-0005-0000-0000-0000DA060000}"/>
    <cellStyle name="Millares 2 2 4" xfId="1727" xr:uid="{00000000-0005-0000-0000-0000DB060000}"/>
    <cellStyle name="Millares 2 2 4 2" xfId="2828" xr:uid="{00000000-0005-0000-0000-0000DC060000}"/>
    <cellStyle name="Millares 2 2 5" xfId="1728" xr:uid="{00000000-0005-0000-0000-0000DD060000}"/>
    <cellStyle name="Millares 2 2 5 2" xfId="2829" xr:uid="{00000000-0005-0000-0000-0000DE060000}"/>
    <cellStyle name="Millares 2 2 6" xfId="1729" xr:uid="{00000000-0005-0000-0000-0000DF060000}"/>
    <cellStyle name="Millares 2 2 6 2" xfId="2830" xr:uid="{00000000-0005-0000-0000-0000E0060000}"/>
    <cellStyle name="Millares 2 2 7" xfId="2822" xr:uid="{00000000-0005-0000-0000-0000E1060000}"/>
    <cellStyle name="Millares 2 3" xfId="1730" xr:uid="{00000000-0005-0000-0000-0000E2060000}"/>
    <cellStyle name="Millares 2 3 2" xfId="1731" xr:uid="{00000000-0005-0000-0000-0000E3060000}"/>
    <cellStyle name="Millares 2 3 2 2" xfId="1732" xr:uid="{00000000-0005-0000-0000-0000E4060000}"/>
    <cellStyle name="Millares 2 3 2 3" xfId="1733" xr:uid="{00000000-0005-0000-0000-0000E5060000}"/>
    <cellStyle name="Millares 2 3 2 3 2" xfId="2831" xr:uid="{00000000-0005-0000-0000-0000E6060000}"/>
    <cellStyle name="Millares 2 3 2 4" xfId="1734" xr:uid="{00000000-0005-0000-0000-0000E7060000}"/>
    <cellStyle name="Millares 2 3 2 4 2" xfId="2832" xr:uid="{00000000-0005-0000-0000-0000E8060000}"/>
    <cellStyle name="Millares 2 3 2 5" xfId="1735" xr:uid="{00000000-0005-0000-0000-0000E9060000}"/>
    <cellStyle name="Millares 2 3 2 5 2" xfId="2833" xr:uid="{00000000-0005-0000-0000-0000EA060000}"/>
    <cellStyle name="Millares 2 3 3" xfId="1736" xr:uid="{00000000-0005-0000-0000-0000EB060000}"/>
    <cellStyle name="Millares 2 3 4" xfId="1737" xr:uid="{00000000-0005-0000-0000-0000EC060000}"/>
    <cellStyle name="Millares 2 3 4 2" xfId="2834" xr:uid="{00000000-0005-0000-0000-0000ED060000}"/>
    <cellStyle name="Millares 2 3 5" xfId="1738" xr:uid="{00000000-0005-0000-0000-0000EE060000}"/>
    <cellStyle name="Millares 2 3 5 2" xfId="2835" xr:uid="{00000000-0005-0000-0000-0000EF060000}"/>
    <cellStyle name="Millares 2 3 6" xfId="1739" xr:uid="{00000000-0005-0000-0000-0000F0060000}"/>
    <cellStyle name="Millares 2 3 6 2" xfId="2836" xr:uid="{00000000-0005-0000-0000-0000F1060000}"/>
    <cellStyle name="Millares 2 4" xfId="1740" xr:uid="{00000000-0005-0000-0000-0000F2060000}"/>
    <cellStyle name="Millares 2 4 2" xfId="1741" xr:uid="{00000000-0005-0000-0000-0000F3060000}"/>
    <cellStyle name="Millares 2 4 2 2" xfId="1742" xr:uid="{00000000-0005-0000-0000-0000F4060000}"/>
    <cellStyle name="Millares 2 4 2 2 2" xfId="2837" xr:uid="{00000000-0005-0000-0000-0000F5060000}"/>
    <cellStyle name="Millares 2 4 2 3" xfId="1743" xr:uid="{00000000-0005-0000-0000-0000F6060000}"/>
    <cellStyle name="Millares 2 4 2 3 2" xfId="2838" xr:uid="{00000000-0005-0000-0000-0000F7060000}"/>
    <cellStyle name="Millares 2 4 2 4" xfId="1744" xr:uid="{00000000-0005-0000-0000-0000F8060000}"/>
    <cellStyle name="Millares 2 4 2 4 2" xfId="2839" xr:uid="{00000000-0005-0000-0000-0000F9060000}"/>
    <cellStyle name="Millares 2 4 2 5" xfId="1745" xr:uid="{00000000-0005-0000-0000-0000FA060000}"/>
    <cellStyle name="Millares 2 4 2 5 2" xfId="2840" xr:uid="{00000000-0005-0000-0000-0000FB060000}"/>
    <cellStyle name="Millares 2 4 3" xfId="1746" xr:uid="{00000000-0005-0000-0000-0000FC060000}"/>
    <cellStyle name="Millares 2 4 3 2" xfId="2841" xr:uid="{00000000-0005-0000-0000-0000FD060000}"/>
    <cellStyle name="Millares 2 4 4" xfId="1747" xr:uid="{00000000-0005-0000-0000-0000FE060000}"/>
    <cellStyle name="Millares 2 4 4 2" xfId="2842" xr:uid="{00000000-0005-0000-0000-0000FF060000}"/>
    <cellStyle name="Millares 2 4 5" xfId="1748" xr:uid="{00000000-0005-0000-0000-000000070000}"/>
    <cellStyle name="Millares 2 4 5 2" xfId="2843" xr:uid="{00000000-0005-0000-0000-000001070000}"/>
    <cellStyle name="Millares 2 4 6" xfId="1749" xr:uid="{00000000-0005-0000-0000-000002070000}"/>
    <cellStyle name="Millares 2 4 6 2" xfId="2844" xr:uid="{00000000-0005-0000-0000-000003070000}"/>
    <cellStyle name="Millares 2 5" xfId="1750" xr:uid="{00000000-0005-0000-0000-000004070000}"/>
    <cellStyle name="Millares 2 5 2" xfId="1751" xr:uid="{00000000-0005-0000-0000-000005070000}"/>
    <cellStyle name="Millares 2 5 2 2" xfId="1752" xr:uid="{00000000-0005-0000-0000-000006070000}"/>
    <cellStyle name="Millares 2 5 2 2 2" xfId="2846" xr:uid="{00000000-0005-0000-0000-000007070000}"/>
    <cellStyle name="Millares 2 5 2 3" xfId="1753" xr:uid="{00000000-0005-0000-0000-000008070000}"/>
    <cellStyle name="Millares 2 5 2 3 2" xfId="2847" xr:uid="{00000000-0005-0000-0000-000009070000}"/>
    <cellStyle name="Millares 2 5 2 4" xfId="1754" xr:uid="{00000000-0005-0000-0000-00000A070000}"/>
    <cellStyle name="Millares 2 5 2 4 2" xfId="2848" xr:uid="{00000000-0005-0000-0000-00000B070000}"/>
    <cellStyle name="Millares 2 5 2 5" xfId="1755" xr:uid="{00000000-0005-0000-0000-00000C070000}"/>
    <cellStyle name="Millares 2 5 2 5 2" xfId="2849" xr:uid="{00000000-0005-0000-0000-00000D070000}"/>
    <cellStyle name="Millares 2 5 2 6" xfId="2845" xr:uid="{00000000-0005-0000-0000-00000E070000}"/>
    <cellStyle name="Millares 2 5 3" xfId="1756" xr:uid="{00000000-0005-0000-0000-00000F070000}"/>
    <cellStyle name="Millares 2 5 3 2" xfId="2850" xr:uid="{00000000-0005-0000-0000-000010070000}"/>
    <cellStyle name="Millares 2 5 4" xfId="1757" xr:uid="{00000000-0005-0000-0000-000011070000}"/>
    <cellStyle name="Millares 2 5 4 2" xfId="2851" xr:uid="{00000000-0005-0000-0000-000012070000}"/>
    <cellStyle name="Millares 2 5 5" xfId="1758" xr:uid="{00000000-0005-0000-0000-000013070000}"/>
    <cellStyle name="Millares 2 5 5 2" xfId="2852" xr:uid="{00000000-0005-0000-0000-000014070000}"/>
    <cellStyle name="Millares 2 5 6" xfId="1759" xr:uid="{00000000-0005-0000-0000-000015070000}"/>
    <cellStyle name="Millares 2 5 6 2" xfId="2853" xr:uid="{00000000-0005-0000-0000-000016070000}"/>
    <cellStyle name="Millares 2 6" xfId="1760" xr:uid="{00000000-0005-0000-0000-000017070000}"/>
    <cellStyle name="Millares 2 6 2" xfId="1761" xr:uid="{00000000-0005-0000-0000-000018070000}"/>
    <cellStyle name="Millares 2 6 2 2" xfId="2854" xr:uid="{00000000-0005-0000-0000-000019070000}"/>
    <cellStyle name="Millares 2 6 3" xfId="1762" xr:uid="{00000000-0005-0000-0000-00001A070000}"/>
    <cellStyle name="Millares 2 6 3 2" xfId="2855" xr:uid="{00000000-0005-0000-0000-00001B070000}"/>
    <cellStyle name="Millares 2 6 4" xfId="1763" xr:uid="{00000000-0005-0000-0000-00001C070000}"/>
    <cellStyle name="Millares 2 6 4 2" xfId="2856" xr:uid="{00000000-0005-0000-0000-00001D070000}"/>
    <cellStyle name="Millares 2 6 5" xfId="1764" xr:uid="{00000000-0005-0000-0000-00001E070000}"/>
    <cellStyle name="Millares 2 6 5 2" xfId="2857" xr:uid="{00000000-0005-0000-0000-00001F070000}"/>
    <cellStyle name="Millares 2 7" xfId="1765" xr:uid="{00000000-0005-0000-0000-000020070000}"/>
    <cellStyle name="Millares 2 8" xfId="1766" xr:uid="{00000000-0005-0000-0000-000021070000}"/>
    <cellStyle name="Millares 2 8 2" xfId="1767" xr:uid="{00000000-0005-0000-0000-000022070000}"/>
    <cellStyle name="Millares 2 8 2 2" xfId="1768" xr:uid="{00000000-0005-0000-0000-000023070000}"/>
    <cellStyle name="Millares 2 8 2 2 2" xfId="2858" xr:uid="{00000000-0005-0000-0000-000024070000}"/>
    <cellStyle name="Millares 2 9" xfId="1769" xr:uid="{00000000-0005-0000-0000-000025070000}"/>
    <cellStyle name="Millares 20" xfId="1770" xr:uid="{00000000-0005-0000-0000-000026070000}"/>
    <cellStyle name="Millares 20 2" xfId="1771" xr:uid="{00000000-0005-0000-0000-000027070000}"/>
    <cellStyle name="Millares 21" xfId="1772" xr:uid="{00000000-0005-0000-0000-000028070000}"/>
    <cellStyle name="Millares 21 2" xfId="1773" xr:uid="{00000000-0005-0000-0000-000029070000}"/>
    <cellStyle name="Millares 21 2 2" xfId="2860" xr:uid="{00000000-0005-0000-0000-00002A070000}"/>
    <cellStyle name="Millares 21 3" xfId="2859" xr:uid="{00000000-0005-0000-0000-00002B070000}"/>
    <cellStyle name="Millares 22" xfId="1774" xr:uid="{00000000-0005-0000-0000-00002C070000}"/>
    <cellStyle name="Millares 23" xfId="1775" xr:uid="{00000000-0005-0000-0000-00002D070000}"/>
    <cellStyle name="Millares 23 2" xfId="2861" xr:uid="{00000000-0005-0000-0000-00002E070000}"/>
    <cellStyle name="Millares 24" xfId="1776" xr:uid="{00000000-0005-0000-0000-00002F070000}"/>
    <cellStyle name="Millares 24 2" xfId="1777" xr:uid="{00000000-0005-0000-0000-000030070000}"/>
    <cellStyle name="Millares 24 2 2" xfId="2863" xr:uid="{00000000-0005-0000-0000-000031070000}"/>
    <cellStyle name="Millares 24 3" xfId="1778" xr:uid="{00000000-0005-0000-0000-000032070000}"/>
    <cellStyle name="Millares 24 3 2" xfId="2864" xr:uid="{00000000-0005-0000-0000-000033070000}"/>
    <cellStyle name="Millares 24 4" xfId="2862" xr:uid="{00000000-0005-0000-0000-000034070000}"/>
    <cellStyle name="Millares 25" xfId="1779" xr:uid="{00000000-0005-0000-0000-000035070000}"/>
    <cellStyle name="Millares 25 2" xfId="2865" xr:uid="{00000000-0005-0000-0000-000036070000}"/>
    <cellStyle name="Millares 26" xfId="1780" xr:uid="{00000000-0005-0000-0000-000037070000}"/>
    <cellStyle name="Millares 26 2" xfId="2866" xr:uid="{00000000-0005-0000-0000-000038070000}"/>
    <cellStyle name="Millares 27" xfId="1781" xr:uid="{00000000-0005-0000-0000-000039070000}"/>
    <cellStyle name="Millares 27 2" xfId="2867" xr:uid="{00000000-0005-0000-0000-00003A070000}"/>
    <cellStyle name="Millares 28" xfId="1782" xr:uid="{00000000-0005-0000-0000-00003B070000}"/>
    <cellStyle name="Millares 28 2" xfId="2868" xr:uid="{00000000-0005-0000-0000-00003C070000}"/>
    <cellStyle name="Millares 29" xfId="1783" xr:uid="{00000000-0005-0000-0000-00003D070000}"/>
    <cellStyle name="Millares 29 2" xfId="2869" xr:uid="{00000000-0005-0000-0000-00003E070000}"/>
    <cellStyle name="Millares 3" xfId="1784" xr:uid="{00000000-0005-0000-0000-00003F070000}"/>
    <cellStyle name="Millares 3 10" xfId="1785" xr:uid="{00000000-0005-0000-0000-000040070000}"/>
    <cellStyle name="Millares 3 10 2" xfId="2871" xr:uid="{00000000-0005-0000-0000-000041070000}"/>
    <cellStyle name="Millares 3 11" xfId="1786" xr:uid="{00000000-0005-0000-0000-000042070000}"/>
    <cellStyle name="Millares 3 11 2" xfId="2872" xr:uid="{00000000-0005-0000-0000-000043070000}"/>
    <cellStyle name="Millares 3 12" xfId="1787" xr:uid="{00000000-0005-0000-0000-000044070000}"/>
    <cellStyle name="Millares 3 12 2" xfId="2873" xr:uid="{00000000-0005-0000-0000-000045070000}"/>
    <cellStyle name="Millares 3 13" xfId="2870" xr:uid="{00000000-0005-0000-0000-000046070000}"/>
    <cellStyle name="Millares 3 2" xfId="1788" xr:uid="{00000000-0005-0000-0000-000047070000}"/>
    <cellStyle name="Millares 3 2 2" xfId="1789" xr:uid="{00000000-0005-0000-0000-000048070000}"/>
    <cellStyle name="Millares 3 2 2 2" xfId="1790" xr:uid="{00000000-0005-0000-0000-000049070000}"/>
    <cellStyle name="Millares 3 2 2 2 2" xfId="2876" xr:uid="{00000000-0005-0000-0000-00004A070000}"/>
    <cellStyle name="Millares 3 2 2 3" xfId="1791" xr:uid="{00000000-0005-0000-0000-00004B070000}"/>
    <cellStyle name="Millares 3 2 2 3 2" xfId="2877" xr:uid="{00000000-0005-0000-0000-00004C070000}"/>
    <cellStyle name="Millares 3 2 2 4" xfId="1792" xr:uid="{00000000-0005-0000-0000-00004D070000}"/>
    <cellStyle name="Millares 3 2 2 4 2" xfId="2878" xr:uid="{00000000-0005-0000-0000-00004E070000}"/>
    <cellStyle name="Millares 3 2 2 5" xfId="1793" xr:uid="{00000000-0005-0000-0000-00004F070000}"/>
    <cellStyle name="Millares 3 2 2 5 2" xfId="2879" xr:uid="{00000000-0005-0000-0000-000050070000}"/>
    <cellStyle name="Millares 3 2 2 6" xfId="2875" xr:uid="{00000000-0005-0000-0000-000051070000}"/>
    <cellStyle name="Millares 3 2 3" xfId="1794" xr:uid="{00000000-0005-0000-0000-000052070000}"/>
    <cellStyle name="Millares 3 2 3 2" xfId="2880" xr:uid="{00000000-0005-0000-0000-000053070000}"/>
    <cellStyle name="Millares 3 2 4" xfId="1795" xr:uid="{00000000-0005-0000-0000-000054070000}"/>
    <cellStyle name="Millares 3 2 4 2" xfId="2881" xr:uid="{00000000-0005-0000-0000-000055070000}"/>
    <cellStyle name="Millares 3 2 5" xfId="1796" xr:uid="{00000000-0005-0000-0000-000056070000}"/>
    <cellStyle name="Millares 3 2 5 2" xfId="2882" xr:uid="{00000000-0005-0000-0000-000057070000}"/>
    <cellStyle name="Millares 3 2 6" xfId="1797" xr:uid="{00000000-0005-0000-0000-000058070000}"/>
    <cellStyle name="Millares 3 2 6 2" xfId="2883" xr:uid="{00000000-0005-0000-0000-000059070000}"/>
    <cellStyle name="Millares 3 2 7" xfId="2874" xr:uid="{00000000-0005-0000-0000-00005A070000}"/>
    <cellStyle name="Millares 3 3" xfId="1798" xr:uid="{00000000-0005-0000-0000-00005B070000}"/>
    <cellStyle name="Millares 3 3 2" xfId="1799" xr:uid="{00000000-0005-0000-0000-00005C070000}"/>
    <cellStyle name="Millares 3 3 2 2" xfId="1800" xr:uid="{00000000-0005-0000-0000-00005D070000}"/>
    <cellStyle name="Millares 3 3 2 2 2" xfId="2886" xr:uid="{00000000-0005-0000-0000-00005E070000}"/>
    <cellStyle name="Millares 3 3 2 3" xfId="1801" xr:uid="{00000000-0005-0000-0000-00005F070000}"/>
    <cellStyle name="Millares 3 3 2 3 2" xfId="2887" xr:uid="{00000000-0005-0000-0000-000060070000}"/>
    <cellStyle name="Millares 3 3 2 4" xfId="1802" xr:uid="{00000000-0005-0000-0000-000061070000}"/>
    <cellStyle name="Millares 3 3 2 4 2" xfId="2888" xr:uid="{00000000-0005-0000-0000-000062070000}"/>
    <cellStyle name="Millares 3 3 2 5" xfId="1803" xr:uid="{00000000-0005-0000-0000-000063070000}"/>
    <cellStyle name="Millares 3 3 2 5 2" xfId="2889" xr:uid="{00000000-0005-0000-0000-000064070000}"/>
    <cellStyle name="Millares 3 3 2 6" xfId="2885" xr:uid="{00000000-0005-0000-0000-000065070000}"/>
    <cellStyle name="Millares 3 3 3" xfId="1804" xr:uid="{00000000-0005-0000-0000-000066070000}"/>
    <cellStyle name="Millares 3 3 3 2" xfId="2890" xr:uid="{00000000-0005-0000-0000-000067070000}"/>
    <cellStyle name="Millares 3 3 4" xfId="1805" xr:uid="{00000000-0005-0000-0000-000068070000}"/>
    <cellStyle name="Millares 3 3 4 2" xfId="2891" xr:uid="{00000000-0005-0000-0000-000069070000}"/>
    <cellStyle name="Millares 3 3 5" xfId="1806" xr:uid="{00000000-0005-0000-0000-00006A070000}"/>
    <cellStyle name="Millares 3 3 5 2" xfId="2892" xr:uid="{00000000-0005-0000-0000-00006B070000}"/>
    <cellStyle name="Millares 3 3 6" xfId="1807" xr:uid="{00000000-0005-0000-0000-00006C070000}"/>
    <cellStyle name="Millares 3 3 6 2" xfId="2893" xr:uid="{00000000-0005-0000-0000-00006D070000}"/>
    <cellStyle name="Millares 3 3 7" xfId="2884" xr:uid="{00000000-0005-0000-0000-00006E070000}"/>
    <cellStyle name="Millares 3 4" xfId="1808" xr:uid="{00000000-0005-0000-0000-00006F070000}"/>
    <cellStyle name="Millares 3 4 2" xfId="1809" xr:uid="{00000000-0005-0000-0000-000070070000}"/>
    <cellStyle name="Millares 3 4 2 2" xfId="1810" xr:uid="{00000000-0005-0000-0000-000071070000}"/>
    <cellStyle name="Millares 3 4 2 2 2" xfId="2896" xr:uid="{00000000-0005-0000-0000-000072070000}"/>
    <cellStyle name="Millares 3 4 2 3" xfId="1811" xr:uid="{00000000-0005-0000-0000-000073070000}"/>
    <cellStyle name="Millares 3 4 2 3 2" xfId="2897" xr:uid="{00000000-0005-0000-0000-000074070000}"/>
    <cellStyle name="Millares 3 4 2 4" xfId="1812" xr:uid="{00000000-0005-0000-0000-000075070000}"/>
    <cellStyle name="Millares 3 4 2 4 2" xfId="2898" xr:uid="{00000000-0005-0000-0000-000076070000}"/>
    <cellStyle name="Millares 3 4 2 5" xfId="1813" xr:uid="{00000000-0005-0000-0000-000077070000}"/>
    <cellStyle name="Millares 3 4 2 5 2" xfId="2899" xr:uid="{00000000-0005-0000-0000-000078070000}"/>
    <cellStyle name="Millares 3 4 2 6" xfId="2895" xr:uid="{00000000-0005-0000-0000-000079070000}"/>
    <cellStyle name="Millares 3 4 3" xfId="1814" xr:uid="{00000000-0005-0000-0000-00007A070000}"/>
    <cellStyle name="Millares 3 4 3 2" xfId="2900" xr:uid="{00000000-0005-0000-0000-00007B070000}"/>
    <cellStyle name="Millares 3 4 4" xfId="1815" xr:uid="{00000000-0005-0000-0000-00007C070000}"/>
    <cellStyle name="Millares 3 4 4 2" xfId="2901" xr:uid="{00000000-0005-0000-0000-00007D070000}"/>
    <cellStyle name="Millares 3 4 5" xfId="1816" xr:uid="{00000000-0005-0000-0000-00007E070000}"/>
    <cellStyle name="Millares 3 4 5 2" xfId="2902" xr:uid="{00000000-0005-0000-0000-00007F070000}"/>
    <cellStyle name="Millares 3 4 6" xfId="1817" xr:uid="{00000000-0005-0000-0000-000080070000}"/>
    <cellStyle name="Millares 3 4 6 2" xfId="2903" xr:uid="{00000000-0005-0000-0000-000081070000}"/>
    <cellStyle name="Millares 3 4 7" xfId="2894" xr:uid="{00000000-0005-0000-0000-000082070000}"/>
    <cellStyle name="Millares 3 5" xfId="1818" xr:uid="{00000000-0005-0000-0000-000083070000}"/>
    <cellStyle name="Millares 3 5 2" xfId="1819" xr:uid="{00000000-0005-0000-0000-000084070000}"/>
    <cellStyle name="Millares 3 5 2 2" xfId="1820" xr:uid="{00000000-0005-0000-0000-000085070000}"/>
    <cellStyle name="Millares 3 5 2 2 2" xfId="2905" xr:uid="{00000000-0005-0000-0000-000086070000}"/>
    <cellStyle name="Millares 3 5 2 3" xfId="1821" xr:uid="{00000000-0005-0000-0000-000087070000}"/>
    <cellStyle name="Millares 3 5 2 3 2" xfId="2906" xr:uid="{00000000-0005-0000-0000-000088070000}"/>
    <cellStyle name="Millares 3 5 2 4" xfId="1822" xr:uid="{00000000-0005-0000-0000-000089070000}"/>
    <cellStyle name="Millares 3 5 2 4 2" xfId="2907" xr:uid="{00000000-0005-0000-0000-00008A070000}"/>
    <cellStyle name="Millares 3 5 2 5" xfId="1823" xr:uid="{00000000-0005-0000-0000-00008B070000}"/>
    <cellStyle name="Millares 3 5 2 5 2" xfId="2908" xr:uid="{00000000-0005-0000-0000-00008C070000}"/>
    <cellStyle name="Millares 3 5 2 6" xfId="2904" xr:uid="{00000000-0005-0000-0000-00008D070000}"/>
    <cellStyle name="Millares 3 5 3" xfId="1824" xr:uid="{00000000-0005-0000-0000-00008E070000}"/>
    <cellStyle name="Millares 3 5 3 2" xfId="2909" xr:uid="{00000000-0005-0000-0000-00008F070000}"/>
    <cellStyle name="Millares 3 5 4" xfId="1825" xr:uid="{00000000-0005-0000-0000-000090070000}"/>
    <cellStyle name="Millares 3 5 4 2" xfId="2910" xr:uid="{00000000-0005-0000-0000-000091070000}"/>
    <cellStyle name="Millares 3 5 5" xfId="1826" xr:uid="{00000000-0005-0000-0000-000092070000}"/>
    <cellStyle name="Millares 3 5 5 2" xfId="2911" xr:uid="{00000000-0005-0000-0000-000093070000}"/>
    <cellStyle name="Millares 3 5 6" xfId="1827" xr:uid="{00000000-0005-0000-0000-000094070000}"/>
    <cellStyle name="Millares 3 5 6 2" xfId="2912" xr:uid="{00000000-0005-0000-0000-000095070000}"/>
    <cellStyle name="Millares 3 6" xfId="1828" xr:uid="{00000000-0005-0000-0000-000096070000}"/>
    <cellStyle name="Millares 3 6 2" xfId="1829" xr:uid="{00000000-0005-0000-0000-000097070000}"/>
    <cellStyle name="Millares 3 6 2 2" xfId="2913" xr:uid="{00000000-0005-0000-0000-000098070000}"/>
    <cellStyle name="Millares 3 6 3" xfId="1830" xr:uid="{00000000-0005-0000-0000-000099070000}"/>
    <cellStyle name="Millares 3 6 3 2" xfId="2914" xr:uid="{00000000-0005-0000-0000-00009A070000}"/>
    <cellStyle name="Millares 3 6 4" xfId="1831" xr:uid="{00000000-0005-0000-0000-00009B070000}"/>
    <cellStyle name="Millares 3 6 4 2" xfId="2915" xr:uid="{00000000-0005-0000-0000-00009C070000}"/>
    <cellStyle name="Millares 3 6 5" xfId="1832" xr:uid="{00000000-0005-0000-0000-00009D070000}"/>
    <cellStyle name="Millares 3 6 5 2" xfId="2916" xr:uid="{00000000-0005-0000-0000-00009E070000}"/>
    <cellStyle name="Millares 3 7" xfId="1833" xr:uid="{00000000-0005-0000-0000-00009F070000}"/>
    <cellStyle name="Millares 3 7 2" xfId="2917" xr:uid="{00000000-0005-0000-0000-0000A0070000}"/>
    <cellStyle name="Millares 3 8" xfId="1834" xr:uid="{00000000-0005-0000-0000-0000A1070000}"/>
    <cellStyle name="Millares 3 8 2" xfId="2918" xr:uid="{00000000-0005-0000-0000-0000A2070000}"/>
    <cellStyle name="Millares 3 9" xfId="1835" xr:uid="{00000000-0005-0000-0000-0000A3070000}"/>
    <cellStyle name="Millares 3 9 2" xfId="2919" xr:uid="{00000000-0005-0000-0000-0000A4070000}"/>
    <cellStyle name="Millares 30" xfId="1836" xr:uid="{00000000-0005-0000-0000-0000A5070000}"/>
    <cellStyle name="Millares 30 2" xfId="2920" xr:uid="{00000000-0005-0000-0000-0000A6070000}"/>
    <cellStyle name="Millares 31" xfId="1837" xr:uid="{00000000-0005-0000-0000-0000A7070000}"/>
    <cellStyle name="Millares 31 2" xfId="2921" xr:uid="{00000000-0005-0000-0000-0000A8070000}"/>
    <cellStyle name="Millares 32" xfId="1838" xr:uid="{00000000-0005-0000-0000-0000A9070000}"/>
    <cellStyle name="Millares 32 2" xfId="1839" xr:uid="{00000000-0005-0000-0000-0000AA070000}"/>
    <cellStyle name="Millares 32 2 2" xfId="2923" xr:uid="{00000000-0005-0000-0000-0000AB070000}"/>
    <cellStyle name="Millares 32 3" xfId="2922" xr:uid="{00000000-0005-0000-0000-0000AC070000}"/>
    <cellStyle name="Millares 33" xfId="3038" xr:uid="{00000000-0005-0000-0000-0000AD070000}"/>
    <cellStyle name="Millares 4" xfId="1840" xr:uid="{00000000-0005-0000-0000-0000AE070000}"/>
    <cellStyle name="Millares 4 2" xfId="1841" xr:uid="{00000000-0005-0000-0000-0000AF070000}"/>
    <cellStyle name="Millares 4 2 2" xfId="2925" xr:uid="{00000000-0005-0000-0000-0000B0070000}"/>
    <cellStyle name="Millares 4 3" xfId="1842" xr:uid="{00000000-0005-0000-0000-0000B1070000}"/>
    <cellStyle name="Millares 4 4" xfId="1843" xr:uid="{00000000-0005-0000-0000-0000B2070000}"/>
    <cellStyle name="Millares 4 4 2" xfId="2926" xr:uid="{00000000-0005-0000-0000-0000B3070000}"/>
    <cellStyle name="Millares 4 5" xfId="1844" xr:uid="{00000000-0005-0000-0000-0000B4070000}"/>
    <cellStyle name="Millares 4 5 2" xfId="2927" xr:uid="{00000000-0005-0000-0000-0000B5070000}"/>
    <cellStyle name="Millares 4 6" xfId="1845" xr:uid="{00000000-0005-0000-0000-0000B6070000}"/>
    <cellStyle name="Millares 4 6 2" xfId="2928" xr:uid="{00000000-0005-0000-0000-0000B7070000}"/>
    <cellStyle name="Millares 4 7" xfId="1846" xr:uid="{00000000-0005-0000-0000-0000B8070000}"/>
    <cellStyle name="Millares 4 7 2" xfId="2929" xr:uid="{00000000-0005-0000-0000-0000B9070000}"/>
    <cellStyle name="Millares 4 8" xfId="2924" xr:uid="{00000000-0005-0000-0000-0000BA070000}"/>
    <cellStyle name="Millares 5" xfId="1847" xr:uid="{00000000-0005-0000-0000-0000BB070000}"/>
    <cellStyle name="Millares 5 10" xfId="2930" xr:uid="{00000000-0005-0000-0000-0000BC070000}"/>
    <cellStyle name="Millares 5 2" xfId="1848" xr:uid="{00000000-0005-0000-0000-0000BD070000}"/>
    <cellStyle name="Millares 5 2 2" xfId="1849" xr:uid="{00000000-0005-0000-0000-0000BE070000}"/>
    <cellStyle name="Millares 5 2 2 2" xfId="1850" xr:uid="{00000000-0005-0000-0000-0000BF070000}"/>
    <cellStyle name="Millares 5 2 2 2 2" xfId="2933" xr:uid="{00000000-0005-0000-0000-0000C0070000}"/>
    <cellStyle name="Millares 5 2 2 3" xfId="1851" xr:uid="{00000000-0005-0000-0000-0000C1070000}"/>
    <cellStyle name="Millares 5 2 2 3 2" xfId="2934" xr:uid="{00000000-0005-0000-0000-0000C2070000}"/>
    <cellStyle name="Millares 5 2 2 4" xfId="1852" xr:uid="{00000000-0005-0000-0000-0000C3070000}"/>
    <cellStyle name="Millares 5 2 2 4 2" xfId="2935" xr:uid="{00000000-0005-0000-0000-0000C4070000}"/>
    <cellStyle name="Millares 5 2 2 5" xfId="1853" xr:uid="{00000000-0005-0000-0000-0000C5070000}"/>
    <cellStyle name="Millares 5 2 2 5 2" xfId="2936" xr:uid="{00000000-0005-0000-0000-0000C6070000}"/>
    <cellStyle name="Millares 5 2 2 6" xfId="2932" xr:uid="{00000000-0005-0000-0000-0000C7070000}"/>
    <cellStyle name="Millares 5 2 3" xfId="1854" xr:uid="{00000000-0005-0000-0000-0000C8070000}"/>
    <cellStyle name="Millares 5 2 3 2" xfId="2937" xr:uid="{00000000-0005-0000-0000-0000C9070000}"/>
    <cellStyle name="Millares 5 2 4" xfId="1855" xr:uid="{00000000-0005-0000-0000-0000CA070000}"/>
    <cellStyle name="Millares 5 2 4 2" xfId="2938" xr:uid="{00000000-0005-0000-0000-0000CB070000}"/>
    <cellStyle name="Millares 5 2 5" xfId="1856" xr:uid="{00000000-0005-0000-0000-0000CC070000}"/>
    <cellStyle name="Millares 5 2 5 2" xfId="2939" xr:uid="{00000000-0005-0000-0000-0000CD070000}"/>
    <cellStyle name="Millares 5 2 6" xfId="1857" xr:uid="{00000000-0005-0000-0000-0000CE070000}"/>
    <cellStyle name="Millares 5 2 6 2" xfId="2940" xr:uid="{00000000-0005-0000-0000-0000CF070000}"/>
    <cellStyle name="Millares 5 2 7" xfId="2931" xr:uid="{00000000-0005-0000-0000-0000D0070000}"/>
    <cellStyle name="Millares 5 3" xfId="1858" xr:uid="{00000000-0005-0000-0000-0000D1070000}"/>
    <cellStyle name="Millares 5 3 2" xfId="1859" xr:uid="{00000000-0005-0000-0000-0000D2070000}"/>
    <cellStyle name="Millares 5 3 2 2" xfId="1860" xr:uid="{00000000-0005-0000-0000-0000D3070000}"/>
    <cellStyle name="Millares 5 3 2 2 2" xfId="2942" xr:uid="{00000000-0005-0000-0000-0000D4070000}"/>
    <cellStyle name="Millares 5 3 2 3" xfId="1861" xr:uid="{00000000-0005-0000-0000-0000D5070000}"/>
    <cellStyle name="Millares 5 3 2 3 2" xfId="2943" xr:uid="{00000000-0005-0000-0000-0000D6070000}"/>
    <cellStyle name="Millares 5 3 2 4" xfId="1862" xr:uid="{00000000-0005-0000-0000-0000D7070000}"/>
    <cellStyle name="Millares 5 3 2 4 2" xfId="2944" xr:uid="{00000000-0005-0000-0000-0000D8070000}"/>
    <cellStyle name="Millares 5 3 2 5" xfId="1863" xr:uid="{00000000-0005-0000-0000-0000D9070000}"/>
    <cellStyle name="Millares 5 3 2 5 2" xfId="2945" xr:uid="{00000000-0005-0000-0000-0000DA070000}"/>
    <cellStyle name="Millares 5 3 2 6" xfId="2941" xr:uid="{00000000-0005-0000-0000-0000DB070000}"/>
    <cellStyle name="Millares 5 3 3" xfId="1864" xr:uid="{00000000-0005-0000-0000-0000DC070000}"/>
    <cellStyle name="Millares 5 3 3 2" xfId="2946" xr:uid="{00000000-0005-0000-0000-0000DD070000}"/>
    <cellStyle name="Millares 5 3 4" xfId="1865" xr:uid="{00000000-0005-0000-0000-0000DE070000}"/>
    <cellStyle name="Millares 5 3 4 2" xfId="2947" xr:uid="{00000000-0005-0000-0000-0000DF070000}"/>
    <cellStyle name="Millares 5 3 5" xfId="1866" xr:uid="{00000000-0005-0000-0000-0000E0070000}"/>
    <cellStyle name="Millares 5 3 5 2" xfId="2948" xr:uid="{00000000-0005-0000-0000-0000E1070000}"/>
    <cellStyle name="Millares 5 3 6" xfId="1867" xr:uid="{00000000-0005-0000-0000-0000E2070000}"/>
    <cellStyle name="Millares 5 3 6 2" xfId="2949" xr:uid="{00000000-0005-0000-0000-0000E3070000}"/>
    <cellStyle name="Millares 5 4" xfId="1868" xr:uid="{00000000-0005-0000-0000-0000E4070000}"/>
    <cellStyle name="Millares 5 4 2" xfId="1869" xr:uid="{00000000-0005-0000-0000-0000E5070000}"/>
    <cellStyle name="Millares 5 4 2 2" xfId="1870" xr:uid="{00000000-0005-0000-0000-0000E6070000}"/>
    <cellStyle name="Millares 5 4 2 2 2" xfId="2952" xr:uid="{00000000-0005-0000-0000-0000E7070000}"/>
    <cellStyle name="Millares 5 4 2 3" xfId="1871" xr:uid="{00000000-0005-0000-0000-0000E8070000}"/>
    <cellStyle name="Millares 5 4 2 3 2" xfId="2953" xr:uid="{00000000-0005-0000-0000-0000E9070000}"/>
    <cellStyle name="Millares 5 4 2 4" xfId="1872" xr:uid="{00000000-0005-0000-0000-0000EA070000}"/>
    <cellStyle name="Millares 5 4 2 4 2" xfId="2954" xr:uid="{00000000-0005-0000-0000-0000EB070000}"/>
    <cellStyle name="Millares 5 4 2 5" xfId="1873" xr:uid="{00000000-0005-0000-0000-0000EC070000}"/>
    <cellStyle name="Millares 5 4 2 5 2" xfId="2955" xr:uid="{00000000-0005-0000-0000-0000ED070000}"/>
    <cellStyle name="Millares 5 4 2 6" xfId="2951" xr:uid="{00000000-0005-0000-0000-0000EE070000}"/>
    <cellStyle name="Millares 5 4 3" xfId="1874" xr:uid="{00000000-0005-0000-0000-0000EF070000}"/>
    <cellStyle name="Millares 5 4 3 2" xfId="2956" xr:uid="{00000000-0005-0000-0000-0000F0070000}"/>
    <cellStyle name="Millares 5 4 4" xfId="1875" xr:uid="{00000000-0005-0000-0000-0000F1070000}"/>
    <cellStyle name="Millares 5 4 4 2" xfId="2957" xr:uid="{00000000-0005-0000-0000-0000F2070000}"/>
    <cellStyle name="Millares 5 4 5" xfId="1876" xr:uid="{00000000-0005-0000-0000-0000F3070000}"/>
    <cellStyle name="Millares 5 4 5 2" xfId="2958" xr:uid="{00000000-0005-0000-0000-0000F4070000}"/>
    <cellStyle name="Millares 5 4 6" xfId="1877" xr:uid="{00000000-0005-0000-0000-0000F5070000}"/>
    <cellStyle name="Millares 5 4 6 2" xfId="2959" xr:uid="{00000000-0005-0000-0000-0000F6070000}"/>
    <cellStyle name="Millares 5 4 7" xfId="2950" xr:uid="{00000000-0005-0000-0000-0000F7070000}"/>
    <cellStyle name="Millares 5 5" xfId="1878" xr:uid="{00000000-0005-0000-0000-0000F8070000}"/>
    <cellStyle name="Millares 5 5 2" xfId="1879" xr:uid="{00000000-0005-0000-0000-0000F9070000}"/>
    <cellStyle name="Millares 5 5 2 2" xfId="1880" xr:uid="{00000000-0005-0000-0000-0000FA070000}"/>
    <cellStyle name="Millares 5 5 2 2 2" xfId="2962" xr:uid="{00000000-0005-0000-0000-0000FB070000}"/>
    <cellStyle name="Millares 5 5 2 3" xfId="1881" xr:uid="{00000000-0005-0000-0000-0000FC070000}"/>
    <cellStyle name="Millares 5 5 2 3 2" xfId="2963" xr:uid="{00000000-0005-0000-0000-0000FD070000}"/>
    <cellStyle name="Millares 5 5 2 4" xfId="1882" xr:uid="{00000000-0005-0000-0000-0000FE070000}"/>
    <cellStyle name="Millares 5 5 2 4 2" xfId="2964" xr:uid="{00000000-0005-0000-0000-0000FF070000}"/>
    <cellStyle name="Millares 5 5 2 5" xfId="1883" xr:uid="{00000000-0005-0000-0000-000000080000}"/>
    <cellStyle name="Millares 5 5 2 5 2" xfId="2965" xr:uid="{00000000-0005-0000-0000-000001080000}"/>
    <cellStyle name="Millares 5 5 2 6" xfId="2961" xr:uid="{00000000-0005-0000-0000-000002080000}"/>
    <cellStyle name="Millares 5 5 3" xfId="1884" xr:uid="{00000000-0005-0000-0000-000003080000}"/>
    <cellStyle name="Millares 5 5 3 2" xfId="2966" xr:uid="{00000000-0005-0000-0000-000004080000}"/>
    <cellStyle name="Millares 5 5 4" xfId="1885" xr:uid="{00000000-0005-0000-0000-000005080000}"/>
    <cellStyle name="Millares 5 5 4 2" xfId="2967" xr:uid="{00000000-0005-0000-0000-000006080000}"/>
    <cellStyle name="Millares 5 5 5" xfId="1886" xr:uid="{00000000-0005-0000-0000-000007080000}"/>
    <cellStyle name="Millares 5 5 5 2" xfId="2968" xr:uid="{00000000-0005-0000-0000-000008080000}"/>
    <cellStyle name="Millares 5 5 6" xfId="1887" xr:uid="{00000000-0005-0000-0000-000009080000}"/>
    <cellStyle name="Millares 5 5 6 2" xfId="2969" xr:uid="{00000000-0005-0000-0000-00000A080000}"/>
    <cellStyle name="Millares 5 5 7" xfId="2960" xr:uid="{00000000-0005-0000-0000-00000B080000}"/>
    <cellStyle name="Millares 5 6" xfId="1888" xr:uid="{00000000-0005-0000-0000-00000C080000}"/>
    <cellStyle name="Millares 5 6 2" xfId="2970" xr:uid="{00000000-0005-0000-0000-00000D080000}"/>
    <cellStyle name="Millares 5 7" xfId="1889" xr:uid="{00000000-0005-0000-0000-00000E080000}"/>
    <cellStyle name="Millares 5 7 2" xfId="2971" xr:uid="{00000000-0005-0000-0000-00000F080000}"/>
    <cellStyle name="Millares 5 8" xfId="1890" xr:uid="{00000000-0005-0000-0000-000010080000}"/>
    <cellStyle name="Millares 5 8 2" xfId="2972" xr:uid="{00000000-0005-0000-0000-000011080000}"/>
    <cellStyle name="Millares 5 9" xfId="1891" xr:uid="{00000000-0005-0000-0000-000012080000}"/>
    <cellStyle name="Millares 5 9 2" xfId="2973" xr:uid="{00000000-0005-0000-0000-000013080000}"/>
    <cellStyle name="Millares 6" xfId="1892" xr:uid="{00000000-0005-0000-0000-000014080000}"/>
    <cellStyle name="Millares 6 2" xfId="1893" xr:uid="{00000000-0005-0000-0000-000015080000}"/>
    <cellStyle name="Millares 6 2 2" xfId="1894" xr:uid="{00000000-0005-0000-0000-000016080000}"/>
    <cellStyle name="Millares 6 2 2 2" xfId="1895" xr:uid="{00000000-0005-0000-0000-000017080000}"/>
    <cellStyle name="Millares 6 2 2 2 2" xfId="2975" xr:uid="{00000000-0005-0000-0000-000018080000}"/>
    <cellStyle name="Millares 6 2 2 3" xfId="1896" xr:uid="{00000000-0005-0000-0000-000019080000}"/>
    <cellStyle name="Millares 6 2 2 3 2" xfId="2976" xr:uid="{00000000-0005-0000-0000-00001A080000}"/>
    <cellStyle name="Millares 6 2 2 4" xfId="1897" xr:uid="{00000000-0005-0000-0000-00001B080000}"/>
    <cellStyle name="Millares 6 2 2 4 2" xfId="2977" xr:uid="{00000000-0005-0000-0000-00001C080000}"/>
    <cellStyle name="Millares 6 2 2 5" xfId="1898" xr:uid="{00000000-0005-0000-0000-00001D080000}"/>
    <cellStyle name="Millares 6 2 2 5 2" xfId="2978" xr:uid="{00000000-0005-0000-0000-00001E080000}"/>
    <cellStyle name="Millares 6 2 2 6" xfId="2974" xr:uid="{00000000-0005-0000-0000-00001F080000}"/>
    <cellStyle name="Millares 6 2 3" xfId="1899" xr:uid="{00000000-0005-0000-0000-000020080000}"/>
    <cellStyle name="Millares 6 2 3 2" xfId="2979" xr:uid="{00000000-0005-0000-0000-000021080000}"/>
    <cellStyle name="Millares 6 2 4" xfId="1900" xr:uid="{00000000-0005-0000-0000-000022080000}"/>
    <cellStyle name="Millares 6 2 4 2" xfId="2980" xr:uid="{00000000-0005-0000-0000-000023080000}"/>
    <cellStyle name="Millares 6 2 5" xfId="1901" xr:uid="{00000000-0005-0000-0000-000024080000}"/>
    <cellStyle name="Millares 6 2 5 2" xfId="2981" xr:uid="{00000000-0005-0000-0000-000025080000}"/>
    <cellStyle name="Millares 6 2 6" xfId="1902" xr:uid="{00000000-0005-0000-0000-000026080000}"/>
    <cellStyle name="Millares 6 2 6 2" xfId="2982" xr:uid="{00000000-0005-0000-0000-000027080000}"/>
    <cellStyle name="Millares 6 3" xfId="1903" xr:uid="{00000000-0005-0000-0000-000028080000}"/>
    <cellStyle name="Millares 6 3 2" xfId="1904" xr:uid="{00000000-0005-0000-0000-000029080000}"/>
    <cellStyle name="Millares 6 3 2 2" xfId="1905" xr:uid="{00000000-0005-0000-0000-00002A080000}"/>
    <cellStyle name="Millares 6 3 2 2 2" xfId="2984" xr:uid="{00000000-0005-0000-0000-00002B080000}"/>
    <cellStyle name="Millares 6 3 2 3" xfId="1906" xr:uid="{00000000-0005-0000-0000-00002C080000}"/>
    <cellStyle name="Millares 6 3 2 3 2" xfId="2985" xr:uid="{00000000-0005-0000-0000-00002D080000}"/>
    <cellStyle name="Millares 6 3 2 4" xfId="1907" xr:uid="{00000000-0005-0000-0000-00002E080000}"/>
    <cellStyle name="Millares 6 3 2 4 2" xfId="2986" xr:uid="{00000000-0005-0000-0000-00002F080000}"/>
    <cellStyle name="Millares 6 3 2 5" xfId="1908" xr:uid="{00000000-0005-0000-0000-000030080000}"/>
    <cellStyle name="Millares 6 3 2 5 2" xfId="2987" xr:uid="{00000000-0005-0000-0000-000031080000}"/>
    <cellStyle name="Millares 6 3 2 6" xfId="2983" xr:uid="{00000000-0005-0000-0000-000032080000}"/>
    <cellStyle name="Millares 6 3 3" xfId="1909" xr:uid="{00000000-0005-0000-0000-000033080000}"/>
    <cellStyle name="Millares 6 3 3 2" xfId="2988" xr:uid="{00000000-0005-0000-0000-000034080000}"/>
    <cellStyle name="Millares 6 3 4" xfId="1910" xr:uid="{00000000-0005-0000-0000-000035080000}"/>
    <cellStyle name="Millares 6 3 4 2" xfId="2989" xr:uid="{00000000-0005-0000-0000-000036080000}"/>
    <cellStyle name="Millares 6 3 5" xfId="1911" xr:uid="{00000000-0005-0000-0000-000037080000}"/>
    <cellStyle name="Millares 6 3 5 2" xfId="2990" xr:uid="{00000000-0005-0000-0000-000038080000}"/>
    <cellStyle name="Millares 6 3 6" xfId="1912" xr:uid="{00000000-0005-0000-0000-000039080000}"/>
    <cellStyle name="Millares 6 3 6 2" xfId="2991" xr:uid="{00000000-0005-0000-0000-00003A080000}"/>
    <cellStyle name="Millares 6 4" xfId="1913" xr:uid="{00000000-0005-0000-0000-00003B080000}"/>
    <cellStyle name="Millares 6 4 2" xfId="1914" xr:uid="{00000000-0005-0000-0000-00003C080000}"/>
    <cellStyle name="Millares 6 4 2 2" xfId="1915" xr:uid="{00000000-0005-0000-0000-00003D080000}"/>
    <cellStyle name="Millares 6 4 2 2 2" xfId="2993" xr:uid="{00000000-0005-0000-0000-00003E080000}"/>
    <cellStyle name="Millares 6 4 2 3" xfId="1916" xr:uid="{00000000-0005-0000-0000-00003F080000}"/>
    <cellStyle name="Millares 6 4 2 3 2" xfId="2994" xr:uid="{00000000-0005-0000-0000-000040080000}"/>
    <cellStyle name="Millares 6 4 2 4" xfId="1917" xr:uid="{00000000-0005-0000-0000-000041080000}"/>
    <cellStyle name="Millares 6 4 2 4 2" xfId="2995" xr:uid="{00000000-0005-0000-0000-000042080000}"/>
    <cellStyle name="Millares 6 4 2 5" xfId="1918" xr:uid="{00000000-0005-0000-0000-000043080000}"/>
    <cellStyle name="Millares 6 4 2 5 2" xfId="2996" xr:uid="{00000000-0005-0000-0000-000044080000}"/>
    <cellStyle name="Millares 6 4 2 6" xfId="2992" xr:uid="{00000000-0005-0000-0000-000045080000}"/>
    <cellStyle name="Millares 6 4 3" xfId="1919" xr:uid="{00000000-0005-0000-0000-000046080000}"/>
    <cellStyle name="Millares 6 4 3 2" xfId="2997" xr:uid="{00000000-0005-0000-0000-000047080000}"/>
    <cellStyle name="Millares 6 4 4" xfId="1920" xr:uid="{00000000-0005-0000-0000-000048080000}"/>
    <cellStyle name="Millares 6 4 4 2" xfId="2998" xr:uid="{00000000-0005-0000-0000-000049080000}"/>
    <cellStyle name="Millares 6 4 5" xfId="1921" xr:uid="{00000000-0005-0000-0000-00004A080000}"/>
    <cellStyle name="Millares 6 4 5 2" xfId="2999" xr:uid="{00000000-0005-0000-0000-00004B080000}"/>
    <cellStyle name="Millares 6 4 6" xfId="1922" xr:uid="{00000000-0005-0000-0000-00004C080000}"/>
    <cellStyle name="Millares 6 4 6 2" xfId="3000" xr:uid="{00000000-0005-0000-0000-00004D080000}"/>
    <cellStyle name="Millares 6 5" xfId="1923" xr:uid="{00000000-0005-0000-0000-00004E080000}"/>
    <cellStyle name="Millares 6 5 2" xfId="1924" xr:uid="{00000000-0005-0000-0000-00004F080000}"/>
    <cellStyle name="Millares 6 5 2 2" xfId="1925" xr:uid="{00000000-0005-0000-0000-000050080000}"/>
    <cellStyle name="Millares 6 5 2 2 2" xfId="3003" xr:uid="{00000000-0005-0000-0000-000051080000}"/>
    <cellStyle name="Millares 6 5 2 3" xfId="1926" xr:uid="{00000000-0005-0000-0000-000052080000}"/>
    <cellStyle name="Millares 6 5 2 3 2" xfId="3004" xr:uid="{00000000-0005-0000-0000-000053080000}"/>
    <cellStyle name="Millares 6 5 2 4" xfId="1927" xr:uid="{00000000-0005-0000-0000-000054080000}"/>
    <cellStyle name="Millares 6 5 2 4 2" xfId="3005" xr:uid="{00000000-0005-0000-0000-000055080000}"/>
    <cellStyle name="Millares 6 5 2 5" xfId="1928" xr:uid="{00000000-0005-0000-0000-000056080000}"/>
    <cellStyle name="Millares 6 5 2 5 2" xfId="3006" xr:uid="{00000000-0005-0000-0000-000057080000}"/>
    <cellStyle name="Millares 6 5 2 6" xfId="3002" xr:uid="{00000000-0005-0000-0000-000058080000}"/>
    <cellStyle name="Millares 6 5 3" xfId="1929" xr:uid="{00000000-0005-0000-0000-000059080000}"/>
    <cellStyle name="Millares 6 5 3 2" xfId="3007" xr:uid="{00000000-0005-0000-0000-00005A080000}"/>
    <cellStyle name="Millares 6 5 4" xfId="1930" xr:uid="{00000000-0005-0000-0000-00005B080000}"/>
    <cellStyle name="Millares 6 5 4 2" xfId="3008" xr:uid="{00000000-0005-0000-0000-00005C080000}"/>
    <cellStyle name="Millares 6 5 5" xfId="1931" xr:uid="{00000000-0005-0000-0000-00005D080000}"/>
    <cellStyle name="Millares 6 5 5 2" xfId="3009" xr:uid="{00000000-0005-0000-0000-00005E080000}"/>
    <cellStyle name="Millares 6 5 6" xfId="1932" xr:uid="{00000000-0005-0000-0000-00005F080000}"/>
    <cellStyle name="Millares 6 5 6 2" xfId="3010" xr:uid="{00000000-0005-0000-0000-000060080000}"/>
    <cellStyle name="Millares 6 5 7" xfId="3001" xr:uid="{00000000-0005-0000-0000-000061080000}"/>
    <cellStyle name="Millares 6 6" xfId="1933" xr:uid="{00000000-0005-0000-0000-000062080000}"/>
    <cellStyle name="Millares 6 7" xfId="1934" xr:uid="{00000000-0005-0000-0000-000063080000}"/>
    <cellStyle name="Millares 6 8" xfId="1935" xr:uid="{00000000-0005-0000-0000-000064080000}"/>
    <cellStyle name="Millares 6 9" xfId="1936" xr:uid="{00000000-0005-0000-0000-000065080000}"/>
    <cellStyle name="Millares 7" xfId="1937" xr:uid="{00000000-0005-0000-0000-000066080000}"/>
    <cellStyle name="Millares 7 2" xfId="1938" xr:uid="{00000000-0005-0000-0000-000067080000}"/>
    <cellStyle name="Millares 7 2 2" xfId="1939" xr:uid="{00000000-0005-0000-0000-000068080000}"/>
    <cellStyle name="Millares 7 2 2 2" xfId="3011" xr:uid="{00000000-0005-0000-0000-000069080000}"/>
    <cellStyle name="Millares 7 2 3" xfId="1940" xr:uid="{00000000-0005-0000-0000-00006A080000}"/>
    <cellStyle name="Millares 7 2 3 2" xfId="3012" xr:uid="{00000000-0005-0000-0000-00006B080000}"/>
    <cellStyle name="Millares 7 2 4" xfId="1941" xr:uid="{00000000-0005-0000-0000-00006C080000}"/>
    <cellStyle name="Millares 7 2 4 2" xfId="3013" xr:uid="{00000000-0005-0000-0000-00006D080000}"/>
    <cellStyle name="Millares 7 2 5" xfId="1942" xr:uid="{00000000-0005-0000-0000-00006E080000}"/>
    <cellStyle name="Millares 7 2 5 2" xfId="3014" xr:uid="{00000000-0005-0000-0000-00006F080000}"/>
    <cellStyle name="Millares 7 3" xfId="1943" xr:uid="{00000000-0005-0000-0000-000070080000}"/>
    <cellStyle name="Millares 7 3 2" xfId="3015" xr:uid="{00000000-0005-0000-0000-000071080000}"/>
    <cellStyle name="Millares 7 4" xfId="1944" xr:uid="{00000000-0005-0000-0000-000072080000}"/>
    <cellStyle name="Millares 7 4 2" xfId="3016" xr:uid="{00000000-0005-0000-0000-000073080000}"/>
    <cellStyle name="Millares 7 5" xfId="1945" xr:uid="{00000000-0005-0000-0000-000074080000}"/>
    <cellStyle name="Millares 7 5 2" xfId="3017" xr:uid="{00000000-0005-0000-0000-000075080000}"/>
    <cellStyle name="Millares 7 6" xfId="1946" xr:uid="{00000000-0005-0000-0000-000076080000}"/>
    <cellStyle name="Millares 7 6 2" xfId="3018" xr:uid="{00000000-0005-0000-0000-000077080000}"/>
    <cellStyle name="Millares 8" xfId="1947" xr:uid="{00000000-0005-0000-0000-000078080000}"/>
    <cellStyle name="Millares 8 2" xfId="1948" xr:uid="{00000000-0005-0000-0000-000079080000}"/>
    <cellStyle name="Millares 8 2 2" xfId="1949" xr:uid="{00000000-0005-0000-0000-00007A080000}"/>
    <cellStyle name="Millares 8 2 2 2" xfId="3019" xr:uid="{00000000-0005-0000-0000-00007B080000}"/>
    <cellStyle name="Millares 8 2 3" xfId="1950" xr:uid="{00000000-0005-0000-0000-00007C080000}"/>
    <cellStyle name="Millares 8 2 3 2" xfId="3020" xr:uid="{00000000-0005-0000-0000-00007D080000}"/>
    <cellStyle name="Millares 8 2 4" xfId="1951" xr:uid="{00000000-0005-0000-0000-00007E080000}"/>
    <cellStyle name="Millares 8 2 4 2" xfId="3021" xr:uid="{00000000-0005-0000-0000-00007F080000}"/>
    <cellStyle name="Millares 8 2 5" xfId="1952" xr:uid="{00000000-0005-0000-0000-000080080000}"/>
    <cellStyle name="Millares 8 2 5 2" xfId="3022" xr:uid="{00000000-0005-0000-0000-000081080000}"/>
    <cellStyle name="Millares 8 3" xfId="1953" xr:uid="{00000000-0005-0000-0000-000082080000}"/>
    <cellStyle name="Millares 8 3 2" xfId="3023" xr:uid="{00000000-0005-0000-0000-000083080000}"/>
    <cellStyle name="Millares 8 4" xfId="1954" xr:uid="{00000000-0005-0000-0000-000084080000}"/>
    <cellStyle name="Millares 8 4 2" xfId="3024" xr:uid="{00000000-0005-0000-0000-000085080000}"/>
    <cellStyle name="Millares 8 5" xfId="1955" xr:uid="{00000000-0005-0000-0000-000086080000}"/>
    <cellStyle name="Millares 8 5 2" xfId="3025" xr:uid="{00000000-0005-0000-0000-000087080000}"/>
    <cellStyle name="Millares 8 6" xfId="1956" xr:uid="{00000000-0005-0000-0000-000088080000}"/>
    <cellStyle name="Millares 8 6 2" xfId="3026" xr:uid="{00000000-0005-0000-0000-000089080000}"/>
    <cellStyle name="Millares 8 7" xfId="1957" xr:uid="{00000000-0005-0000-0000-00008A080000}"/>
    <cellStyle name="Millares 8 7 2" xfId="3027" xr:uid="{00000000-0005-0000-0000-00008B080000}"/>
    <cellStyle name="Millares 9" xfId="1958" xr:uid="{00000000-0005-0000-0000-00008C080000}"/>
    <cellStyle name="Millares 9 2" xfId="1959" xr:uid="{00000000-0005-0000-0000-00008D080000}"/>
    <cellStyle name="Millares 9 2 2" xfId="1960" xr:uid="{00000000-0005-0000-0000-00008E080000}"/>
    <cellStyle name="Millares 9 2 2 2" xfId="3029" xr:uid="{00000000-0005-0000-0000-00008F080000}"/>
    <cellStyle name="Millares 9 2 3" xfId="1961" xr:uid="{00000000-0005-0000-0000-000090080000}"/>
    <cellStyle name="Millares 9 2 3 2" xfId="3030" xr:uid="{00000000-0005-0000-0000-000091080000}"/>
    <cellStyle name="Millares 9 2 4" xfId="1962" xr:uid="{00000000-0005-0000-0000-000092080000}"/>
    <cellStyle name="Millares 9 2 4 2" xfId="3031" xr:uid="{00000000-0005-0000-0000-000093080000}"/>
    <cellStyle name="Millares 9 2 5" xfId="1963" xr:uid="{00000000-0005-0000-0000-000094080000}"/>
    <cellStyle name="Millares 9 2 5 2" xfId="3032" xr:uid="{00000000-0005-0000-0000-000095080000}"/>
    <cellStyle name="Millares 9 2 6" xfId="3028" xr:uid="{00000000-0005-0000-0000-000096080000}"/>
    <cellStyle name="Millares 9 3" xfId="1964" xr:uid="{00000000-0005-0000-0000-000097080000}"/>
    <cellStyle name="Millares 9 3 2" xfId="3033" xr:uid="{00000000-0005-0000-0000-000098080000}"/>
    <cellStyle name="Millares 9 4" xfId="1965" xr:uid="{00000000-0005-0000-0000-000099080000}"/>
    <cellStyle name="Millares 9 4 2" xfId="3034" xr:uid="{00000000-0005-0000-0000-00009A080000}"/>
    <cellStyle name="Millares 9 5" xfId="1966" xr:uid="{00000000-0005-0000-0000-00009B080000}"/>
    <cellStyle name="Millares 9 5 2" xfId="3035" xr:uid="{00000000-0005-0000-0000-00009C080000}"/>
    <cellStyle name="Millares 9 6" xfId="1967" xr:uid="{00000000-0005-0000-0000-00009D080000}"/>
    <cellStyle name="Millares 9 6 2" xfId="3036" xr:uid="{00000000-0005-0000-0000-00009E080000}"/>
    <cellStyle name="Moneda 2" xfId="3" xr:uid="{00000000-0005-0000-0000-00009F080000}"/>
    <cellStyle name="Moneda 2 2" xfId="1968" xr:uid="{00000000-0005-0000-0000-0000A0080000}"/>
    <cellStyle name="Moneda 2 3" xfId="1969" xr:uid="{00000000-0005-0000-0000-0000A1080000}"/>
    <cellStyle name="Moneda 2 4" xfId="1970" xr:uid="{00000000-0005-0000-0000-0000A2080000}"/>
    <cellStyle name="Moneda 2 5" xfId="1971" xr:uid="{00000000-0005-0000-0000-0000A3080000}"/>
    <cellStyle name="Moneda 3" xfId="1972" xr:uid="{00000000-0005-0000-0000-0000A4080000}"/>
    <cellStyle name="Moneda 3 2" xfId="1973" xr:uid="{00000000-0005-0000-0000-0000A5080000}"/>
    <cellStyle name="Moneda 3 3" xfId="1974" xr:uid="{00000000-0005-0000-0000-0000A6080000}"/>
    <cellStyle name="Moneda 4" xfId="1975" xr:uid="{00000000-0005-0000-0000-0000A7080000}"/>
    <cellStyle name="Moneda 4 2" xfId="1976" xr:uid="{00000000-0005-0000-0000-0000A8080000}"/>
    <cellStyle name="Moneda 4 3" xfId="3037" xr:uid="{00000000-0005-0000-0000-0000A9080000}"/>
    <cellStyle name="Moneda 5" xfId="1977" xr:uid="{00000000-0005-0000-0000-0000AA080000}"/>
    <cellStyle name="Moneda 6" xfId="1978" xr:uid="{00000000-0005-0000-0000-0000AB080000}"/>
    <cellStyle name="Neutral 2" xfId="1979" xr:uid="{00000000-0005-0000-0000-0000AC080000}"/>
    <cellStyle name="Neutral 3" xfId="1980" xr:uid="{00000000-0005-0000-0000-0000AD080000}"/>
    <cellStyle name="Neutral 4" xfId="1981" xr:uid="{00000000-0005-0000-0000-0000AE080000}"/>
    <cellStyle name="Neutral 5" xfId="1982" xr:uid="{00000000-0005-0000-0000-0000AF080000}"/>
    <cellStyle name="Neutral 6" xfId="1983" xr:uid="{00000000-0005-0000-0000-0000B0080000}"/>
    <cellStyle name="Normal" xfId="0" builtinId="0"/>
    <cellStyle name="Normal 10" xfId="1984" xr:uid="{00000000-0005-0000-0000-0000B2080000}"/>
    <cellStyle name="Normal 10 2" xfId="1985" xr:uid="{00000000-0005-0000-0000-0000B3080000}"/>
    <cellStyle name="Normal 10 2 2" xfId="1986" xr:uid="{00000000-0005-0000-0000-0000B4080000}"/>
    <cellStyle name="Normal 10 2 3" xfId="1987" xr:uid="{00000000-0005-0000-0000-0000B5080000}"/>
    <cellStyle name="Normal 10 2 4" xfId="1988" xr:uid="{00000000-0005-0000-0000-0000B6080000}"/>
    <cellStyle name="Normal 10 2 5" xfId="1989" xr:uid="{00000000-0005-0000-0000-0000B7080000}"/>
    <cellStyle name="Normal 10 3" xfId="1990" xr:uid="{00000000-0005-0000-0000-0000B8080000}"/>
    <cellStyle name="Normal 10 4" xfId="1991" xr:uid="{00000000-0005-0000-0000-0000B9080000}"/>
    <cellStyle name="Normal 10 5" xfId="1992" xr:uid="{00000000-0005-0000-0000-0000BA080000}"/>
    <cellStyle name="Normal 10 6" xfId="1993" xr:uid="{00000000-0005-0000-0000-0000BB080000}"/>
    <cellStyle name="Normal 11" xfId="1994" xr:uid="{00000000-0005-0000-0000-0000BC080000}"/>
    <cellStyle name="Normal 12" xfId="1995" xr:uid="{00000000-0005-0000-0000-0000BD080000}"/>
    <cellStyle name="Normal 12 2" xfId="1996" xr:uid="{00000000-0005-0000-0000-0000BE080000}"/>
    <cellStyle name="Normal 12 3" xfId="1997" xr:uid="{00000000-0005-0000-0000-0000BF080000}"/>
    <cellStyle name="Normal 12 4" xfId="1998" xr:uid="{00000000-0005-0000-0000-0000C0080000}"/>
    <cellStyle name="Normal 12 5" xfId="1999" xr:uid="{00000000-0005-0000-0000-0000C1080000}"/>
    <cellStyle name="Normal 13" xfId="2000" xr:uid="{00000000-0005-0000-0000-0000C2080000}"/>
    <cellStyle name="Normal 13 2" xfId="2001" xr:uid="{00000000-0005-0000-0000-0000C3080000}"/>
    <cellStyle name="Normal 13 3" xfId="2002" xr:uid="{00000000-0005-0000-0000-0000C4080000}"/>
    <cellStyle name="Normal 13 4" xfId="2003" xr:uid="{00000000-0005-0000-0000-0000C5080000}"/>
    <cellStyle name="Normal 13 5" xfId="2004" xr:uid="{00000000-0005-0000-0000-0000C6080000}"/>
    <cellStyle name="Normal 14" xfId="2005" xr:uid="{00000000-0005-0000-0000-0000C7080000}"/>
    <cellStyle name="Normal 14 2" xfId="2006" xr:uid="{00000000-0005-0000-0000-0000C8080000}"/>
    <cellStyle name="Normal 14 3" xfId="2007" xr:uid="{00000000-0005-0000-0000-0000C9080000}"/>
    <cellStyle name="Normal 14 4" xfId="2008" xr:uid="{00000000-0005-0000-0000-0000CA080000}"/>
    <cellStyle name="Normal 14 5" xfId="2009" xr:uid="{00000000-0005-0000-0000-0000CB080000}"/>
    <cellStyle name="Normal 15" xfId="2010" xr:uid="{00000000-0005-0000-0000-0000CC080000}"/>
    <cellStyle name="Normal 15 2" xfId="2011" xr:uid="{00000000-0005-0000-0000-0000CD080000}"/>
    <cellStyle name="Normal 15 3" xfId="2012" xr:uid="{00000000-0005-0000-0000-0000CE080000}"/>
    <cellStyle name="Normal 15 4" xfId="2013" xr:uid="{00000000-0005-0000-0000-0000CF080000}"/>
    <cellStyle name="Normal 15 5" xfId="2014" xr:uid="{00000000-0005-0000-0000-0000D0080000}"/>
    <cellStyle name="Normal 16" xfId="2015" xr:uid="{00000000-0005-0000-0000-0000D1080000}"/>
    <cellStyle name="Normal 17" xfId="2016" xr:uid="{00000000-0005-0000-0000-0000D2080000}"/>
    <cellStyle name="Normal 18" xfId="2017" xr:uid="{00000000-0005-0000-0000-0000D3080000}"/>
    <cellStyle name="Normal 19" xfId="2018" xr:uid="{00000000-0005-0000-0000-0000D4080000}"/>
    <cellStyle name="Normal 19 2" xfId="2019" xr:uid="{00000000-0005-0000-0000-0000D5080000}"/>
    <cellStyle name="Normal 2" xfId="2020" xr:uid="{00000000-0005-0000-0000-0000D6080000}"/>
    <cellStyle name="Normal 2 10" xfId="2021" xr:uid="{00000000-0005-0000-0000-0000D7080000}"/>
    <cellStyle name="Normal 2 11" xfId="2022" xr:uid="{00000000-0005-0000-0000-0000D8080000}"/>
    <cellStyle name="Normal 2 12" xfId="2023" xr:uid="{00000000-0005-0000-0000-0000D9080000}"/>
    <cellStyle name="Normal 2 12 2" xfId="2024" xr:uid="{00000000-0005-0000-0000-0000DA080000}"/>
    <cellStyle name="Normal 2 2" xfId="2025" xr:uid="{00000000-0005-0000-0000-0000DB080000}"/>
    <cellStyle name="Normal 2 2 2" xfId="2026" xr:uid="{00000000-0005-0000-0000-0000DC080000}"/>
    <cellStyle name="Normal 2 2 2 2" xfId="2027" xr:uid="{00000000-0005-0000-0000-0000DD080000}"/>
    <cellStyle name="Normal 2 2 2 2 2" xfId="2028" xr:uid="{00000000-0005-0000-0000-0000DE080000}"/>
    <cellStyle name="Normal 2 2 2 3" xfId="2029" xr:uid="{00000000-0005-0000-0000-0000DF080000}"/>
    <cellStyle name="Normal 2 2 2 4" xfId="2030" xr:uid="{00000000-0005-0000-0000-0000E0080000}"/>
    <cellStyle name="Normal 2 2 2 5" xfId="2031" xr:uid="{00000000-0005-0000-0000-0000E1080000}"/>
    <cellStyle name="Normal 2 2 3" xfId="2032" xr:uid="{00000000-0005-0000-0000-0000E2080000}"/>
    <cellStyle name="Normal 2 2 3 2" xfId="2033" xr:uid="{00000000-0005-0000-0000-0000E3080000}"/>
    <cellStyle name="Normal 2 2 4" xfId="2034" xr:uid="{00000000-0005-0000-0000-0000E4080000}"/>
    <cellStyle name="Normal 2 2 5" xfId="2035" xr:uid="{00000000-0005-0000-0000-0000E5080000}"/>
    <cellStyle name="Normal 2 2 6" xfId="2036" xr:uid="{00000000-0005-0000-0000-0000E6080000}"/>
    <cellStyle name="Normal 2 2 7" xfId="2037" xr:uid="{00000000-0005-0000-0000-0000E7080000}"/>
    <cellStyle name="Normal 2 2 8" xfId="2038" xr:uid="{00000000-0005-0000-0000-0000E8080000}"/>
    <cellStyle name="Normal 2 2 9" xfId="2039" xr:uid="{00000000-0005-0000-0000-0000E9080000}"/>
    <cellStyle name="Normal 2 3" xfId="2040" xr:uid="{00000000-0005-0000-0000-0000EA080000}"/>
    <cellStyle name="Normal 2 3 2" xfId="2041" xr:uid="{00000000-0005-0000-0000-0000EB080000}"/>
    <cellStyle name="Normal 2 3 2 2" xfId="2042" xr:uid="{00000000-0005-0000-0000-0000EC080000}"/>
    <cellStyle name="Normal 2 3 2 3" xfId="2043" xr:uid="{00000000-0005-0000-0000-0000ED080000}"/>
    <cellStyle name="Normal 2 3 2 4" xfId="2044" xr:uid="{00000000-0005-0000-0000-0000EE080000}"/>
    <cellStyle name="Normal 2 3 2 5" xfId="2045" xr:uid="{00000000-0005-0000-0000-0000EF080000}"/>
    <cellStyle name="Normal 2 3 3" xfId="2046" xr:uid="{00000000-0005-0000-0000-0000F0080000}"/>
    <cellStyle name="Normal 2 3 4" xfId="2047" xr:uid="{00000000-0005-0000-0000-0000F1080000}"/>
    <cellStyle name="Normal 2 3 5" xfId="2048" xr:uid="{00000000-0005-0000-0000-0000F2080000}"/>
    <cellStyle name="Normal 2 3 6" xfId="2049" xr:uid="{00000000-0005-0000-0000-0000F3080000}"/>
    <cellStyle name="Normal 2 4" xfId="2050" xr:uid="{00000000-0005-0000-0000-0000F4080000}"/>
    <cellStyle name="Normal 2 4 2" xfId="2051" xr:uid="{00000000-0005-0000-0000-0000F5080000}"/>
    <cellStyle name="Normal 2 4 2 2" xfId="2052" xr:uid="{00000000-0005-0000-0000-0000F6080000}"/>
    <cellStyle name="Normal 2 4 2 3" xfId="2053" xr:uid="{00000000-0005-0000-0000-0000F7080000}"/>
    <cellStyle name="Normal 2 4 2 4" xfId="2054" xr:uid="{00000000-0005-0000-0000-0000F8080000}"/>
    <cellStyle name="Normal 2 4 2 5" xfId="2055" xr:uid="{00000000-0005-0000-0000-0000F9080000}"/>
    <cellStyle name="Normal 2 4 3" xfId="2056" xr:uid="{00000000-0005-0000-0000-0000FA080000}"/>
    <cellStyle name="Normal 2 4 4" xfId="2057" xr:uid="{00000000-0005-0000-0000-0000FB080000}"/>
    <cellStyle name="Normal 2 4 5" xfId="2058" xr:uid="{00000000-0005-0000-0000-0000FC080000}"/>
    <cellStyle name="Normal 2 4 6" xfId="2059" xr:uid="{00000000-0005-0000-0000-0000FD080000}"/>
    <cellStyle name="Normal 2 5" xfId="2060" xr:uid="{00000000-0005-0000-0000-0000FE080000}"/>
    <cellStyle name="Normal 2 5 2" xfId="2061" xr:uid="{00000000-0005-0000-0000-0000FF080000}"/>
    <cellStyle name="Normal 2 5 2 2" xfId="2062" xr:uid="{00000000-0005-0000-0000-000000090000}"/>
    <cellStyle name="Normal 2 5 2 3" xfId="2063" xr:uid="{00000000-0005-0000-0000-000001090000}"/>
    <cellStyle name="Normal 2 5 2 4" xfId="2064" xr:uid="{00000000-0005-0000-0000-000002090000}"/>
    <cellStyle name="Normal 2 5 2 5" xfId="2065" xr:uid="{00000000-0005-0000-0000-000003090000}"/>
    <cellStyle name="Normal 2 5 3" xfId="2066" xr:uid="{00000000-0005-0000-0000-000004090000}"/>
    <cellStyle name="Normal 2 5 4" xfId="2067" xr:uid="{00000000-0005-0000-0000-000005090000}"/>
    <cellStyle name="Normal 2 5 5" xfId="2068" xr:uid="{00000000-0005-0000-0000-000006090000}"/>
    <cellStyle name="Normal 2 5 6" xfId="2069" xr:uid="{00000000-0005-0000-0000-000007090000}"/>
    <cellStyle name="Normal 2 6" xfId="2070" xr:uid="{00000000-0005-0000-0000-000008090000}"/>
    <cellStyle name="Normal 2 6 2" xfId="2071" xr:uid="{00000000-0005-0000-0000-000009090000}"/>
    <cellStyle name="Normal 2 6 3" xfId="2072" xr:uid="{00000000-0005-0000-0000-00000A090000}"/>
    <cellStyle name="Normal 2 6 4" xfId="2073" xr:uid="{00000000-0005-0000-0000-00000B090000}"/>
    <cellStyle name="Normal 2 6 5" xfId="2074" xr:uid="{00000000-0005-0000-0000-00000C090000}"/>
    <cellStyle name="Normal 2 7" xfId="2075" xr:uid="{00000000-0005-0000-0000-00000D090000}"/>
    <cellStyle name="Normal 2 7 2" xfId="2076" xr:uid="{00000000-0005-0000-0000-00000E090000}"/>
    <cellStyle name="Normal 2 8" xfId="2077" xr:uid="{00000000-0005-0000-0000-00000F090000}"/>
    <cellStyle name="Normal 2 8 2" xfId="2078" xr:uid="{00000000-0005-0000-0000-000010090000}"/>
    <cellStyle name="Normal 2 9" xfId="2079" xr:uid="{00000000-0005-0000-0000-000011090000}"/>
    <cellStyle name="Normal 20" xfId="2080" xr:uid="{00000000-0005-0000-0000-000012090000}"/>
    <cellStyle name="Normal 21" xfId="2081" xr:uid="{00000000-0005-0000-0000-000013090000}"/>
    <cellStyle name="Normal 22" xfId="2082" xr:uid="{00000000-0005-0000-0000-000014090000}"/>
    <cellStyle name="Normal 23" xfId="2083" xr:uid="{00000000-0005-0000-0000-000015090000}"/>
    <cellStyle name="Normal 24" xfId="2084" xr:uid="{00000000-0005-0000-0000-000016090000}"/>
    <cellStyle name="Normal 25" xfId="2085" xr:uid="{00000000-0005-0000-0000-000017090000}"/>
    <cellStyle name="Normal 25 2" xfId="2086" xr:uid="{00000000-0005-0000-0000-000018090000}"/>
    <cellStyle name="Normal 25 2 2" xfId="2087" xr:uid="{00000000-0005-0000-0000-000019090000}"/>
    <cellStyle name="Normal 25 3" xfId="2088" xr:uid="{00000000-0005-0000-0000-00001A090000}"/>
    <cellStyle name="Normal 25 4" xfId="2089" xr:uid="{00000000-0005-0000-0000-00001B090000}"/>
    <cellStyle name="Normal 26" xfId="2090" xr:uid="{00000000-0005-0000-0000-00001C090000}"/>
    <cellStyle name="Normal 27" xfId="2091" xr:uid="{00000000-0005-0000-0000-00001D090000}"/>
    <cellStyle name="Normal 28" xfId="2092" xr:uid="{00000000-0005-0000-0000-00001E090000}"/>
    <cellStyle name="Normal 29" xfId="2093" xr:uid="{00000000-0005-0000-0000-00001F090000}"/>
    <cellStyle name="Normal 3" xfId="2094" xr:uid="{00000000-0005-0000-0000-000020090000}"/>
    <cellStyle name="Normal 3 10" xfId="2095" xr:uid="{00000000-0005-0000-0000-000021090000}"/>
    <cellStyle name="Normal 3 11" xfId="2096" xr:uid="{00000000-0005-0000-0000-000022090000}"/>
    <cellStyle name="Normal 3 12" xfId="2097" xr:uid="{00000000-0005-0000-0000-000023090000}"/>
    <cellStyle name="Normal 3 2" xfId="2098" xr:uid="{00000000-0005-0000-0000-000024090000}"/>
    <cellStyle name="Normal 3 2 2" xfId="2099" xr:uid="{00000000-0005-0000-0000-000025090000}"/>
    <cellStyle name="Normal 3 2 2 2" xfId="2100" xr:uid="{00000000-0005-0000-0000-000026090000}"/>
    <cellStyle name="Normal 3 2 2 3" xfId="2101" xr:uid="{00000000-0005-0000-0000-000027090000}"/>
    <cellStyle name="Normal 3 2 2 4" xfId="2102" xr:uid="{00000000-0005-0000-0000-000028090000}"/>
    <cellStyle name="Normal 3 2 2 5" xfId="2103" xr:uid="{00000000-0005-0000-0000-000029090000}"/>
    <cellStyle name="Normal 3 2 3" xfId="2104" xr:uid="{00000000-0005-0000-0000-00002A090000}"/>
    <cellStyle name="Normal 3 2 4" xfId="2105" xr:uid="{00000000-0005-0000-0000-00002B090000}"/>
    <cellStyle name="Normal 3 2 5" xfId="2106" xr:uid="{00000000-0005-0000-0000-00002C090000}"/>
    <cellStyle name="Normal 3 2 6" xfId="2107" xr:uid="{00000000-0005-0000-0000-00002D090000}"/>
    <cellStyle name="Normal 3 3" xfId="2108" xr:uid="{00000000-0005-0000-0000-00002E090000}"/>
    <cellStyle name="Normal 3 3 2" xfId="2109" xr:uid="{00000000-0005-0000-0000-00002F090000}"/>
    <cellStyle name="Normal 3 3 2 2" xfId="2110" xr:uid="{00000000-0005-0000-0000-000030090000}"/>
    <cellStyle name="Normal 3 3 2 3" xfId="2111" xr:uid="{00000000-0005-0000-0000-000031090000}"/>
    <cellStyle name="Normal 3 3 2 4" xfId="2112" xr:uid="{00000000-0005-0000-0000-000032090000}"/>
    <cellStyle name="Normal 3 3 2 5" xfId="2113" xr:uid="{00000000-0005-0000-0000-000033090000}"/>
    <cellStyle name="Normal 3 3 3" xfId="2114" xr:uid="{00000000-0005-0000-0000-000034090000}"/>
    <cellStyle name="Normal 3 3 4" xfId="2115" xr:uid="{00000000-0005-0000-0000-000035090000}"/>
    <cellStyle name="Normal 3 3 5" xfId="2116" xr:uid="{00000000-0005-0000-0000-000036090000}"/>
    <cellStyle name="Normal 3 3 6" xfId="2117" xr:uid="{00000000-0005-0000-0000-000037090000}"/>
    <cellStyle name="Normal 3 4" xfId="2118" xr:uid="{00000000-0005-0000-0000-000038090000}"/>
    <cellStyle name="Normal 3 4 2" xfId="2119" xr:uid="{00000000-0005-0000-0000-000039090000}"/>
    <cellStyle name="Normal 3 4 2 2" xfId="2120" xr:uid="{00000000-0005-0000-0000-00003A090000}"/>
    <cellStyle name="Normal 3 4 2 3" xfId="2121" xr:uid="{00000000-0005-0000-0000-00003B090000}"/>
    <cellStyle name="Normal 3 4 2 4" xfId="2122" xr:uid="{00000000-0005-0000-0000-00003C090000}"/>
    <cellStyle name="Normal 3 4 2 5" xfId="2123" xr:uid="{00000000-0005-0000-0000-00003D090000}"/>
    <cellStyle name="Normal 3 4 3" xfId="2124" xr:uid="{00000000-0005-0000-0000-00003E090000}"/>
    <cellStyle name="Normal 3 4 4" xfId="2125" xr:uid="{00000000-0005-0000-0000-00003F090000}"/>
    <cellStyle name="Normal 3 4 5" xfId="2126" xr:uid="{00000000-0005-0000-0000-000040090000}"/>
    <cellStyle name="Normal 3 4 6" xfId="2127" xr:uid="{00000000-0005-0000-0000-000041090000}"/>
    <cellStyle name="Normal 3 5" xfId="2128" xr:uid="{00000000-0005-0000-0000-000042090000}"/>
    <cellStyle name="Normal 3 5 2" xfId="2129" xr:uid="{00000000-0005-0000-0000-000043090000}"/>
    <cellStyle name="Normal 3 5 2 2" xfId="2130" xr:uid="{00000000-0005-0000-0000-000044090000}"/>
    <cellStyle name="Normal 3 5 2 3" xfId="2131" xr:uid="{00000000-0005-0000-0000-000045090000}"/>
    <cellStyle name="Normal 3 5 2 4" xfId="2132" xr:uid="{00000000-0005-0000-0000-000046090000}"/>
    <cellStyle name="Normal 3 5 2 5" xfId="2133" xr:uid="{00000000-0005-0000-0000-000047090000}"/>
    <cellStyle name="Normal 3 5 3" xfId="2134" xr:uid="{00000000-0005-0000-0000-000048090000}"/>
    <cellStyle name="Normal 3 5 4" xfId="2135" xr:uid="{00000000-0005-0000-0000-000049090000}"/>
    <cellStyle name="Normal 3 5 5" xfId="2136" xr:uid="{00000000-0005-0000-0000-00004A090000}"/>
    <cellStyle name="Normal 3 5 6" xfId="2137" xr:uid="{00000000-0005-0000-0000-00004B090000}"/>
    <cellStyle name="Normal 3 6" xfId="2138" xr:uid="{00000000-0005-0000-0000-00004C090000}"/>
    <cellStyle name="Normal 3 6 2" xfId="2139" xr:uid="{00000000-0005-0000-0000-00004D090000}"/>
    <cellStyle name="Normal 3 6 3" xfId="2140" xr:uid="{00000000-0005-0000-0000-00004E090000}"/>
    <cellStyle name="Normal 3 6 4" xfId="2141" xr:uid="{00000000-0005-0000-0000-00004F090000}"/>
    <cellStyle name="Normal 3 6 5" xfId="2142" xr:uid="{00000000-0005-0000-0000-000050090000}"/>
    <cellStyle name="Normal 3 7" xfId="2143" xr:uid="{00000000-0005-0000-0000-000051090000}"/>
    <cellStyle name="Normal 3 8" xfId="2144" xr:uid="{00000000-0005-0000-0000-000052090000}"/>
    <cellStyle name="Normal 3 9" xfId="2145" xr:uid="{00000000-0005-0000-0000-000053090000}"/>
    <cellStyle name="Normal 30" xfId="2146" xr:uid="{00000000-0005-0000-0000-000054090000}"/>
    <cellStyle name="Normal 31" xfId="2147" xr:uid="{00000000-0005-0000-0000-000055090000}"/>
    <cellStyle name="Normal 32" xfId="2148" xr:uid="{00000000-0005-0000-0000-000056090000}"/>
    <cellStyle name="Normal 33" xfId="2149" xr:uid="{00000000-0005-0000-0000-000057090000}"/>
    <cellStyle name="Normal 34" xfId="2150" xr:uid="{00000000-0005-0000-0000-000058090000}"/>
    <cellStyle name="Normal 35" xfId="2151" xr:uid="{00000000-0005-0000-0000-000059090000}"/>
    <cellStyle name="Normal 36" xfId="2152" xr:uid="{00000000-0005-0000-0000-00005A090000}"/>
    <cellStyle name="Normal 37" xfId="2153" xr:uid="{00000000-0005-0000-0000-00005B090000}"/>
    <cellStyle name="Normal 38" xfId="2154" xr:uid="{00000000-0005-0000-0000-00005C090000}"/>
    <cellStyle name="Normal 39" xfId="2155" xr:uid="{00000000-0005-0000-0000-00005D090000}"/>
    <cellStyle name="Normal 4" xfId="2156" xr:uid="{00000000-0005-0000-0000-00005E090000}"/>
    <cellStyle name="Normal 4 10" xfId="2157" xr:uid="{00000000-0005-0000-0000-00005F090000}"/>
    <cellStyle name="Normal 4 11" xfId="2158" xr:uid="{00000000-0005-0000-0000-000060090000}"/>
    <cellStyle name="Normal 4 2" xfId="2159" xr:uid="{00000000-0005-0000-0000-000061090000}"/>
    <cellStyle name="Normal 4 2 2" xfId="2160" xr:uid="{00000000-0005-0000-0000-000062090000}"/>
    <cellStyle name="Normal 4 2 2 2" xfId="2161" xr:uid="{00000000-0005-0000-0000-000063090000}"/>
    <cellStyle name="Normal 4 2 2 3" xfId="2162" xr:uid="{00000000-0005-0000-0000-000064090000}"/>
    <cellStyle name="Normal 4 2 2 4" xfId="2163" xr:uid="{00000000-0005-0000-0000-000065090000}"/>
    <cellStyle name="Normal 4 2 2 5" xfId="2164" xr:uid="{00000000-0005-0000-0000-000066090000}"/>
    <cellStyle name="Normal 4 2 3" xfId="2165" xr:uid="{00000000-0005-0000-0000-000067090000}"/>
    <cellStyle name="Normal 4 2 4" xfId="2166" xr:uid="{00000000-0005-0000-0000-000068090000}"/>
    <cellStyle name="Normal 4 2 5" xfId="2167" xr:uid="{00000000-0005-0000-0000-000069090000}"/>
    <cellStyle name="Normal 4 2 6" xfId="2168" xr:uid="{00000000-0005-0000-0000-00006A090000}"/>
    <cellStyle name="Normal 4 3" xfId="2169" xr:uid="{00000000-0005-0000-0000-00006B090000}"/>
    <cellStyle name="Normal 4 3 2" xfId="2170" xr:uid="{00000000-0005-0000-0000-00006C090000}"/>
    <cellStyle name="Normal 4 3 2 2" xfId="2171" xr:uid="{00000000-0005-0000-0000-00006D090000}"/>
    <cellStyle name="Normal 4 3 2 3" xfId="2172" xr:uid="{00000000-0005-0000-0000-00006E090000}"/>
    <cellStyle name="Normal 4 3 2 4" xfId="2173" xr:uid="{00000000-0005-0000-0000-00006F090000}"/>
    <cellStyle name="Normal 4 3 2 5" xfId="2174" xr:uid="{00000000-0005-0000-0000-000070090000}"/>
    <cellStyle name="Normal 4 3 3" xfId="2175" xr:uid="{00000000-0005-0000-0000-000071090000}"/>
    <cellStyle name="Normal 4 3 4" xfId="2176" xr:uid="{00000000-0005-0000-0000-000072090000}"/>
    <cellStyle name="Normal 4 3 5" xfId="2177" xr:uid="{00000000-0005-0000-0000-000073090000}"/>
    <cellStyle name="Normal 4 3 6" xfId="2178" xr:uid="{00000000-0005-0000-0000-000074090000}"/>
    <cellStyle name="Normal 4 4" xfId="2179" xr:uid="{00000000-0005-0000-0000-000075090000}"/>
    <cellStyle name="Normal 4 4 2" xfId="2180" xr:uid="{00000000-0005-0000-0000-000076090000}"/>
    <cellStyle name="Normal 4 4 2 2" xfId="2181" xr:uid="{00000000-0005-0000-0000-000077090000}"/>
    <cellStyle name="Normal 4 4 2 3" xfId="2182" xr:uid="{00000000-0005-0000-0000-000078090000}"/>
    <cellStyle name="Normal 4 4 2 4" xfId="2183" xr:uid="{00000000-0005-0000-0000-000079090000}"/>
    <cellStyle name="Normal 4 4 2 5" xfId="2184" xr:uid="{00000000-0005-0000-0000-00007A090000}"/>
    <cellStyle name="Normal 4 4 3" xfId="2185" xr:uid="{00000000-0005-0000-0000-00007B090000}"/>
    <cellStyle name="Normal 4 4 4" xfId="2186" xr:uid="{00000000-0005-0000-0000-00007C090000}"/>
    <cellStyle name="Normal 4 4 5" xfId="2187" xr:uid="{00000000-0005-0000-0000-00007D090000}"/>
    <cellStyle name="Normal 4 4 6" xfId="2188" xr:uid="{00000000-0005-0000-0000-00007E090000}"/>
    <cellStyle name="Normal 4 5" xfId="2189" xr:uid="{00000000-0005-0000-0000-00007F090000}"/>
    <cellStyle name="Normal 4 5 2" xfId="2190" xr:uid="{00000000-0005-0000-0000-000080090000}"/>
    <cellStyle name="Normal 4 5 2 2" xfId="2191" xr:uid="{00000000-0005-0000-0000-000081090000}"/>
    <cellStyle name="Normal 4 5 2 3" xfId="2192" xr:uid="{00000000-0005-0000-0000-000082090000}"/>
    <cellStyle name="Normal 4 5 2 4" xfId="2193" xr:uid="{00000000-0005-0000-0000-000083090000}"/>
    <cellStyle name="Normal 4 5 2 5" xfId="2194" xr:uid="{00000000-0005-0000-0000-000084090000}"/>
    <cellStyle name="Normal 4 5 3" xfId="2195" xr:uid="{00000000-0005-0000-0000-000085090000}"/>
    <cellStyle name="Normal 4 5 4" xfId="2196" xr:uid="{00000000-0005-0000-0000-000086090000}"/>
    <cellStyle name="Normal 4 5 5" xfId="2197" xr:uid="{00000000-0005-0000-0000-000087090000}"/>
    <cellStyle name="Normal 4 5 6" xfId="2198" xr:uid="{00000000-0005-0000-0000-000088090000}"/>
    <cellStyle name="Normal 4 6" xfId="2199" xr:uid="{00000000-0005-0000-0000-000089090000}"/>
    <cellStyle name="Normal 4 7" xfId="2200" xr:uid="{00000000-0005-0000-0000-00008A090000}"/>
    <cellStyle name="Normal 4 8" xfId="2201" xr:uid="{00000000-0005-0000-0000-00008B090000}"/>
    <cellStyle name="Normal 4 9" xfId="2202" xr:uid="{00000000-0005-0000-0000-00008C090000}"/>
    <cellStyle name="Normal 40" xfId="2203" xr:uid="{00000000-0005-0000-0000-00008D090000}"/>
    <cellStyle name="Normal 40 2" xfId="2204" xr:uid="{00000000-0005-0000-0000-00008E090000}"/>
    <cellStyle name="Normal 41" xfId="2205" xr:uid="{00000000-0005-0000-0000-00008F090000}"/>
    <cellStyle name="Normal 42" xfId="2206" xr:uid="{00000000-0005-0000-0000-000090090000}"/>
    <cellStyle name="Normal 43" xfId="2207" xr:uid="{00000000-0005-0000-0000-000091090000}"/>
    <cellStyle name="Normal 44" xfId="2208" xr:uid="{00000000-0005-0000-0000-000092090000}"/>
    <cellStyle name="Normal 45" xfId="2209" xr:uid="{00000000-0005-0000-0000-000093090000}"/>
    <cellStyle name="Normal 46" xfId="2210" xr:uid="{00000000-0005-0000-0000-000094090000}"/>
    <cellStyle name="Normal 47" xfId="2211" xr:uid="{00000000-0005-0000-0000-000095090000}"/>
    <cellStyle name="Normal 48" xfId="2212" xr:uid="{00000000-0005-0000-0000-000096090000}"/>
    <cellStyle name="Normal 49" xfId="2213" xr:uid="{00000000-0005-0000-0000-000097090000}"/>
    <cellStyle name="Normal 5" xfId="2214" xr:uid="{00000000-0005-0000-0000-000098090000}"/>
    <cellStyle name="Normal 5 2" xfId="2215" xr:uid="{00000000-0005-0000-0000-000099090000}"/>
    <cellStyle name="Normal 5 2 2" xfId="2216" xr:uid="{00000000-0005-0000-0000-00009A090000}"/>
    <cellStyle name="Normal 5 3" xfId="2217" xr:uid="{00000000-0005-0000-0000-00009B090000}"/>
    <cellStyle name="Normal 5 4" xfId="2218" xr:uid="{00000000-0005-0000-0000-00009C090000}"/>
    <cellStyle name="Normal 5 5" xfId="2219" xr:uid="{00000000-0005-0000-0000-00009D090000}"/>
    <cellStyle name="Normal 5 6" xfId="2220" xr:uid="{00000000-0005-0000-0000-00009E090000}"/>
    <cellStyle name="Normal 50" xfId="2221" xr:uid="{00000000-0005-0000-0000-00009F090000}"/>
    <cellStyle name="Normal 51" xfId="2222" xr:uid="{00000000-0005-0000-0000-0000A0090000}"/>
    <cellStyle name="Normal 52" xfId="2223" xr:uid="{00000000-0005-0000-0000-0000A1090000}"/>
    <cellStyle name="Normal 53" xfId="2224" xr:uid="{00000000-0005-0000-0000-0000A2090000}"/>
    <cellStyle name="Normal 54" xfId="2225" xr:uid="{00000000-0005-0000-0000-0000A3090000}"/>
    <cellStyle name="Normal 55" xfId="2226" xr:uid="{00000000-0005-0000-0000-0000A4090000}"/>
    <cellStyle name="Normal 56" xfId="2227" xr:uid="{00000000-0005-0000-0000-0000A5090000}"/>
    <cellStyle name="Normal 57" xfId="2228" xr:uid="{00000000-0005-0000-0000-0000A6090000}"/>
    <cellStyle name="Normal 58" xfId="2229" xr:uid="{00000000-0005-0000-0000-0000A7090000}"/>
    <cellStyle name="Normal 59" xfId="2230" xr:uid="{00000000-0005-0000-0000-0000A8090000}"/>
    <cellStyle name="Normal 6" xfId="2231" xr:uid="{00000000-0005-0000-0000-0000A9090000}"/>
    <cellStyle name="Normal 6 10" xfId="2232" xr:uid="{00000000-0005-0000-0000-0000AA090000}"/>
    <cellStyle name="Normal 6 2" xfId="2233" xr:uid="{00000000-0005-0000-0000-0000AB090000}"/>
    <cellStyle name="Normal 6 2 2" xfId="2234" xr:uid="{00000000-0005-0000-0000-0000AC090000}"/>
    <cellStyle name="Normal 6 2 2 2" xfId="2235" xr:uid="{00000000-0005-0000-0000-0000AD090000}"/>
    <cellStyle name="Normal 6 2 2 3" xfId="2236" xr:uid="{00000000-0005-0000-0000-0000AE090000}"/>
    <cellStyle name="Normal 6 2 2 4" xfId="2237" xr:uid="{00000000-0005-0000-0000-0000AF090000}"/>
    <cellStyle name="Normal 6 2 2 5" xfId="2238" xr:uid="{00000000-0005-0000-0000-0000B0090000}"/>
    <cellStyle name="Normal 6 2 3" xfId="2239" xr:uid="{00000000-0005-0000-0000-0000B1090000}"/>
    <cellStyle name="Normal 6 2 4" xfId="2240" xr:uid="{00000000-0005-0000-0000-0000B2090000}"/>
    <cellStyle name="Normal 6 2 5" xfId="2241" xr:uid="{00000000-0005-0000-0000-0000B3090000}"/>
    <cellStyle name="Normal 6 2 6" xfId="2242" xr:uid="{00000000-0005-0000-0000-0000B4090000}"/>
    <cellStyle name="Normal 6 3" xfId="2243" xr:uid="{00000000-0005-0000-0000-0000B5090000}"/>
    <cellStyle name="Normal 6 3 2" xfId="2244" xr:uid="{00000000-0005-0000-0000-0000B6090000}"/>
    <cellStyle name="Normal 6 3 2 2" xfId="2245" xr:uid="{00000000-0005-0000-0000-0000B7090000}"/>
    <cellStyle name="Normal 6 3 2 3" xfId="2246" xr:uid="{00000000-0005-0000-0000-0000B8090000}"/>
    <cellStyle name="Normal 6 3 2 4" xfId="2247" xr:uid="{00000000-0005-0000-0000-0000B9090000}"/>
    <cellStyle name="Normal 6 3 2 5" xfId="2248" xr:uid="{00000000-0005-0000-0000-0000BA090000}"/>
    <cellStyle name="Normal 6 3 3" xfId="2249" xr:uid="{00000000-0005-0000-0000-0000BB090000}"/>
    <cellStyle name="Normal 6 3 4" xfId="2250" xr:uid="{00000000-0005-0000-0000-0000BC090000}"/>
    <cellStyle name="Normal 6 3 5" xfId="2251" xr:uid="{00000000-0005-0000-0000-0000BD090000}"/>
    <cellStyle name="Normal 6 3 6" xfId="2252" xr:uid="{00000000-0005-0000-0000-0000BE090000}"/>
    <cellStyle name="Normal 6 4" xfId="2253" xr:uid="{00000000-0005-0000-0000-0000BF090000}"/>
    <cellStyle name="Normal 6 4 2" xfId="2254" xr:uid="{00000000-0005-0000-0000-0000C0090000}"/>
    <cellStyle name="Normal 6 4 2 2" xfId="2255" xr:uid="{00000000-0005-0000-0000-0000C1090000}"/>
    <cellStyle name="Normal 6 4 2 3" xfId="2256" xr:uid="{00000000-0005-0000-0000-0000C2090000}"/>
    <cellStyle name="Normal 6 4 2 4" xfId="2257" xr:uid="{00000000-0005-0000-0000-0000C3090000}"/>
    <cellStyle name="Normal 6 4 2 5" xfId="2258" xr:uid="{00000000-0005-0000-0000-0000C4090000}"/>
    <cellStyle name="Normal 6 4 3" xfId="2259" xr:uid="{00000000-0005-0000-0000-0000C5090000}"/>
    <cellStyle name="Normal 6 4 4" xfId="2260" xr:uid="{00000000-0005-0000-0000-0000C6090000}"/>
    <cellStyle name="Normal 6 4 5" xfId="2261" xr:uid="{00000000-0005-0000-0000-0000C7090000}"/>
    <cellStyle name="Normal 6 4 6" xfId="2262" xr:uid="{00000000-0005-0000-0000-0000C8090000}"/>
    <cellStyle name="Normal 6 5" xfId="2263" xr:uid="{00000000-0005-0000-0000-0000C9090000}"/>
    <cellStyle name="Normal 6 5 2" xfId="2264" xr:uid="{00000000-0005-0000-0000-0000CA090000}"/>
    <cellStyle name="Normal 6 5 2 2" xfId="2265" xr:uid="{00000000-0005-0000-0000-0000CB090000}"/>
    <cellStyle name="Normal 6 5 2 3" xfId="2266" xr:uid="{00000000-0005-0000-0000-0000CC090000}"/>
    <cellStyle name="Normal 6 5 2 4" xfId="2267" xr:uid="{00000000-0005-0000-0000-0000CD090000}"/>
    <cellStyle name="Normal 6 5 2 5" xfId="2268" xr:uid="{00000000-0005-0000-0000-0000CE090000}"/>
    <cellStyle name="Normal 6 5 3" xfId="2269" xr:uid="{00000000-0005-0000-0000-0000CF090000}"/>
    <cellStyle name="Normal 6 5 4" xfId="2270" xr:uid="{00000000-0005-0000-0000-0000D0090000}"/>
    <cellStyle name="Normal 6 5 5" xfId="2271" xr:uid="{00000000-0005-0000-0000-0000D1090000}"/>
    <cellStyle name="Normal 6 5 6" xfId="2272" xr:uid="{00000000-0005-0000-0000-0000D2090000}"/>
    <cellStyle name="Normal 6 6" xfId="2273" xr:uid="{00000000-0005-0000-0000-0000D3090000}"/>
    <cellStyle name="Normal 6 6 2" xfId="2274" xr:uid="{00000000-0005-0000-0000-0000D4090000}"/>
    <cellStyle name="Normal 6 6 3" xfId="2275" xr:uid="{00000000-0005-0000-0000-0000D5090000}"/>
    <cellStyle name="Normal 6 6 4" xfId="2276" xr:uid="{00000000-0005-0000-0000-0000D6090000}"/>
    <cellStyle name="Normal 6 6 5" xfId="2277" xr:uid="{00000000-0005-0000-0000-0000D7090000}"/>
    <cellStyle name="Normal 6 7" xfId="2278" xr:uid="{00000000-0005-0000-0000-0000D8090000}"/>
    <cellStyle name="Normal 6 8" xfId="2279" xr:uid="{00000000-0005-0000-0000-0000D9090000}"/>
    <cellStyle name="Normal 6 9" xfId="2280" xr:uid="{00000000-0005-0000-0000-0000DA090000}"/>
    <cellStyle name="Normal 60" xfId="2281" xr:uid="{00000000-0005-0000-0000-0000DB090000}"/>
    <cellStyle name="Normal 61" xfId="2282" xr:uid="{00000000-0005-0000-0000-0000DC090000}"/>
    <cellStyle name="Normal 62" xfId="2283" xr:uid="{00000000-0005-0000-0000-0000DD090000}"/>
    <cellStyle name="Normal 63" xfId="2284" xr:uid="{00000000-0005-0000-0000-0000DE090000}"/>
    <cellStyle name="Normal 64" xfId="2285" xr:uid="{00000000-0005-0000-0000-0000DF090000}"/>
    <cellStyle name="Normal 65" xfId="2286" xr:uid="{00000000-0005-0000-0000-0000E0090000}"/>
    <cellStyle name="Normal 66" xfId="2287" xr:uid="{00000000-0005-0000-0000-0000E1090000}"/>
    <cellStyle name="Normal 67" xfId="2288" xr:uid="{00000000-0005-0000-0000-0000E2090000}"/>
    <cellStyle name="Normal 68" xfId="2289" xr:uid="{00000000-0005-0000-0000-0000E3090000}"/>
    <cellStyle name="Normal 69" xfId="2290" xr:uid="{00000000-0005-0000-0000-0000E4090000}"/>
    <cellStyle name="Normal 7" xfId="2291" xr:uid="{00000000-0005-0000-0000-0000E5090000}"/>
    <cellStyle name="Normal 7 2" xfId="2292" xr:uid="{00000000-0005-0000-0000-0000E6090000}"/>
    <cellStyle name="Normal 7 3" xfId="2293" xr:uid="{00000000-0005-0000-0000-0000E7090000}"/>
    <cellStyle name="Normal 7 4" xfId="2294" xr:uid="{00000000-0005-0000-0000-0000E8090000}"/>
    <cellStyle name="Normal 7 5" xfId="2295" xr:uid="{00000000-0005-0000-0000-0000E9090000}"/>
    <cellStyle name="Normal 70" xfId="2296" xr:uid="{00000000-0005-0000-0000-0000EA090000}"/>
    <cellStyle name="Normal 71" xfId="2297" xr:uid="{00000000-0005-0000-0000-0000EB090000}"/>
    <cellStyle name="Normal 72" xfId="2298" xr:uid="{00000000-0005-0000-0000-0000EC090000}"/>
    <cellStyle name="Normal 73" xfId="2299" xr:uid="{00000000-0005-0000-0000-0000ED090000}"/>
    <cellStyle name="Normal 8" xfId="2300" xr:uid="{00000000-0005-0000-0000-0000EE090000}"/>
    <cellStyle name="Normal 8 2" xfId="2301" xr:uid="{00000000-0005-0000-0000-0000EF090000}"/>
    <cellStyle name="Normal 8 2 2" xfId="2302" xr:uid="{00000000-0005-0000-0000-0000F0090000}"/>
    <cellStyle name="Normal 8 2 3" xfId="2303" xr:uid="{00000000-0005-0000-0000-0000F1090000}"/>
    <cellStyle name="Normal 8 2 4" xfId="2304" xr:uid="{00000000-0005-0000-0000-0000F2090000}"/>
    <cellStyle name="Normal 8 2 5" xfId="2305" xr:uid="{00000000-0005-0000-0000-0000F3090000}"/>
    <cellStyle name="Normal 8 3" xfId="2306" xr:uid="{00000000-0005-0000-0000-0000F4090000}"/>
    <cellStyle name="Normal 8 4" xfId="2307" xr:uid="{00000000-0005-0000-0000-0000F5090000}"/>
    <cellStyle name="Normal 8 5" xfId="2308" xr:uid="{00000000-0005-0000-0000-0000F6090000}"/>
    <cellStyle name="Normal 8 6" xfId="2309" xr:uid="{00000000-0005-0000-0000-0000F7090000}"/>
    <cellStyle name="Normal 9" xfId="2310" xr:uid="{00000000-0005-0000-0000-0000F8090000}"/>
    <cellStyle name="Normal 9 2" xfId="2311" xr:uid="{00000000-0005-0000-0000-0000F9090000}"/>
    <cellStyle name="Normal 9 2 2" xfId="2312" xr:uid="{00000000-0005-0000-0000-0000FA090000}"/>
    <cellStyle name="Normal 9 2 3" xfId="2313" xr:uid="{00000000-0005-0000-0000-0000FB090000}"/>
    <cellStyle name="Normal 9 2 4" xfId="2314" xr:uid="{00000000-0005-0000-0000-0000FC090000}"/>
    <cellStyle name="Normal 9 2 5" xfId="2315" xr:uid="{00000000-0005-0000-0000-0000FD090000}"/>
    <cellStyle name="Normal 9 3" xfId="2316" xr:uid="{00000000-0005-0000-0000-0000FE090000}"/>
    <cellStyle name="Normal 9 4" xfId="2317" xr:uid="{00000000-0005-0000-0000-0000FF090000}"/>
    <cellStyle name="Normal 9 5" xfId="2318" xr:uid="{00000000-0005-0000-0000-0000000A0000}"/>
    <cellStyle name="Normal 9 6" xfId="2319" xr:uid="{00000000-0005-0000-0000-0000010A0000}"/>
    <cellStyle name="Notas 10" xfId="2320" xr:uid="{00000000-0005-0000-0000-0000020A0000}"/>
    <cellStyle name="Notas 10 2" xfId="2321" xr:uid="{00000000-0005-0000-0000-0000030A0000}"/>
    <cellStyle name="Notas 10 2 2" xfId="2322" xr:uid="{00000000-0005-0000-0000-0000040A0000}"/>
    <cellStyle name="Notas 10 2 3" xfId="2323" xr:uid="{00000000-0005-0000-0000-0000050A0000}"/>
    <cellStyle name="Notas 10 2 4" xfId="2324" xr:uid="{00000000-0005-0000-0000-0000060A0000}"/>
    <cellStyle name="Notas 10 2 5" xfId="2325" xr:uid="{00000000-0005-0000-0000-0000070A0000}"/>
    <cellStyle name="Notas 10 3" xfId="2326" xr:uid="{00000000-0005-0000-0000-0000080A0000}"/>
    <cellStyle name="Notas 10 4" xfId="2327" xr:uid="{00000000-0005-0000-0000-0000090A0000}"/>
    <cellStyle name="Notas 10 5" xfId="2328" xr:uid="{00000000-0005-0000-0000-00000A0A0000}"/>
    <cellStyle name="Notas 10 6" xfId="2329" xr:uid="{00000000-0005-0000-0000-00000B0A0000}"/>
    <cellStyle name="Notas 11" xfId="2330" xr:uid="{00000000-0005-0000-0000-00000C0A0000}"/>
    <cellStyle name="Notas 11 2" xfId="2331" xr:uid="{00000000-0005-0000-0000-00000D0A0000}"/>
    <cellStyle name="Notas 11 2 2" xfId="2332" xr:uid="{00000000-0005-0000-0000-00000E0A0000}"/>
    <cellStyle name="Notas 11 2 3" xfId="2333" xr:uid="{00000000-0005-0000-0000-00000F0A0000}"/>
    <cellStyle name="Notas 11 2 4" xfId="2334" xr:uid="{00000000-0005-0000-0000-0000100A0000}"/>
    <cellStyle name="Notas 11 2 5" xfId="2335" xr:uid="{00000000-0005-0000-0000-0000110A0000}"/>
    <cellStyle name="Notas 11 3" xfId="2336" xr:uid="{00000000-0005-0000-0000-0000120A0000}"/>
    <cellStyle name="Notas 11 4" xfId="2337" xr:uid="{00000000-0005-0000-0000-0000130A0000}"/>
    <cellStyle name="Notas 11 5" xfId="2338" xr:uid="{00000000-0005-0000-0000-0000140A0000}"/>
    <cellStyle name="Notas 11 6" xfId="2339" xr:uid="{00000000-0005-0000-0000-0000150A0000}"/>
    <cellStyle name="Notas 12" xfId="2340" xr:uid="{00000000-0005-0000-0000-0000160A0000}"/>
    <cellStyle name="Notas 12 2" xfId="2341" xr:uid="{00000000-0005-0000-0000-0000170A0000}"/>
    <cellStyle name="Notas 12 2 2" xfId="2342" xr:uid="{00000000-0005-0000-0000-0000180A0000}"/>
    <cellStyle name="Notas 12 2 3" xfId="2343" xr:uid="{00000000-0005-0000-0000-0000190A0000}"/>
    <cellStyle name="Notas 12 2 4" xfId="2344" xr:uid="{00000000-0005-0000-0000-00001A0A0000}"/>
    <cellStyle name="Notas 12 2 5" xfId="2345" xr:uid="{00000000-0005-0000-0000-00001B0A0000}"/>
    <cellStyle name="Notas 12 3" xfId="2346" xr:uid="{00000000-0005-0000-0000-00001C0A0000}"/>
    <cellStyle name="Notas 12 4" xfId="2347" xr:uid="{00000000-0005-0000-0000-00001D0A0000}"/>
    <cellStyle name="Notas 12 5" xfId="2348" xr:uid="{00000000-0005-0000-0000-00001E0A0000}"/>
    <cellStyle name="Notas 12 6" xfId="2349" xr:uid="{00000000-0005-0000-0000-00001F0A0000}"/>
    <cellStyle name="Notas 13" xfId="2350" xr:uid="{00000000-0005-0000-0000-0000200A0000}"/>
    <cellStyle name="Notas 13 2" xfId="2351" xr:uid="{00000000-0005-0000-0000-0000210A0000}"/>
    <cellStyle name="Notas 13 2 2" xfId="2352" xr:uid="{00000000-0005-0000-0000-0000220A0000}"/>
    <cellStyle name="Notas 13 2 3" xfId="2353" xr:uid="{00000000-0005-0000-0000-0000230A0000}"/>
    <cellStyle name="Notas 13 2 4" xfId="2354" xr:uid="{00000000-0005-0000-0000-0000240A0000}"/>
    <cellStyle name="Notas 13 2 5" xfId="2355" xr:uid="{00000000-0005-0000-0000-0000250A0000}"/>
    <cellStyle name="Notas 13 3" xfId="2356" xr:uid="{00000000-0005-0000-0000-0000260A0000}"/>
    <cellStyle name="Notas 13 4" xfId="2357" xr:uid="{00000000-0005-0000-0000-0000270A0000}"/>
    <cellStyle name="Notas 13 5" xfId="2358" xr:uid="{00000000-0005-0000-0000-0000280A0000}"/>
    <cellStyle name="Notas 13 6" xfId="2359" xr:uid="{00000000-0005-0000-0000-0000290A0000}"/>
    <cellStyle name="Notas 14" xfId="2360" xr:uid="{00000000-0005-0000-0000-00002A0A0000}"/>
    <cellStyle name="Notas 14 2" xfId="2361" xr:uid="{00000000-0005-0000-0000-00002B0A0000}"/>
    <cellStyle name="Notas 14 2 2" xfId="2362" xr:uid="{00000000-0005-0000-0000-00002C0A0000}"/>
    <cellStyle name="Notas 14 2 3" xfId="2363" xr:uid="{00000000-0005-0000-0000-00002D0A0000}"/>
    <cellStyle name="Notas 14 2 4" xfId="2364" xr:uid="{00000000-0005-0000-0000-00002E0A0000}"/>
    <cellStyle name="Notas 14 2 5" xfId="2365" xr:uid="{00000000-0005-0000-0000-00002F0A0000}"/>
    <cellStyle name="Notas 14 3" xfId="2366" xr:uid="{00000000-0005-0000-0000-0000300A0000}"/>
    <cellStyle name="Notas 14 4" xfId="2367" xr:uid="{00000000-0005-0000-0000-0000310A0000}"/>
    <cellStyle name="Notas 14 5" xfId="2368" xr:uid="{00000000-0005-0000-0000-0000320A0000}"/>
    <cellStyle name="Notas 14 6" xfId="2369" xr:uid="{00000000-0005-0000-0000-0000330A0000}"/>
    <cellStyle name="Notas 15" xfId="2370" xr:uid="{00000000-0005-0000-0000-0000340A0000}"/>
    <cellStyle name="Notas 15 2" xfId="2371" xr:uid="{00000000-0005-0000-0000-0000350A0000}"/>
    <cellStyle name="Notas 15 3" xfId="2372" xr:uid="{00000000-0005-0000-0000-0000360A0000}"/>
    <cellStyle name="Notas 15 4" xfId="2373" xr:uid="{00000000-0005-0000-0000-0000370A0000}"/>
    <cellStyle name="Notas 15 5" xfId="2374" xr:uid="{00000000-0005-0000-0000-0000380A0000}"/>
    <cellStyle name="Notas 16" xfId="2375" xr:uid="{00000000-0005-0000-0000-0000390A0000}"/>
    <cellStyle name="Notas 16 2" xfId="2376" xr:uid="{00000000-0005-0000-0000-00003A0A0000}"/>
    <cellStyle name="Notas 16 3" xfId="2377" xr:uid="{00000000-0005-0000-0000-00003B0A0000}"/>
    <cellStyle name="Notas 16 4" xfId="2378" xr:uid="{00000000-0005-0000-0000-00003C0A0000}"/>
    <cellStyle name="Notas 16 5" xfId="2379" xr:uid="{00000000-0005-0000-0000-00003D0A0000}"/>
    <cellStyle name="Notas 17" xfId="2380" xr:uid="{00000000-0005-0000-0000-00003E0A0000}"/>
    <cellStyle name="Notas 17 2" xfId="2381" xr:uid="{00000000-0005-0000-0000-00003F0A0000}"/>
    <cellStyle name="Notas 17 3" xfId="2382" xr:uid="{00000000-0005-0000-0000-0000400A0000}"/>
    <cellStyle name="Notas 17 4" xfId="2383" xr:uid="{00000000-0005-0000-0000-0000410A0000}"/>
    <cellStyle name="Notas 17 5" xfId="2384" xr:uid="{00000000-0005-0000-0000-0000420A0000}"/>
    <cellStyle name="Notas 18" xfId="2385" xr:uid="{00000000-0005-0000-0000-0000430A0000}"/>
    <cellStyle name="Notas 18 2" xfId="2386" xr:uid="{00000000-0005-0000-0000-0000440A0000}"/>
    <cellStyle name="Notas 18 3" xfId="2387" xr:uid="{00000000-0005-0000-0000-0000450A0000}"/>
    <cellStyle name="Notas 18 4" xfId="2388" xr:uid="{00000000-0005-0000-0000-0000460A0000}"/>
    <cellStyle name="Notas 18 5" xfId="2389" xr:uid="{00000000-0005-0000-0000-0000470A0000}"/>
    <cellStyle name="Notas 19" xfId="2390" xr:uid="{00000000-0005-0000-0000-0000480A0000}"/>
    <cellStyle name="Notas 19 2" xfId="2391" xr:uid="{00000000-0005-0000-0000-0000490A0000}"/>
    <cellStyle name="Notas 19 3" xfId="2392" xr:uid="{00000000-0005-0000-0000-00004A0A0000}"/>
    <cellStyle name="Notas 19 4" xfId="2393" xr:uid="{00000000-0005-0000-0000-00004B0A0000}"/>
    <cellStyle name="Notas 19 5" xfId="2394" xr:uid="{00000000-0005-0000-0000-00004C0A0000}"/>
    <cellStyle name="Notas 2" xfId="2395" xr:uid="{00000000-0005-0000-0000-00004D0A0000}"/>
    <cellStyle name="Notas 2 10" xfId="2396" xr:uid="{00000000-0005-0000-0000-00004E0A0000}"/>
    <cellStyle name="Notas 2 2" xfId="2397" xr:uid="{00000000-0005-0000-0000-00004F0A0000}"/>
    <cellStyle name="Notas 2 2 2" xfId="2398" xr:uid="{00000000-0005-0000-0000-0000500A0000}"/>
    <cellStyle name="Notas 2 2 2 2" xfId="2399" xr:uid="{00000000-0005-0000-0000-0000510A0000}"/>
    <cellStyle name="Notas 2 2 2 3" xfId="2400" xr:uid="{00000000-0005-0000-0000-0000520A0000}"/>
    <cellStyle name="Notas 2 2 2 4" xfId="2401" xr:uid="{00000000-0005-0000-0000-0000530A0000}"/>
    <cellStyle name="Notas 2 2 2 5" xfId="2402" xr:uid="{00000000-0005-0000-0000-0000540A0000}"/>
    <cellStyle name="Notas 2 2 3" xfId="2403" xr:uid="{00000000-0005-0000-0000-0000550A0000}"/>
    <cellStyle name="Notas 2 2 4" xfId="2404" xr:uid="{00000000-0005-0000-0000-0000560A0000}"/>
    <cellStyle name="Notas 2 2 5" xfId="2405" xr:uid="{00000000-0005-0000-0000-0000570A0000}"/>
    <cellStyle name="Notas 2 2 6" xfId="2406" xr:uid="{00000000-0005-0000-0000-0000580A0000}"/>
    <cellStyle name="Notas 2 3" xfId="2407" xr:uid="{00000000-0005-0000-0000-0000590A0000}"/>
    <cellStyle name="Notas 2 3 2" xfId="2408" xr:uid="{00000000-0005-0000-0000-00005A0A0000}"/>
    <cellStyle name="Notas 2 3 2 2" xfId="2409" xr:uid="{00000000-0005-0000-0000-00005B0A0000}"/>
    <cellStyle name="Notas 2 3 2 3" xfId="2410" xr:uid="{00000000-0005-0000-0000-00005C0A0000}"/>
    <cellStyle name="Notas 2 3 2 4" xfId="2411" xr:uid="{00000000-0005-0000-0000-00005D0A0000}"/>
    <cellStyle name="Notas 2 3 2 5" xfId="2412" xr:uid="{00000000-0005-0000-0000-00005E0A0000}"/>
    <cellStyle name="Notas 2 3 3" xfId="2413" xr:uid="{00000000-0005-0000-0000-00005F0A0000}"/>
    <cellStyle name="Notas 2 3 4" xfId="2414" xr:uid="{00000000-0005-0000-0000-0000600A0000}"/>
    <cellStyle name="Notas 2 3 5" xfId="2415" xr:uid="{00000000-0005-0000-0000-0000610A0000}"/>
    <cellStyle name="Notas 2 3 6" xfId="2416" xr:uid="{00000000-0005-0000-0000-0000620A0000}"/>
    <cellStyle name="Notas 2 4" xfId="2417" xr:uid="{00000000-0005-0000-0000-0000630A0000}"/>
    <cellStyle name="Notas 2 4 2" xfId="2418" xr:uid="{00000000-0005-0000-0000-0000640A0000}"/>
    <cellStyle name="Notas 2 4 2 2" xfId="2419" xr:uid="{00000000-0005-0000-0000-0000650A0000}"/>
    <cellStyle name="Notas 2 4 2 3" xfId="2420" xr:uid="{00000000-0005-0000-0000-0000660A0000}"/>
    <cellStyle name="Notas 2 4 2 4" xfId="2421" xr:uid="{00000000-0005-0000-0000-0000670A0000}"/>
    <cellStyle name="Notas 2 4 2 5" xfId="2422" xr:uid="{00000000-0005-0000-0000-0000680A0000}"/>
    <cellStyle name="Notas 2 4 3" xfId="2423" xr:uid="{00000000-0005-0000-0000-0000690A0000}"/>
    <cellStyle name="Notas 2 4 4" xfId="2424" xr:uid="{00000000-0005-0000-0000-00006A0A0000}"/>
    <cellStyle name="Notas 2 4 5" xfId="2425" xr:uid="{00000000-0005-0000-0000-00006B0A0000}"/>
    <cellStyle name="Notas 2 4 6" xfId="2426" xr:uid="{00000000-0005-0000-0000-00006C0A0000}"/>
    <cellStyle name="Notas 2 5" xfId="2427" xr:uid="{00000000-0005-0000-0000-00006D0A0000}"/>
    <cellStyle name="Notas 2 5 2" xfId="2428" xr:uid="{00000000-0005-0000-0000-00006E0A0000}"/>
    <cellStyle name="Notas 2 5 2 2" xfId="2429" xr:uid="{00000000-0005-0000-0000-00006F0A0000}"/>
    <cellStyle name="Notas 2 5 2 3" xfId="2430" xr:uid="{00000000-0005-0000-0000-0000700A0000}"/>
    <cellStyle name="Notas 2 5 2 4" xfId="2431" xr:uid="{00000000-0005-0000-0000-0000710A0000}"/>
    <cellStyle name="Notas 2 5 2 5" xfId="2432" xr:uid="{00000000-0005-0000-0000-0000720A0000}"/>
    <cellStyle name="Notas 2 5 3" xfId="2433" xr:uid="{00000000-0005-0000-0000-0000730A0000}"/>
    <cellStyle name="Notas 2 5 4" xfId="2434" xr:uid="{00000000-0005-0000-0000-0000740A0000}"/>
    <cellStyle name="Notas 2 5 5" xfId="2435" xr:uid="{00000000-0005-0000-0000-0000750A0000}"/>
    <cellStyle name="Notas 2 5 6" xfId="2436" xr:uid="{00000000-0005-0000-0000-0000760A0000}"/>
    <cellStyle name="Notas 2 6" xfId="2437" xr:uid="{00000000-0005-0000-0000-0000770A0000}"/>
    <cellStyle name="Notas 2 6 2" xfId="2438" xr:uid="{00000000-0005-0000-0000-0000780A0000}"/>
    <cellStyle name="Notas 2 6 3" xfId="2439" xr:uid="{00000000-0005-0000-0000-0000790A0000}"/>
    <cellStyle name="Notas 2 6 4" xfId="2440" xr:uid="{00000000-0005-0000-0000-00007A0A0000}"/>
    <cellStyle name="Notas 2 6 5" xfId="2441" xr:uid="{00000000-0005-0000-0000-00007B0A0000}"/>
    <cellStyle name="Notas 2 7" xfId="2442" xr:uid="{00000000-0005-0000-0000-00007C0A0000}"/>
    <cellStyle name="Notas 2 8" xfId="2443" xr:uid="{00000000-0005-0000-0000-00007D0A0000}"/>
    <cellStyle name="Notas 2 9" xfId="2444" xr:uid="{00000000-0005-0000-0000-00007E0A0000}"/>
    <cellStyle name="Notas 20" xfId="2445" xr:uid="{00000000-0005-0000-0000-00007F0A0000}"/>
    <cellStyle name="Notas 20 2" xfId="2446" xr:uid="{00000000-0005-0000-0000-0000800A0000}"/>
    <cellStyle name="Notas 20 3" xfId="2447" xr:uid="{00000000-0005-0000-0000-0000810A0000}"/>
    <cellStyle name="Notas 20 4" xfId="2448" xr:uid="{00000000-0005-0000-0000-0000820A0000}"/>
    <cellStyle name="Notas 20 5" xfId="2449" xr:uid="{00000000-0005-0000-0000-0000830A0000}"/>
    <cellStyle name="Notas 21" xfId="2450" xr:uid="{00000000-0005-0000-0000-0000840A0000}"/>
    <cellStyle name="Notas 21 2" xfId="2451" xr:uid="{00000000-0005-0000-0000-0000850A0000}"/>
    <cellStyle name="Notas 21 3" xfId="2452" xr:uid="{00000000-0005-0000-0000-0000860A0000}"/>
    <cellStyle name="Notas 21 4" xfId="2453" xr:uid="{00000000-0005-0000-0000-0000870A0000}"/>
    <cellStyle name="Notas 21 5" xfId="2454" xr:uid="{00000000-0005-0000-0000-0000880A0000}"/>
    <cellStyle name="Notas 22" xfId="2455" xr:uid="{00000000-0005-0000-0000-0000890A0000}"/>
    <cellStyle name="Notas 22 2" xfId="2456" xr:uid="{00000000-0005-0000-0000-00008A0A0000}"/>
    <cellStyle name="Notas 22 3" xfId="2457" xr:uid="{00000000-0005-0000-0000-00008B0A0000}"/>
    <cellStyle name="Notas 22 4" xfId="2458" xr:uid="{00000000-0005-0000-0000-00008C0A0000}"/>
    <cellStyle name="Notas 22 5" xfId="2459" xr:uid="{00000000-0005-0000-0000-00008D0A0000}"/>
    <cellStyle name="Notas 23" xfId="2460" xr:uid="{00000000-0005-0000-0000-00008E0A0000}"/>
    <cellStyle name="Notas 24" xfId="2461" xr:uid="{00000000-0005-0000-0000-00008F0A0000}"/>
    <cellStyle name="Notas 25" xfId="2462" xr:uid="{00000000-0005-0000-0000-0000900A0000}"/>
    <cellStyle name="Notas 26" xfId="2463" xr:uid="{00000000-0005-0000-0000-0000910A0000}"/>
    <cellStyle name="Notas 27" xfId="2464" xr:uid="{00000000-0005-0000-0000-0000920A0000}"/>
    <cellStyle name="Notas 28" xfId="2465" xr:uid="{00000000-0005-0000-0000-0000930A0000}"/>
    <cellStyle name="Notas 29" xfId="2466" xr:uid="{00000000-0005-0000-0000-0000940A0000}"/>
    <cellStyle name="Notas 3" xfId="2467" xr:uid="{00000000-0005-0000-0000-0000950A0000}"/>
    <cellStyle name="Notas 3 10" xfId="2468" xr:uid="{00000000-0005-0000-0000-0000960A0000}"/>
    <cellStyle name="Notas 3 2" xfId="2469" xr:uid="{00000000-0005-0000-0000-0000970A0000}"/>
    <cellStyle name="Notas 3 2 2" xfId="2470" xr:uid="{00000000-0005-0000-0000-0000980A0000}"/>
    <cellStyle name="Notas 3 2 2 2" xfId="2471" xr:uid="{00000000-0005-0000-0000-0000990A0000}"/>
    <cellStyle name="Notas 3 2 2 3" xfId="2472" xr:uid="{00000000-0005-0000-0000-00009A0A0000}"/>
    <cellStyle name="Notas 3 2 2 4" xfId="2473" xr:uid="{00000000-0005-0000-0000-00009B0A0000}"/>
    <cellStyle name="Notas 3 2 2 5" xfId="2474" xr:uid="{00000000-0005-0000-0000-00009C0A0000}"/>
    <cellStyle name="Notas 3 2 3" xfId="2475" xr:uid="{00000000-0005-0000-0000-00009D0A0000}"/>
    <cellStyle name="Notas 3 2 4" xfId="2476" xr:uid="{00000000-0005-0000-0000-00009E0A0000}"/>
    <cellStyle name="Notas 3 2 5" xfId="2477" xr:uid="{00000000-0005-0000-0000-00009F0A0000}"/>
    <cellStyle name="Notas 3 2 6" xfId="2478" xr:uid="{00000000-0005-0000-0000-0000A00A0000}"/>
    <cellStyle name="Notas 3 3" xfId="2479" xr:uid="{00000000-0005-0000-0000-0000A10A0000}"/>
    <cellStyle name="Notas 3 3 2" xfId="2480" xr:uid="{00000000-0005-0000-0000-0000A20A0000}"/>
    <cellStyle name="Notas 3 3 2 2" xfId="2481" xr:uid="{00000000-0005-0000-0000-0000A30A0000}"/>
    <cellStyle name="Notas 3 3 2 3" xfId="2482" xr:uid="{00000000-0005-0000-0000-0000A40A0000}"/>
    <cellStyle name="Notas 3 3 2 4" xfId="2483" xr:uid="{00000000-0005-0000-0000-0000A50A0000}"/>
    <cellStyle name="Notas 3 3 2 5" xfId="2484" xr:uid="{00000000-0005-0000-0000-0000A60A0000}"/>
    <cellStyle name="Notas 3 3 3" xfId="2485" xr:uid="{00000000-0005-0000-0000-0000A70A0000}"/>
    <cellStyle name="Notas 3 3 4" xfId="2486" xr:uid="{00000000-0005-0000-0000-0000A80A0000}"/>
    <cellStyle name="Notas 3 3 5" xfId="2487" xr:uid="{00000000-0005-0000-0000-0000A90A0000}"/>
    <cellStyle name="Notas 3 3 6" xfId="2488" xr:uid="{00000000-0005-0000-0000-0000AA0A0000}"/>
    <cellStyle name="Notas 3 4" xfId="2489" xr:uid="{00000000-0005-0000-0000-0000AB0A0000}"/>
    <cellStyle name="Notas 3 4 2" xfId="2490" xr:uid="{00000000-0005-0000-0000-0000AC0A0000}"/>
    <cellStyle name="Notas 3 4 2 2" xfId="2491" xr:uid="{00000000-0005-0000-0000-0000AD0A0000}"/>
    <cellStyle name="Notas 3 4 2 3" xfId="2492" xr:uid="{00000000-0005-0000-0000-0000AE0A0000}"/>
    <cellStyle name="Notas 3 4 2 4" xfId="2493" xr:uid="{00000000-0005-0000-0000-0000AF0A0000}"/>
    <cellStyle name="Notas 3 4 2 5" xfId="2494" xr:uid="{00000000-0005-0000-0000-0000B00A0000}"/>
    <cellStyle name="Notas 3 4 3" xfId="2495" xr:uid="{00000000-0005-0000-0000-0000B10A0000}"/>
    <cellStyle name="Notas 3 4 4" xfId="2496" xr:uid="{00000000-0005-0000-0000-0000B20A0000}"/>
    <cellStyle name="Notas 3 4 5" xfId="2497" xr:uid="{00000000-0005-0000-0000-0000B30A0000}"/>
    <cellStyle name="Notas 3 4 6" xfId="2498" xr:uid="{00000000-0005-0000-0000-0000B40A0000}"/>
    <cellStyle name="Notas 3 5" xfId="2499" xr:uid="{00000000-0005-0000-0000-0000B50A0000}"/>
    <cellStyle name="Notas 3 5 2" xfId="2500" xr:uid="{00000000-0005-0000-0000-0000B60A0000}"/>
    <cellStyle name="Notas 3 5 2 2" xfId="2501" xr:uid="{00000000-0005-0000-0000-0000B70A0000}"/>
    <cellStyle name="Notas 3 5 2 3" xfId="2502" xr:uid="{00000000-0005-0000-0000-0000B80A0000}"/>
    <cellStyle name="Notas 3 5 2 4" xfId="2503" xr:uid="{00000000-0005-0000-0000-0000B90A0000}"/>
    <cellStyle name="Notas 3 5 2 5" xfId="2504" xr:uid="{00000000-0005-0000-0000-0000BA0A0000}"/>
    <cellStyle name="Notas 3 5 3" xfId="2505" xr:uid="{00000000-0005-0000-0000-0000BB0A0000}"/>
    <cellStyle name="Notas 3 5 4" xfId="2506" xr:uid="{00000000-0005-0000-0000-0000BC0A0000}"/>
    <cellStyle name="Notas 3 5 5" xfId="2507" xr:uid="{00000000-0005-0000-0000-0000BD0A0000}"/>
    <cellStyle name="Notas 3 5 6" xfId="2508" xr:uid="{00000000-0005-0000-0000-0000BE0A0000}"/>
    <cellStyle name="Notas 3 6" xfId="2509" xr:uid="{00000000-0005-0000-0000-0000BF0A0000}"/>
    <cellStyle name="Notas 3 6 2" xfId="2510" xr:uid="{00000000-0005-0000-0000-0000C00A0000}"/>
    <cellStyle name="Notas 3 6 3" xfId="2511" xr:uid="{00000000-0005-0000-0000-0000C10A0000}"/>
    <cellStyle name="Notas 3 6 4" xfId="2512" xr:uid="{00000000-0005-0000-0000-0000C20A0000}"/>
    <cellStyle name="Notas 3 6 5" xfId="2513" xr:uid="{00000000-0005-0000-0000-0000C30A0000}"/>
    <cellStyle name="Notas 3 7" xfId="2514" xr:uid="{00000000-0005-0000-0000-0000C40A0000}"/>
    <cellStyle name="Notas 3 8" xfId="2515" xr:uid="{00000000-0005-0000-0000-0000C50A0000}"/>
    <cellStyle name="Notas 3 9" xfId="2516" xr:uid="{00000000-0005-0000-0000-0000C60A0000}"/>
    <cellStyle name="Notas 30" xfId="2517" xr:uid="{00000000-0005-0000-0000-0000C70A0000}"/>
    <cellStyle name="Notas 31" xfId="2518" xr:uid="{00000000-0005-0000-0000-0000C80A0000}"/>
    <cellStyle name="Notas 32" xfId="2519" xr:uid="{00000000-0005-0000-0000-0000C90A0000}"/>
    <cellStyle name="Notas 33" xfId="2520" xr:uid="{00000000-0005-0000-0000-0000CA0A0000}"/>
    <cellStyle name="Notas 34" xfId="2521" xr:uid="{00000000-0005-0000-0000-0000CB0A0000}"/>
    <cellStyle name="Notas 35" xfId="2522" xr:uid="{00000000-0005-0000-0000-0000CC0A0000}"/>
    <cellStyle name="Notas 36" xfId="2523" xr:uid="{00000000-0005-0000-0000-0000CD0A0000}"/>
    <cellStyle name="Notas 37" xfId="2524" xr:uid="{00000000-0005-0000-0000-0000CE0A0000}"/>
    <cellStyle name="Notas 4" xfId="2525" xr:uid="{00000000-0005-0000-0000-0000CF0A0000}"/>
    <cellStyle name="Notas 4 10" xfId="2526" xr:uid="{00000000-0005-0000-0000-0000D00A0000}"/>
    <cellStyle name="Notas 4 2" xfId="2527" xr:uid="{00000000-0005-0000-0000-0000D10A0000}"/>
    <cellStyle name="Notas 4 2 2" xfId="2528" xr:uid="{00000000-0005-0000-0000-0000D20A0000}"/>
    <cellStyle name="Notas 4 2 2 2" xfId="2529" xr:uid="{00000000-0005-0000-0000-0000D30A0000}"/>
    <cellStyle name="Notas 4 2 2 3" xfId="2530" xr:uid="{00000000-0005-0000-0000-0000D40A0000}"/>
    <cellStyle name="Notas 4 2 2 4" xfId="2531" xr:uid="{00000000-0005-0000-0000-0000D50A0000}"/>
    <cellStyle name="Notas 4 2 2 5" xfId="2532" xr:uid="{00000000-0005-0000-0000-0000D60A0000}"/>
    <cellStyle name="Notas 4 2 3" xfId="2533" xr:uid="{00000000-0005-0000-0000-0000D70A0000}"/>
    <cellStyle name="Notas 4 2 4" xfId="2534" xr:uid="{00000000-0005-0000-0000-0000D80A0000}"/>
    <cellStyle name="Notas 4 2 5" xfId="2535" xr:uid="{00000000-0005-0000-0000-0000D90A0000}"/>
    <cellStyle name="Notas 4 2 6" xfId="2536" xr:uid="{00000000-0005-0000-0000-0000DA0A0000}"/>
    <cellStyle name="Notas 4 3" xfId="2537" xr:uid="{00000000-0005-0000-0000-0000DB0A0000}"/>
    <cellStyle name="Notas 4 3 2" xfId="2538" xr:uid="{00000000-0005-0000-0000-0000DC0A0000}"/>
    <cellStyle name="Notas 4 3 2 2" xfId="2539" xr:uid="{00000000-0005-0000-0000-0000DD0A0000}"/>
    <cellStyle name="Notas 4 3 2 3" xfId="2540" xr:uid="{00000000-0005-0000-0000-0000DE0A0000}"/>
    <cellStyle name="Notas 4 3 2 4" xfId="2541" xr:uid="{00000000-0005-0000-0000-0000DF0A0000}"/>
    <cellStyle name="Notas 4 3 2 5" xfId="2542" xr:uid="{00000000-0005-0000-0000-0000E00A0000}"/>
    <cellStyle name="Notas 4 3 3" xfId="2543" xr:uid="{00000000-0005-0000-0000-0000E10A0000}"/>
    <cellStyle name="Notas 4 3 4" xfId="2544" xr:uid="{00000000-0005-0000-0000-0000E20A0000}"/>
    <cellStyle name="Notas 4 3 5" xfId="2545" xr:uid="{00000000-0005-0000-0000-0000E30A0000}"/>
    <cellStyle name="Notas 4 3 6" xfId="2546" xr:uid="{00000000-0005-0000-0000-0000E40A0000}"/>
    <cellStyle name="Notas 4 4" xfId="2547" xr:uid="{00000000-0005-0000-0000-0000E50A0000}"/>
    <cellStyle name="Notas 4 4 2" xfId="2548" xr:uid="{00000000-0005-0000-0000-0000E60A0000}"/>
    <cellStyle name="Notas 4 4 2 2" xfId="2549" xr:uid="{00000000-0005-0000-0000-0000E70A0000}"/>
    <cellStyle name="Notas 4 4 2 3" xfId="2550" xr:uid="{00000000-0005-0000-0000-0000E80A0000}"/>
    <cellStyle name="Notas 4 4 2 4" xfId="2551" xr:uid="{00000000-0005-0000-0000-0000E90A0000}"/>
    <cellStyle name="Notas 4 4 2 5" xfId="2552" xr:uid="{00000000-0005-0000-0000-0000EA0A0000}"/>
    <cellStyle name="Notas 4 4 3" xfId="2553" xr:uid="{00000000-0005-0000-0000-0000EB0A0000}"/>
    <cellStyle name="Notas 4 4 4" xfId="2554" xr:uid="{00000000-0005-0000-0000-0000EC0A0000}"/>
    <cellStyle name="Notas 4 4 5" xfId="2555" xr:uid="{00000000-0005-0000-0000-0000ED0A0000}"/>
    <cellStyle name="Notas 4 4 6" xfId="2556" xr:uid="{00000000-0005-0000-0000-0000EE0A0000}"/>
    <cellStyle name="Notas 4 5" xfId="2557" xr:uid="{00000000-0005-0000-0000-0000EF0A0000}"/>
    <cellStyle name="Notas 4 5 2" xfId="2558" xr:uid="{00000000-0005-0000-0000-0000F00A0000}"/>
    <cellStyle name="Notas 4 5 2 2" xfId="2559" xr:uid="{00000000-0005-0000-0000-0000F10A0000}"/>
    <cellStyle name="Notas 4 5 2 3" xfId="2560" xr:uid="{00000000-0005-0000-0000-0000F20A0000}"/>
    <cellStyle name="Notas 4 5 2 4" xfId="2561" xr:uid="{00000000-0005-0000-0000-0000F30A0000}"/>
    <cellStyle name="Notas 4 5 2 5" xfId="2562" xr:uid="{00000000-0005-0000-0000-0000F40A0000}"/>
    <cellStyle name="Notas 4 5 3" xfId="2563" xr:uid="{00000000-0005-0000-0000-0000F50A0000}"/>
    <cellStyle name="Notas 4 5 4" xfId="2564" xr:uid="{00000000-0005-0000-0000-0000F60A0000}"/>
    <cellStyle name="Notas 4 5 5" xfId="2565" xr:uid="{00000000-0005-0000-0000-0000F70A0000}"/>
    <cellStyle name="Notas 4 5 6" xfId="2566" xr:uid="{00000000-0005-0000-0000-0000F80A0000}"/>
    <cellStyle name="Notas 4 6" xfId="2567" xr:uid="{00000000-0005-0000-0000-0000F90A0000}"/>
    <cellStyle name="Notas 4 6 2" xfId="2568" xr:uid="{00000000-0005-0000-0000-0000FA0A0000}"/>
    <cellStyle name="Notas 4 6 3" xfId="2569" xr:uid="{00000000-0005-0000-0000-0000FB0A0000}"/>
    <cellStyle name="Notas 4 6 4" xfId="2570" xr:uid="{00000000-0005-0000-0000-0000FC0A0000}"/>
    <cellStyle name="Notas 4 6 5" xfId="2571" xr:uid="{00000000-0005-0000-0000-0000FD0A0000}"/>
    <cellStyle name="Notas 4 7" xfId="2572" xr:uid="{00000000-0005-0000-0000-0000FE0A0000}"/>
    <cellStyle name="Notas 4 8" xfId="2573" xr:uid="{00000000-0005-0000-0000-0000FF0A0000}"/>
    <cellStyle name="Notas 4 9" xfId="2574" xr:uid="{00000000-0005-0000-0000-0000000B0000}"/>
    <cellStyle name="Notas 5" xfId="2575" xr:uid="{00000000-0005-0000-0000-0000010B0000}"/>
    <cellStyle name="Notas 5 10" xfId="2576" xr:uid="{00000000-0005-0000-0000-0000020B0000}"/>
    <cellStyle name="Notas 5 2" xfId="2577" xr:uid="{00000000-0005-0000-0000-0000030B0000}"/>
    <cellStyle name="Notas 5 2 2" xfId="2578" xr:uid="{00000000-0005-0000-0000-0000040B0000}"/>
    <cellStyle name="Notas 5 2 2 2" xfId="2579" xr:uid="{00000000-0005-0000-0000-0000050B0000}"/>
    <cellStyle name="Notas 5 2 2 3" xfId="2580" xr:uid="{00000000-0005-0000-0000-0000060B0000}"/>
    <cellStyle name="Notas 5 2 2 4" xfId="2581" xr:uid="{00000000-0005-0000-0000-0000070B0000}"/>
    <cellStyle name="Notas 5 2 2 5" xfId="2582" xr:uid="{00000000-0005-0000-0000-0000080B0000}"/>
    <cellStyle name="Notas 5 2 3" xfId="2583" xr:uid="{00000000-0005-0000-0000-0000090B0000}"/>
    <cellStyle name="Notas 5 2 4" xfId="2584" xr:uid="{00000000-0005-0000-0000-00000A0B0000}"/>
    <cellStyle name="Notas 5 2 5" xfId="2585" xr:uid="{00000000-0005-0000-0000-00000B0B0000}"/>
    <cellStyle name="Notas 5 2 6" xfId="2586" xr:uid="{00000000-0005-0000-0000-00000C0B0000}"/>
    <cellStyle name="Notas 5 3" xfId="2587" xr:uid="{00000000-0005-0000-0000-00000D0B0000}"/>
    <cellStyle name="Notas 5 3 2" xfId="2588" xr:uid="{00000000-0005-0000-0000-00000E0B0000}"/>
    <cellStyle name="Notas 5 3 2 2" xfId="2589" xr:uid="{00000000-0005-0000-0000-00000F0B0000}"/>
    <cellStyle name="Notas 5 3 2 3" xfId="2590" xr:uid="{00000000-0005-0000-0000-0000100B0000}"/>
    <cellStyle name="Notas 5 3 2 4" xfId="2591" xr:uid="{00000000-0005-0000-0000-0000110B0000}"/>
    <cellStyle name="Notas 5 3 2 5" xfId="2592" xr:uid="{00000000-0005-0000-0000-0000120B0000}"/>
    <cellStyle name="Notas 5 3 3" xfId="2593" xr:uid="{00000000-0005-0000-0000-0000130B0000}"/>
    <cellStyle name="Notas 5 3 4" xfId="2594" xr:uid="{00000000-0005-0000-0000-0000140B0000}"/>
    <cellStyle name="Notas 5 3 5" xfId="2595" xr:uid="{00000000-0005-0000-0000-0000150B0000}"/>
    <cellStyle name="Notas 5 3 6" xfId="2596" xr:uid="{00000000-0005-0000-0000-0000160B0000}"/>
    <cellStyle name="Notas 5 4" xfId="2597" xr:uid="{00000000-0005-0000-0000-0000170B0000}"/>
    <cellStyle name="Notas 5 4 2" xfId="2598" xr:uid="{00000000-0005-0000-0000-0000180B0000}"/>
    <cellStyle name="Notas 5 4 2 2" xfId="2599" xr:uid="{00000000-0005-0000-0000-0000190B0000}"/>
    <cellStyle name="Notas 5 4 2 3" xfId="2600" xr:uid="{00000000-0005-0000-0000-00001A0B0000}"/>
    <cellStyle name="Notas 5 4 2 4" xfId="2601" xr:uid="{00000000-0005-0000-0000-00001B0B0000}"/>
    <cellStyle name="Notas 5 4 2 5" xfId="2602" xr:uid="{00000000-0005-0000-0000-00001C0B0000}"/>
    <cellStyle name="Notas 5 4 3" xfId="2603" xr:uid="{00000000-0005-0000-0000-00001D0B0000}"/>
    <cellStyle name="Notas 5 4 4" xfId="2604" xr:uid="{00000000-0005-0000-0000-00001E0B0000}"/>
    <cellStyle name="Notas 5 4 5" xfId="2605" xr:uid="{00000000-0005-0000-0000-00001F0B0000}"/>
    <cellStyle name="Notas 5 4 6" xfId="2606" xr:uid="{00000000-0005-0000-0000-0000200B0000}"/>
    <cellStyle name="Notas 5 5" xfId="2607" xr:uid="{00000000-0005-0000-0000-0000210B0000}"/>
    <cellStyle name="Notas 5 5 2" xfId="2608" xr:uid="{00000000-0005-0000-0000-0000220B0000}"/>
    <cellStyle name="Notas 5 5 2 2" xfId="2609" xr:uid="{00000000-0005-0000-0000-0000230B0000}"/>
    <cellStyle name="Notas 5 5 2 3" xfId="2610" xr:uid="{00000000-0005-0000-0000-0000240B0000}"/>
    <cellStyle name="Notas 5 5 2 4" xfId="2611" xr:uid="{00000000-0005-0000-0000-0000250B0000}"/>
    <cellStyle name="Notas 5 5 2 5" xfId="2612" xr:uid="{00000000-0005-0000-0000-0000260B0000}"/>
    <cellStyle name="Notas 5 5 3" xfId="2613" xr:uid="{00000000-0005-0000-0000-0000270B0000}"/>
    <cellStyle name="Notas 5 5 4" xfId="2614" xr:uid="{00000000-0005-0000-0000-0000280B0000}"/>
    <cellStyle name="Notas 5 5 5" xfId="2615" xr:uid="{00000000-0005-0000-0000-0000290B0000}"/>
    <cellStyle name="Notas 5 5 6" xfId="2616" xr:uid="{00000000-0005-0000-0000-00002A0B0000}"/>
    <cellStyle name="Notas 5 6" xfId="2617" xr:uid="{00000000-0005-0000-0000-00002B0B0000}"/>
    <cellStyle name="Notas 5 6 2" xfId="2618" xr:uid="{00000000-0005-0000-0000-00002C0B0000}"/>
    <cellStyle name="Notas 5 6 3" xfId="2619" xr:uid="{00000000-0005-0000-0000-00002D0B0000}"/>
    <cellStyle name="Notas 5 6 4" xfId="2620" xr:uid="{00000000-0005-0000-0000-00002E0B0000}"/>
    <cellStyle name="Notas 5 6 5" xfId="2621" xr:uid="{00000000-0005-0000-0000-00002F0B0000}"/>
    <cellStyle name="Notas 5 7" xfId="2622" xr:uid="{00000000-0005-0000-0000-0000300B0000}"/>
    <cellStyle name="Notas 5 8" xfId="2623" xr:uid="{00000000-0005-0000-0000-0000310B0000}"/>
    <cellStyle name="Notas 5 9" xfId="2624" xr:uid="{00000000-0005-0000-0000-0000320B0000}"/>
    <cellStyle name="Notas 6" xfId="2625" xr:uid="{00000000-0005-0000-0000-0000330B0000}"/>
    <cellStyle name="Notas 6 10" xfId="2626" xr:uid="{00000000-0005-0000-0000-0000340B0000}"/>
    <cellStyle name="Notas 6 2" xfId="2627" xr:uid="{00000000-0005-0000-0000-0000350B0000}"/>
    <cellStyle name="Notas 6 2 2" xfId="2628" xr:uid="{00000000-0005-0000-0000-0000360B0000}"/>
    <cellStyle name="Notas 6 2 2 2" xfId="2629" xr:uid="{00000000-0005-0000-0000-0000370B0000}"/>
    <cellStyle name="Notas 6 2 2 3" xfId="2630" xr:uid="{00000000-0005-0000-0000-0000380B0000}"/>
    <cellStyle name="Notas 6 2 2 4" xfId="2631" xr:uid="{00000000-0005-0000-0000-0000390B0000}"/>
    <cellStyle name="Notas 6 2 2 5" xfId="2632" xr:uid="{00000000-0005-0000-0000-00003A0B0000}"/>
    <cellStyle name="Notas 6 2 3" xfId="2633" xr:uid="{00000000-0005-0000-0000-00003B0B0000}"/>
    <cellStyle name="Notas 6 2 4" xfId="2634" xr:uid="{00000000-0005-0000-0000-00003C0B0000}"/>
    <cellStyle name="Notas 6 2 5" xfId="2635" xr:uid="{00000000-0005-0000-0000-00003D0B0000}"/>
    <cellStyle name="Notas 6 2 6" xfId="2636" xr:uid="{00000000-0005-0000-0000-00003E0B0000}"/>
    <cellStyle name="Notas 6 3" xfId="2637" xr:uid="{00000000-0005-0000-0000-00003F0B0000}"/>
    <cellStyle name="Notas 6 3 2" xfId="2638" xr:uid="{00000000-0005-0000-0000-0000400B0000}"/>
    <cellStyle name="Notas 6 3 2 2" xfId="2639" xr:uid="{00000000-0005-0000-0000-0000410B0000}"/>
    <cellStyle name="Notas 6 3 2 3" xfId="2640" xr:uid="{00000000-0005-0000-0000-0000420B0000}"/>
    <cellStyle name="Notas 6 3 2 4" xfId="2641" xr:uid="{00000000-0005-0000-0000-0000430B0000}"/>
    <cellStyle name="Notas 6 3 2 5" xfId="2642" xr:uid="{00000000-0005-0000-0000-0000440B0000}"/>
    <cellStyle name="Notas 6 3 3" xfId="2643" xr:uid="{00000000-0005-0000-0000-0000450B0000}"/>
    <cellStyle name="Notas 6 3 4" xfId="2644" xr:uid="{00000000-0005-0000-0000-0000460B0000}"/>
    <cellStyle name="Notas 6 3 5" xfId="2645" xr:uid="{00000000-0005-0000-0000-0000470B0000}"/>
    <cellStyle name="Notas 6 3 6" xfId="2646" xr:uid="{00000000-0005-0000-0000-0000480B0000}"/>
    <cellStyle name="Notas 6 4" xfId="2647" xr:uid="{00000000-0005-0000-0000-0000490B0000}"/>
    <cellStyle name="Notas 6 4 2" xfId="2648" xr:uid="{00000000-0005-0000-0000-00004A0B0000}"/>
    <cellStyle name="Notas 6 4 2 2" xfId="2649" xr:uid="{00000000-0005-0000-0000-00004B0B0000}"/>
    <cellStyle name="Notas 6 4 2 3" xfId="2650" xr:uid="{00000000-0005-0000-0000-00004C0B0000}"/>
    <cellStyle name="Notas 6 4 2 4" xfId="2651" xr:uid="{00000000-0005-0000-0000-00004D0B0000}"/>
    <cellStyle name="Notas 6 4 2 5" xfId="2652" xr:uid="{00000000-0005-0000-0000-00004E0B0000}"/>
    <cellStyle name="Notas 6 4 3" xfId="2653" xr:uid="{00000000-0005-0000-0000-00004F0B0000}"/>
    <cellStyle name="Notas 6 4 4" xfId="2654" xr:uid="{00000000-0005-0000-0000-0000500B0000}"/>
    <cellStyle name="Notas 6 4 5" xfId="2655" xr:uid="{00000000-0005-0000-0000-0000510B0000}"/>
    <cellStyle name="Notas 6 4 6" xfId="2656" xr:uid="{00000000-0005-0000-0000-0000520B0000}"/>
    <cellStyle name="Notas 6 5" xfId="2657" xr:uid="{00000000-0005-0000-0000-0000530B0000}"/>
    <cellStyle name="Notas 6 5 2" xfId="2658" xr:uid="{00000000-0005-0000-0000-0000540B0000}"/>
    <cellStyle name="Notas 6 5 2 2" xfId="2659" xr:uid="{00000000-0005-0000-0000-0000550B0000}"/>
    <cellStyle name="Notas 6 5 2 3" xfId="2660" xr:uid="{00000000-0005-0000-0000-0000560B0000}"/>
    <cellStyle name="Notas 6 5 2 4" xfId="2661" xr:uid="{00000000-0005-0000-0000-0000570B0000}"/>
    <cellStyle name="Notas 6 5 2 5" xfId="2662" xr:uid="{00000000-0005-0000-0000-0000580B0000}"/>
    <cellStyle name="Notas 6 5 3" xfId="2663" xr:uid="{00000000-0005-0000-0000-0000590B0000}"/>
    <cellStyle name="Notas 6 5 4" xfId="2664" xr:uid="{00000000-0005-0000-0000-00005A0B0000}"/>
    <cellStyle name="Notas 6 5 5" xfId="2665" xr:uid="{00000000-0005-0000-0000-00005B0B0000}"/>
    <cellStyle name="Notas 6 5 6" xfId="2666" xr:uid="{00000000-0005-0000-0000-00005C0B0000}"/>
    <cellStyle name="Notas 6 6" xfId="2667" xr:uid="{00000000-0005-0000-0000-00005D0B0000}"/>
    <cellStyle name="Notas 6 6 2" xfId="2668" xr:uid="{00000000-0005-0000-0000-00005E0B0000}"/>
    <cellStyle name="Notas 6 6 3" xfId="2669" xr:uid="{00000000-0005-0000-0000-00005F0B0000}"/>
    <cellStyle name="Notas 6 6 4" xfId="2670" xr:uid="{00000000-0005-0000-0000-0000600B0000}"/>
    <cellStyle name="Notas 6 6 5" xfId="2671" xr:uid="{00000000-0005-0000-0000-0000610B0000}"/>
    <cellStyle name="Notas 6 7" xfId="2672" xr:uid="{00000000-0005-0000-0000-0000620B0000}"/>
    <cellStyle name="Notas 6 8" xfId="2673" xr:uid="{00000000-0005-0000-0000-0000630B0000}"/>
    <cellStyle name="Notas 6 9" xfId="2674" xr:uid="{00000000-0005-0000-0000-0000640B0000}"/>
    <cellStyle name="Notas 7" xfId="2675" xr:uid="{00000000-0005-0000-0000-0000650B0000}"/>
    <cellStyle name="Notas 7 10" xfId="2676" xr:uid="{00000000-0005-0000-0000-0000660B0000}"/>
    <cellStyle name="Notas 7 2" xfId="2677" xr:uid="{00000000-0005-0000-0000-0000670B0000}"/>
    <cellStyle name="Notas 7 2 2" xfId="2678" xr:uid="{00000000-0005-0000-0000-0000680B0000}"/>
    <cellStyle name="Notas 7 2 2 2" xfId="2679" xr:uid="{00000000-0005-0000-0000-0000690B0000}"/>
    <cellStyle name="Notas 7 2 2 3" xfId="2680" xr:uid="{00000000-0005-0000-0000-00006A0B0000}"/>
    <cellStyle name="Notas 7 2 2 4" xfId="2681" xr:uid="{00000000-0005-0000-0000-00006B0B0000}"/>
    <cellStyle name="Notas 7 2 2 5" xfId="2682" xr:uid="{00000000-0005-0000-0000-00006C0B0000}"/>
    <cellStyle name="Notas 7 2 3" xfId="2683" xr:uid="{00000000-0005-0000-0000-00006D0B0000}"/>
    <cellStyle name="Notas 7 2 4" xfId="2684" xr:uid="{00000000-0005-0000-0000-00006E0B0000}"/>
    <cellStyle name="Notas 7 2 5" xfId="2685" xr:uid="{00000000-0005-0000-0000-00006F0B0000}"/>
    <cellStyle name="Notas 7 2 6" xfId="2686" xr:uid="{00000000-0005-0000-0000-0000700B0000}"/>
    <cellStyle name="Notas 7 3" xfId="2687" xr:uid="{00000000-0005-0000-0000-0000710B0000}"/>
    <cellStyle name="Notas 7 3 2" xfId="2688" xr:uid="{00000000-0005-0000-0000-0000720B0000}"/>
    <cellStyle name="Notas 7 3 2 2" xfId="2689" xr:uid="{00000000-0005-0000-0000-0000730B0000}"/>
    <cellStyle name="Notas 7 3 2 3" xfId="2690" xr:uid="{00000000-0005-0000-0000-0000740B0000}"/>
    <cellStyle name="Notas 7 3 2 4" xfId="2691" xr:uid="{00000000-0005-0000-0000-0000750B0000}"/>
    <cellStyle name="Notas 7 3 2 5" xfId="2692" xr:uid="{00000000-0005-0000-0000-0000760B0000}"/>
    <cellStyle name="Notas 7 3 3" xfId="2693" xr:uid="{00000000-0005-0000-0000-0000770B0000}"/>
    <cellStyle name="Notas 7 3 4" xfId="2694" xr:uid="{00000000-0005-0000-0000-0000780B0000}"/>
    <cellStyle name="Notas 7 3 5" xfId="2695" xr:uid="{00000000-0005-0000-0000-0000790B0000}"/>
    <cellStyle name="Notas 7 3 6" xfId="2696" xr:uid="{00000000-0005-0000-0000-00007A0B0000}"/>
    <cellStyle name="Notas 7 4" xfId="2697" xr:uid="{00000000-0005-0000-0000-00007B0B0000}"/>
    <cellStyle name="Notas 7 4 2" xfId="2698" xr:uid="{00000000-0005-0000-0000-00007C0B0000}"/>
    <cellStyle name="Notas 7 4 2 2" xfId="2699" xr:uid="{00000000-0005-0000-0000-00007D0B0000}"/>
    <cellStyle name="Notas 7 4 2 3" xfId="2700" xr:uid="{00000000-0005-0000-0000-00007E0B0000}"/>
    <cellStyle name="Notas 7 4 2 4" xfId="2701" xr:uid="{00000000-0005-0000-0000-00007F0B0000}"/>
    <cellStyle name="Notas 7 4 2 5" xfId="2702" xr:uid="{00000000-0005-0000-0000-0000800B0000}"/>
    <cellStyle name="Notas 7 4 3" xfId="2703" xr:uid="{00000000-0005-0000-0000-0000810B0000}"/>
    <cellStyle name="Notas 7 4 4" xfId="2704" xr:uid="{00000000-0005-0000-0000-0000820B0000}"/>
    <cellStyle name="Notas 7 4 5" xfId="2705" xr:uid="{00000000-0005-0000-0000-0000830B0000}"/>
    <cellStyle name="Notas 7 4 6" xfId="2706" xr:uid="{00000000-0005-0000-0000-0000840B0000}"/>
    <cellStyle name="Notas 7 5" xfId="2707" xr:uid="{00000000-0005-0000-0000-0000850B0000}"/>
    <cellStyle name="Notas 7 5 2" xfId="2708" xr:uid="{00000000-0005-0000-0000-0000860B0000}"/>
    <cellStyle name="Notas 7 5 2 2" xfId="2709" xr:uid="{00000000-0005-0000-0000-0000870B0000}"/>
    <cellStyle name="Notas 7 5 2 3" xfId="2710" xr:uid="{00000000-0005-0000-0000-0000880B0000}"/>
    <cellStyle name="Notas 7 5 2 4" xfId="2711" xr:uid="{00000000-0005-0000-0000-0000890B0000}"/>
    <cellStyle name="Notas 7 5 2 5" xfId="2712" xr:uid="{00000000-0005-0000-0000-00008A0B0000}"/>
    <cellStyle name="Notas 7 5 3" xfId="2713" xr:uid="{00000000-0005-0000-0000-00008B0B0000}"/>
    <cellStyle name="Notas 7 5 4" xfId="2714" xr:uid="{00000000-0005-0000-0000-00008C0B0000}"/>
    <cellStyle name="Notas 7 5 5" xfId="2715" xr:uid="{00000000-0005-0000-0000-00008D0B0000}"/>
    <cellStyle name="Notas 7 5 6" xfId="2716" xr:uid="{00000000-0005-0000-0000-00008E0B0000}"/>
    <cellStyle name="Notas 7 6" xfId="2717" xr:uid="{00000000-0005-0000-0000-00008F0B0000}"/>
    <cellStyle name="Notas 7 6 2" xfId="2718" xr:uid="{00000000-0005-0000-0000-0000900B0000}"/>
    <cellStyle name="Notas 7 6 3" xfId="2719" xr:uid="{00000000-0005-0000-0000-0000910B0000}"/>
    <cellStyle name="Notas 7 6 4" xfId="2720" xr:uid="{00000000-0005-0000-0000-0000920B0000}"/>
    <cellStyle name="Notas 7 6 5" xfId="2721" xr:uid="{00000000-0005-0000-0000-0000930B0000}"/>
    <cellStyle name="Notas 7 7" xfId="2722" xr:uid="{00000000-0005-0000-0000-0000940B0000}"/>
    <cellStyle name="Notas 7 8" xfId="2723" xr:uid="{00000000-0005-0000-0000-0000950B0000}"/>
    <cellStyle name="Notas 7 9" xfId="2724" xr:uid="{00000000-0005-0000-0000-0000960B0000}"/>
    <cellStyle name="Notas 8" xfId="2725" xr:uid="{00000000-0005-0000-0000-0000970B0000}"/>
    <cellStyle name="Notas 8 2" xfId="2726" xr:uid="{00000000-0005-0000-0000-0000980B0000}"/>
    <cellStyle name="Notas 8 2 2" xfId="2727" xr:uid="{00000000-0005-0000-0000-0000990B0000}"/>
    <cellStyle name="Notas 8 2 3" xfId="2728" xr:uid="{00000000-0005-0000-0000-00009A0B0000}"/>
    <cellStyle name="Notas 8 2 4" xfId="2729" xr:uid="{00000000-0005-0000-0000-00009B0B0000}"/>
    <cellStyle name="Notas 8 2 5" xfId="2730" xr:uid="{00000000-0005-0000-0000-00009C0B0000}"/>
    <cellStyle name="Notas 8 3" xfId="2731" xr:uid="{00000000-0005-0000-0000-00009D0B0000}"/>
    <cellStyle name="Notas 8 4" xfId="2732" xr:uid="{00000000-0005-0000-0000-00009E0B0000}"/>
    <cellStyle name="Notas 8 5" xfId="2733" xr:uid="{00000000-0005-0000-0000-00009F0B0000}"/>
    <cellStyle name="Notas 8 6" xfId="2734" xr:uid="{00000000-0005-0000-0000-0000A00B0000}"/>
    <cellStyle name="Notas 9" xfId="2735" xr:uid="{00000000-0005-0000-0000-0000A10B0000}"/>
    <cellStyle name="Notas 9 2" xfId="2736" xr:uid="{00000000-0005-0000-0000-0000A20B0000}"/>
    <cellStyle name="Notas 9 2 2" xfId="2737" xr:uid="{00000000-0005-0000-0000-0000A30B0000}"/>
    <cellStyle name="Notas 9 2 3" xfId="2738" xr:uid="{00000000-0005-0000-0000-0000A40B0000}"/>
    <cellStyle name="Notas 9 2 4" xfId="2739" xr:uid="{00000000-0005-0000-0000-0000A50B0000}"/>
    <cellStyle name="Notas 9 2 5" xfId="2740" xr:uid="{00000000-0005-0000-0000-0000A60B0000}"/>
    <cellStyle name="Notas 9 3" xfId="2741" xr:uid="{00000000-0005-0000-0000-0000A70B0000}"/>
    <cellStyle name="Notas 9 4" xfId="2742" xr:uid="{00000000-0005-0000-0000-0000A80B0000}"/>
    <cellStyle name="Notas 9 5" xfId="2743" xr:uid="{00000000-0005-0000-0000-0000A90B0000}"/>
    <cellStyle name="Notas 9 6" xfId="2744" xr:uid="{00000000-0005-0000-0000-0000AA0B0000}"/>
    <cellStyle name="Porcentaje" xfId="1" builtinId="5"/>
    <cellStyle name="Porcentaje 2" xfId="2745" xr:uid="{00000000-0005-0000-0000-0000AC0B0000}"/>
    <cellStyle name="Porcentaje 2 2" xfId="3040" xr:uid="{00000000-0005-0000-0000-0000AD0B0000}"/>
    <cellStyle name="Porcentaje 3" xfId="2746" xr:uid="{00000000-0005-0000-0000-0000AE0B0000}"/>
    <cellStyle name="Porcentaje 4" xfId="2747" xr:uid="{00000000-0005-0000-0000-0000AF0B0000}"/>
    <cellStyle name="Porcentaje 5" xfId="2748" xr:uid="{00000000-0005-0000-0000-0000B00B0000}"/>
    <cellStyle name="Porcentaje 5 2" xfId="2749" xr:uid="{00000000-0005-0000-0000-0000B10B0000}"/>
    <cellStyle name="Porcentual 2" xfId="2750" xr:uid="{00000000-0005-0000-0000-0000B20B0000}"/>
    <cellStyle name="Porcentual 2 2" xfId="2751" xr:uid="{00000000-0005-0000-0000-0000B30B0000}"/>
    <cellStyle name="Porcentual 2 3" xfId="2752" xr:uid="{00000000-0005-0000-0000-0000B40B0000}"/>
    <cellStyle name="Porcentual 2 3 2" xfId="2753" xr:uid="{00000000-0005-0000-0000-0000B50B0000}"/>
    <cellStyle name="Porcentual 3" xfId="2754" xr:uid="{00000000-0005-0000-0000-0000B60B0000}"/>
    <cellStyle name="Porcentual 4" xfId="2755" xr:uid="{00000000-0005-0000-0000-0000B70B0000}"/>
    <cellStyle name="Salida 2" xfId="2756" xr:uid="{00000000-0005-0000-0000-0000B80B0000}"/>
    <cellStyle name="Salida 3" xfId="2757" xr:uid="{00000000-0005-0000-0000-0000B90B0000}"/>
    <cellStyle name="Salida 4" xfId="2758" xr:uid="{00000000-0005-0000-0000-0000BA0B0000}"/>
    <cellStyle name="Salida 5" xfId="2759" xr:uid="{00000000-0005-0000-0000-0000BB0B0000}"/>
    <cellStyle name="Salida 6" xfId="2760" xr:uid="{00000000-0005-0000-0000-0000BC0B0000}"/>
    <cellStyle name="TableStyleLight1" xfId="2761" xr:uid="{00000000-0005-0000-0000-0000BD0B0000}"/>
    <cellStyle name="Texto de advertencia 2" xfId="2762" xr:uid="{00000000-0005-0000-0000-0000BE0B0000}"/>
    <cellStyle name="Texto de advertencia 3" xfId="2763" xr:uid="{00000000-0005-0000-0000-0000BF0B0000}"/>
    <cellStyle name="Texto de advertencia 4" xfId="2764" xr:uid="{00000000-0005-0000-0000-0000C00B0000}"/>
    <cellStyle name="Texto de advertencia 5" xfId="2765" xr:uid="{00000000-0005-0000-0000-0000C10B0000}"/>
    <cellStyle name="Texto de advertencia 6" xfId="2766" xr:uid="{00000000-0005-0000-0000-0000C20B0000}"/>
    <cellStyle name="Texto explicativo 2" xfId="2767" xr:uid="{00000000-0005-0000-0000-0000C30B0000}"/>
    <cellStyle name="Texto explicativo 3" xfId="2768" xr:uid="{00000000-0005-0000-0000-0000C40B0000}"/>
    <cellStyle name="Texto explicativo 4" xfId="2769" xr:uid="{00000000-0005-0000-0000-0000C50B0000}"/>
    <cellStyle name="Texto explicativo 5" xfId="2770" xr:uid="{00000000-0005-0000-0000-0000C60B0000}"/>
    <cellStyle name="Texto explicativo 6" xfId="2771" xr:uid="{00000000-0005-0000-0000-0000C70B0000}"/>
    <cellStyle name="Título 1 2" xfId="2772" xr:uid="{00000000-0005-0000-0000-0000C80B0000}"/>
    <cellStyle name="Título 1 3" xfId="2773" xr:uid="{00000000-0005-0000-0000-0000C90B0000}"/>
    <cellStyle name="Título 1 4" xfId="2774" xr:uid="{00000000-0005-0000-0000-0000CA0B0000}"/>
    <cellStyle name="Título 1 5" xfId="2775" xr:uid="{00000000-0005-0000-0000-0000CB0B0000}"/>
    <cellStyle name="Título 1 6" xfId="2776" xr:uid="{00000000-0005-0000-0000-0000CC0B0000}"/>
    <cellStyle name="Título 2 2" xfId="2777" xr:uid="{00000000-0005-0000-0000-0000CD0B0000}"/>
    <cellStyle name="Título 2 3" xfId="2778" xr:uid="{00000000-0005-0000-0000-0000CE0B0000}"/>
    <cellStyle name="Título 2 4" xfId="2779" xr:uid="{00000000-0005-0000-0000-0000CF0B0000}"/>
    <cellStyle name="Título 2 5" xfId="2780" xr:uid="{00000000-0005-0000-0000-0000D00B0000}"/>
    <cellStyle name="Título 2 6" xfId="2781" xr:uid="{00000000-0005-0000-0000-0000D10B0000}"/>
    <cellStyle name="Título 3 2" xfId="2782" xr:uid="{00000000-0005-0000-0000-0000D20B0000}"/>
    <cellStyle name="Título 3 3" xfId="2783" xr:uid="{00000000-0005-0000-0000-0000D30B0000}"/>
    <cellStyle name="Título 3 4" xfId="2784" xr:uid="{00000000-0005-0000-0000-0000D40B0000}"/>
    <cellStyle name="Título 3 5" xfId="2785" xr:uid="{00000000-0005-0000-0000-0000D50B0000}"/>
    <cellStyle name="Título 3 6" xfId="2786" xr:uid="{00000000-0005-0000-0000-0000D60B0000}"/>
    <cellStyle name="Título 4" xfId="2787" xr:uid="{00000000-0005-0000-0000-0000D70B0000}"/>
    <cellStyle name="Título 5" xfId="2788" xr:uid="{00000000-0005-0000-0000-0000D80B0000}"/>
    <cellStyle name="Título 6" xfId="2789" xr:uid="{00000000-0005-0000-0000-0000D90B0000}"/>
    <cellStyle name="Título 7" xfId="2790" xr:uid="{00000000-0005-0000-0000-0000DA0B0000}"/>
    <cellStyle name="Título 8" xfId="2791" xr:uid="{00000000-0005-0000-0000-0000DB0B0000}"/>
    <cellStyle name="Total 2" xfId="2792" xr:uid="{00000000-0005-0000-0000-0000DC0B0000}"/>
    <cellStyle name="Total 3" xfId="2793" xr:uid="{00000000-0005-0000-0000-0000DD0B0000}"/>
    <cellStyle name="Total 4" xfId="2794" xr:uid="{00000000-0005-0000-0000-0000DE0B0000}"/>
    <cellStyle name="Total 5" xfId="2795" xr:uid="{00000000-0005-0000-0000-0000DF0B0000}"/>
    <cellStyle name="Total 6" xfId="2796" xr:uid="{00000000-0005-0000-0000-0000E00B0000}"/>
  </cellStyles>
  <dxfs count="30">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4FEA2A"/>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4FEA2A"/>
        </patternFill>
      </fill>
    </dxf>
    <dxf>
      <fill>
        <patternFill>
          <bgColor rgb="FFFF0000"/>
        </patternFill>
      </fill>
    </dxf>
    <dxf>
      <fill>
        <patternFill>
          <bgColor rgb="FFFFFF00"/>
        </patternFill>
      </fill>
    </dxf>
    <dxf>
      <fill>
        <patternFill>
          <bgColor rgb="FFFFFF00"/>
        </patternFill>
      </fill>
    </dxf>
    <dxf>
      <fill>
        <patternFill>
          <bgColor rgb="FF4FEA2A"/>
        </patternFill>
      </fill>
    </dxf>
    <dxf>
      <fill>
        <patternFill>
          <bgColor rgb="FFFFFF00"/>
        </patternFill>
      </fill>
    </dxf>
    <dxf>
      <fill>
        <patternFill>
          <bgColor rgb="FF00B050"/>
        </patternFill>
      </fill>
    </dxf>
    <dxf>
      <fill>
        <patternFill>
          <bgColor rgb="FF00B050"/>
        </patternFill>
      </fill>
    </dxf>
    <dxf>
      <fill>
        <patternFill>
          <bgColor rgb="FF92D050"/>
        </patternFill>
      </fill>
    </dxf>
    <dxf>
      <fill>
        <patternFill>
          <bgColor rgb="FF4FEA2A"/>
        </patternFill>
      </fill>
    </dxf>
    <dxf>
      <fill>
        <patternFill>
          <bgColor rgb="FF4FEA2A"/>
        </patternFill>
      </fill>
    </dxf>
    <dxf>
      <font>
        <color auto="1"/>
      </font>
      <fill>
        <patternFill>
          <bgColor rgb="FF4FEA2A"/>
        </patternFill>
      </fill>
    </dxf>
  </dxfs>
  <tableStyles count="0" defaultTableStyle="TableStyleMedium2" defaultPivotStyle="PivotStyleLight16"/>
  <colors>
    <mruColors>
      <color rgb="FF4FEA2A"/>
      <color rgb="FFFF5050"/>
      <color rgb="FFE4801C"/>
      <color rgb="FF0AD093"/>
      <color rgb="FFECA4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293721</xdr:colOff>
      <xdr:row>3</xdr:row>
      <xdr:rowOff>50800</xdr:rowOff>
    </xdr:to>
    <xdr:pic>
      <xdr:nvPicPr>
        <xdr:cNvPr id="3" name="Imagen 2">
          <a:extLst>
            <a:ext uri="{FF2B5EF4-FFF2-40B4-BE49-F238E27FC236}">
              <a16:creationId xmlns:a16="http://schemas.microsoft.com/office/drawing/2014/main" id="{6E58175B-1C81-4007-81D7-EE4DFDABEA51}"/>
            </a:ext>
          </a:extLst>
        </xdr:cNvPr>
        <xdr:cNvPicPr/>
      </xdr:nvPicPr>
      <xdr:blipFill>
        <a:blip xmlns:r="http://schemas.openxmlformats.org/officeDocument/2006/relationships" r:embed="rId1"/>
        <a:stretch>
          <a:fillRect/>
        </a:stretch>
      </xdr:blipFill>
      <xdr:spPr>
        <a:xfrm>
          <a:off x="0" y="0"/>
          <a:ext cx="1778000" cy="11176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79998168889431442"/>
    <pageSetUpPr fitToPage="1"/>
  </sheetPr>
  <dimension ref="A1:XFA49"/>
  <sheetViews>
    <sheetView tabSelected="1" topLeftCell="A5" zoomScale="78" zoomScaleNormal="78" workbookViewId="0">
      <pane xSplit="5" ySplit="11" topLeftCell="Z16" activePane="bottomRight" state="frozen"/>
      <selection activeCell="A5" sqref="A5"/>
      <selection pane="topRight" activeCell="F5" sqref="F5"/>
      <selection pane="bottomLeft" activeCell="A16" sqref="A16"/>
      <selection pane="bottomRight" activeCell="B16" sqref="B16:B18"/>
    </sheetView>
  </sheetViews>
  <sheetFormatPr baseColWidth="10" defaultColWidth="11.453125" defaultRowHeight="18.5" x14ac:dyDescent="0.45"/>
  <cols>
    <col min="1" max="1" width="19.1796875" style="2" customWidth="1"/>
    <col min="2" max="2" width="37.54296875" style="1" customWidth="1"/>
    <col min="3" max="3" width="12.81640625" style="140" customWidth="1"/>
    <col min="4" max="4" width="18.1796875" style="1" customWidth="1"/>
    <col min="5" max="5" width="47.453125" style="127" customWidth="1"/>
    <col min="6" max="6" width="11.81640625" style="135" customWidth="1"/>
    <col min="7" max="7" width="10.453125" style="1" customWidth="1"/>
    <col min="8" max="8" width="12.453125" style="1" customWidth="1"/>
    <col min="9" max="9" width="11.81640625" style="1" customWidth="1"/>
    <col min="10" max="10" width="12.1796875" style="1" customWidth="1"/>
    <col min="11" max="11" width="10.54296875" style="1" customWidth="1"/>
    <col min="12" max="13" width="10" style="1" customWidth="1"/>
    <col min="14" max="14" width="12.81640625" style="1" customWidth="1"/>
    <col min="15" max="15" width="18.1796875" style="1" customWidth="1"/>
    <col min="16" max="16" width="9.1796875" style="1" customWidth="1"/>
    <col min="17" max="17" width="11.1796875" style="152" customWidth="1"/>
    <col min="18" max="18" width="15.1796875" style="1" customWidth="1"/>
    <col min="19" max="19" width="12.453125" style="1" customWidth="1"/>
    <col min="20" max="20" width="13.81640625" style="1" customWidth="1"/>
    <col min="21" max="21" width="13.1796875" style="1" customWidth="1"/>
    <col min="22" max="22" width="14.81640625" style="1" customWidth="1"/>
    <col min="23" max="23" width="14.1796875" style="104" customWidth="1"/>
    <col min="24" max="25" width="18.81640625" style="104" customWidth="1"/>
    <col min="26" max="26" width="25" style="8" customWidth="1"/>
    <col min="27" max="27" width="23.81640625" style="1" customWidth="1"/>
    <col min="28" max="28" width="22.81640625" style="1" customWidth="1"/>
    <col min="29" max="29" width="20.1796875" style="134" customWidth="1"/>
    <col min="30" max="30" width="144.1796875" style="3" customWidth="1"/>
    <col min="31" max="31" width="23.1796875" style="1" customWidth="1"/>
    <col min="32" max="32" width="25.1796875" style="1" customWidth="1"/>
    <col min="33" max="16384" width="11.453125" style="1"/>
  </cols>
  <sheetData>
    <row r="1" spans="1:32" ht="31.5" customHeight="1" x14ac:dyDescent="0.35">
      <c r="A1" s="300"/>
      <c r="B1" s="301" t="s">
        <v>153</v>
      </c>
      <c r="C1" s="301"/>
      <c r="D1" s="301"/>
      <c r="E1" s="301"/>
      <c r="F1" s="301"/>
      <c r="G1" s="301"/>
      <c r="H1" s="301"/>
      <c r="I1" s="301"/>
      <c r="J1" s="301"/>
      <c r="K1" s="301"/>
      <c r="L1" s="301"/>
      <c r="M1" s="301"/>
      <c r="N1" s="301"/>
      <c r="O1" s="301"/>
      <c r="P1" s="301"/>
      <c r="Q1" s="301"/>
      <c r="R1" s="301"/>
      <c r="S1" s="301"/>
      <c r="T1" s="301"/>
      <c r="U1" s="301"/>
      <c r="V1" s="301"/>
      <c r="W1" s="301"/>
      <c r="X1" s="301"/>
      <c r="Y1" s="301"/>
      <c r="Z1" s="301"/>
      <c r="AA1" s="301"/>
      <c r="AB1" s="301"/>
      <c r="AC1" s="301"/>
      <c r="AD1" s="278"/>
    </row>
    <row r="2" spans="1:32" ht="22.5" customHeight="1" x14ac:dyDescent="0.35">
      <c r="A2" s="300"/>
      <c r="B2" s="301"/>
      <c r="C2" s="301"/>
      <c r="D2" s="301"/>
      <c r="E2" s="301"/>
      <c r="F2" s="301"/>
      <c r="G2" s="301"/>
      <c r="H2" s="301"/>
      <c r="I2" s="301"/>
      <c r="J2" s="301"/>
      <c r="K2" s="301"/>
      <c r="L2" s="301"/>
      <c r="M2" s="301"/>
      <c r="N2" s="301"/>
      <c r="O2" s="301"/>
      <c r="P2" s="301"/>
      <c r="Q2" s="301"/>
      <c r="R2" s="301"/>
      <c r="S2" s="301"/>
      <c r="T2" s="301"/>
      <c r="U2" s="301"/>
      <c r="V2" s="301"/>
      <c r="W2" s="301"/>
      <c r="X2" s="301"/>
      <c r="Y2" s="301"/>
      <c r="Z2" s="301"/>
      <c r="AA2" s="301"/>
      <c r="AB2" s="301"/>
      <c r="AC2" s="301"/>
      <c r="AD2" s="278"/>
    </row>
    <row r="3" spans="1:32" ht="28.5" customHeight="1" x14ac:dyDescent="0.35">
      <c r="A3" s="300"/>
      <c r="B3" s="301"/>
      <c r="C3" s="301"/>
      <c r="D3" s="301"/>
      <c r="E3" s="301"/>
      <c r="F3" s="301"/>
      <c r="G3" s="301"/>
      <c r="H3" s="301"/>
      <c r="I3" s="301"/>
      <c r="J3" s="301"/>
      <c r="K3" s="301"/>
      <c r="L3" s="301"/>
      <c r="M3" s="301"/>
      <c r="N3" s="301"/>
      <c r="O3" s="301"/>
      <c r="P3" s="301"/>
      <c r="Q3" s="301"/>
      <c r="R3" s="301"/>
      <c r="S3" s="301"/>
      <c r="T3" s="301"/>
      <c r="U3" s="301"/>
      <c r="V3" s="301"/>
      <c r="W3" s="301"/>
      <c r="X3" s="301"/>
      <c r="Y3" s="301"/>
      <c r="Z3" s="301"/>
      <c r="AA3" s="301"/>
      <c r="AB3" s="301"/>
      <c r="AC3" s="301"/>
      <c r="AD3" s="278"/>
    </row>
    <row r="4" spans="1:32" ht="28.5" customHeight="1" x14ac:dyDescent="0.35">
      <c r="A4" s="300"/>
      <c r="B4" s="301"/>
      <c r="C4" s="301"/>
      <c r="D4" s="301"/>
      <c r="E4" s="301"/>
      <c r="F4" s="301"/>
      <c r="G4" s="301"/>
      <c r="H4" s="301"/>
      <c r="I4" s="301"/>
      <c r="J4" s="301"/>
      <c r="K4" s="301"/>
      <c r="L4" s="301"/>
      <c r="M4" s="301"/>
      <c r="N4" s="301"/>
      <c r="O4" s="301"/>
      <c r="P4" s="301"/>
      <c r="Q4" s="301"/>
      <c r="R4" s="301"/>
      <c r="S4" s="301"/>
      <c r="T4" s="301"/>
      <c r="U4" s="301"/>
      <c r="V4" s="301"/>
      <c r="W4" s="301"/>
      <c r="X4" s="301"/>
      <c r="Y4" s="301"/>
      <c r="Z4" s="301"/>
      <c r="AA4" s="301"/>
      <c r="AB4" s="301"/>
      <c r="AC4" s="301"/>
      <c r="AD4" s="278"/>
    </row>
    <row r="5" spans="1:32" x14ac:dyDescent="0.45">
      <c r="AD5" s="277"/>
    </row>
    <row r="6" spans="1:32" hidden="1" x14ac:dyDescent="0.45"/>
    <row r="7" spans="1:32" hidden="1" x14ac:dyDescent="0.45"/>
    <row r="8" spans="1:32" hidden="1" x14ac:dyDescent="0.45"/>
    <row r="9" spans="1:32" ht="31" x14ac:dyDescent="0.35">
      <c r="A9" s="110" t="s">
        <v>219</v>
      </c>
      <c r="B9" s="110"/>
      <c r="C9" s="136"/>
      <c r="D9" s="4"/>
      <c r="E9" s="128"/>
      <c r="F9" s="136"/>
      <c r="G9" s="4"/>
      <c r="H9" s="4"/>
      <c r="I9" s="4"/>
      <c r="J9" s="4"/>
      <c r="K9" s="4"/>
      <c r="L9" s="4"/>
      <c r="M9" s="4"/>
      <c r="N9" s="4"/>
      <c r="O9" s="4"/>
      <c r="P9" s="4"/>
      <c r="Q9" s="5"/>
      <c r="R9" s="4"/>
      <c r="S9" s="4"/>
      <c r="T9" s="4"/>
      <c r="U9" s="4"/>
      <c r="V9" s="4"/>
      <c r="W9" s="103"/>
      <c r="X9" s="103"/>
      <c r="Y9" s="103"/>
      <c r="Z9" s="7"/>
    </row>
    <row r="10" spans="1:32" ht="31" x14ac:dyDescent="0.35">
      <c r="A10" s="110" t="s">
        <v>237</v>
      </c>
      <c r="B10" s="110"/>
      <c r="C10" s="136"/>
      <c r="D10" s="4"/>
      <c r="H10" s="151"/>
      <c r="I10" s="4"/>
      <c r="J10" s="4"/>
      <c r="K10" s="4"/>
      <c r="M10" s="4"/>
      <c r="N10" s="4"/>
      <c r="O10" s="4"/>
      <c r="Q10" s="5"/>
      <c r="R10" s="5"/>
      <c r="S10" s="4"/>
      <c r="T10" s="4"/>
      <c r="U10" s="4"/>
      <c r="V10" s="4"/>
      <c r="W10" s="103"/>
      <c r="X10" s="103"/>
      <c r="Y10" s="103"/>
      <c r="Z10" s="5"/>
    </row>
    <row r="11" spans="1:32" ht="11.15" customHeight="1" x14ac:dyDescent="0.35">
      <c r="A11" s="4"/>
      <c r="B11" s="4"/>
      <c r="C11" s="136"/>
      <c r="D11" s="4"/>
      <c r="I11" s="4"/>
      <c r="J11" s="4"/>
      <c r="K11" s="4"/>
      <c r="M11" s="4"/>
      <c r="Q11" s="5"/>
      <c r="R11" s="6"/>
      <c r="S11" s="4"/>
      <c r="T11" s="4"/>
      <c r="U11" s="4"/>
      <c r="V11" s="4"/>
      <c r="W11" s="103"/>
      <c r="X11" s="103"/>
      <c r="Y11" s="103"/>
      <c r="Z11" s="6"/>
    </row>
    <row r="12" spans="1:32" ht="21" hidden="1" x14ac:dyDescent="0.35">
      <c r="A12" s="4"/>
      <c r="B12" s="4"/>
      <c r="C12" s="136"/>
      <c r="D12" s="4"/>
      <c r="I12" s="4"/>
      <c r="J12" s="4"/>
      <c r="K12" s="4"/>
      <c r="M12" s="4"/>
      <c r="Q12" s="5"/>
      <c r="R12" s="6"/>
      <c r="S12" s="4"/>
      <c r="T12" s="4"/>
      <c r="U12" s="4"/>
      <c r="V12" s="4"/>
      <c r="W12" s="103"/>
      <c r="X12" s="103"/>
      <c r="Y12" s="103"/>
      <c r="Z12" s="6"/>
    </row>
    <row r="13" spans="1:32" s="118" customFormat="1" ht="44.15" customHeight="1" x14ac:dyDescent="0.35">
      <c r="A13" s="112"/>
      <c r="B13" s="112"/>
      <c r="C13" s="141"/>
      <c r="D13" s="313"/>
      <c r="E13" s="129"/>
      <c r="F13" s="137"/>
      <c r="G13" s="113"/>
      <c r="H13" s="147" t="s">
        <v>143</v>
      </c>
      <c r="I13" s="148"/>
      <c r="J13" s="148"/>
      <c r="K13" s="148"/>
      <c r="L13" s="148"/>
      <c r="M13" s="148"/>
      <c r="N13" s="148"/>
      <c r="O13" s="148"/>
      <c r="P13" s="148"/>
      <c r="Q13" s="153"/>
      <c r="R13" s="148"/>
      <c r="S13" s="148"/>
      <c r="T13" s="148"/>
      <c r="U13" s="148"/>
      <c r="V13" s="148"/>
      <c r="W13" s="148"/>
      <c r="X13" s="148"/>
      <c r="Y13" s="149"/>
      <c r="Z13" s="114"/>
      <c r="AA13" s="306"/>
      <c r="AB13" s="306"/>
      <c r="AC13" s="305" t="s">
        <v>148</v>
      </c>
      <c r="AD13" s="305"/>
    </row>
    <row r="14" spans="1:32" s="118" customFormat="1" ht="21" customHeight="1" x14ac:dyDescent="0.35">
      <c r="A14" s="115"/>
      <c r="B14" s="115"/>
      <c r="C14" s="142"/>
      <c r="D14" s="314"/>
      <c r="E14" s="130"/>
      <c r="F14" s="138"/>
      <c r="G14" s="116"/>
      <c r="H14" s="150" t="s">
        <v>139</v>
      </c>
      <c r="I14" s="150"/>
      <c r="J14" s="150"/>
      <c r="K14" s="150"/>
      <c r="L14" s="150"/>
      <c r="M14" s="150"/>
      <c r="N14" s="150"/>
      <c r="O14" s="150"/>
      <c r="P14" s="150" t="s">
        <v>140</v>
      </c>
      <c r="Q14" s="154"/>
      <c r="R14" s="150"/>
      <c r="S14" s="150"/>
      <c r="T14" s="150"/>
      <c r="U14" s="150"/>
      <c r="V14" s="150"/>
      <c r="W14" s="150"/>
      <c r="X14" s="150" t="s">
        <v>222</v>
      </c>
      <c r="Y14" s="150"/>
      <c r="Z14" s="117"/>
      <c r="AA14" s="307"/>
      <c r="AB14" s="307"/>
      <c r="AC14" s="305"/>
      <c r="AD14" s="305"/>
    </row>
    <row r="15" spans="1:32" s="118" customFormat="1" ht="65.25" customHeight="1" thickBot="1" x14ac:dyDescent="0.4">
      <c r="A15" s="156" t="s">
        <v>146</v>
      </c>
      <c r="B15" s="156" t="s">
        <v>147</v>
      </c>
      <c r="C15" s="157" t="s">
        <v>4</v>
      </c>
      <c r="D15" s="155" t="s">
        <v>203</v>
      </c>
      <c r="E15" s="158" t="s">
        <v>0</v>
      </c>
      <c r="F15" s="159" t="s">
        <v>1</v>
      </c>
      <c r="G15" s="160" t="s">
        <v>220</v>
      </c>
      <c r="H15" s="161" t="s">
        <v>135</v>
      </c>
      <c r="I15" s="161" t="s">
        <v>124</v>
      </c>
      <c r="J15" s="161" t="s">
        <v>125</v>
      </c>
      <c r="K15" s="161" t="s">
        <v>126</v>
      </c>
      <c r="L15" s="161" t="s">
        <v>127</v>
      </c>
      <c r="M15" s="161" t="s">
        <v>128</v>
      </c>
      <c r="N15" s="162" t="s">
        <v>155</v>
      </c>
      <c r="O15" s="162" t="s">
        <v>154</v>
      </c>
      <c r="P15" s="162" t="s">
        <v>129</v>
      </c>
      <c r="Q15" s="163" t="s">
        <v>130</v>
      </c>
      <c r="R15" s="162" t="s">
        <v>131</v>
      </c>
      <c r="S15" s="162" t="s">
        <v>132</v>
      </c>
      <c r="T15" s="162" t="s">
        <v>133</v>
      </c>
      <c r="U15" s="162" t="s">
        <v>134</v>
      </c>
      <c r="V15" s="162" t="s">
        <v>156</v>
      </c>
      <c r="W15" s="162" t="s">
        <v>157</v>
      </c>
      <c r="X15" s="160" t="s">
        <v>136</v>
      </c>
      <c r="Y15" s="160" t="s">
        <v>137</v>
      </c>
      <c r="Z15" s="164" t="s">
        <v>138</v>
      </c>
      <c r="AA15" s="165" t="s">
        <v>141</v>
      </c>
      <c r="AB15" s="166" t="s">
        <v>142</v>
      </c>
      <c r="AC15" s="167" t="s">
        <v>144</v>
      </c>
      <c r="AD15" s="168" t="s">
        <v>3</v>
      </c>
    </row>
    <row r="16" spans="1:32" ht="41.25" customHeight="1" thickBot="1" x14ac:dyDescent="0.4">
      <c r="A16" s="290">
        <v>200402</v>
      </c>
      <c r="B16" s="293" t="s">
        <v>195</v>
      </c>
      <c r="C16" s="171" t="s">
        <v>158</v>
      </c>
      <c r="D16" s="172" t="s">
        <v>204</v>
      </c>
      <c r="E16" s="173" t="s">
        <v>182</v>
      </c>
      <c r="F16" s="174" t="s">
        <v>185</v>
      </c>
      <c r="G16" s="266">
        <v>0.23</v>
      </c>
      <c r="H16" s="265">
        <v>5.0000000000000001E-3</v>
      </c>
      <c r="I16" s="210">
        <v>0.02</v>
      </c>
      <c r="J16" s="210">
        <v>0.02</v>
      </c>
      <c r="K16" s="210">
        <v>0.02</v>
      </c>
      <c r="L16" s="210">
        <v>0.02</v>
      </c>
      <c r="M16" s="211">
        <v>0.01</v>
      </c>
      <c r="N16" s="211">
        <f>SUM(H16:M16)</f>
        <v>9.5000000000000001E-2</v>
      </c>
      <c r="O16" s="176">
        <f>N16/G16</f>
        <v>0.41304347826086957</v>
      </c>
      <c r="P16" s="211">
        <v>0.01</v>
      </c>
      <c r="Q16" s="211">
        <v>0.01</v>
      </c>
      <c r="R16" s="211">
        <v>0.02</v>
      </c>
      <c r="S16" s="210">
        <v>0.02</v>
      </c>
      <c r="T16" s="210">
        <v>0.04</v>
      </c>
      <c r="U16" s="211">
        <v>0.03</v>
      </c>
      <c r="V16" s="211">
        <f t="shared" ref="V16:V30" si="0">SUM(P16:U16)</f>
        <v>0.13</v>
      </c>
      <c r="W16" s="176">
        <f>V16/G16</f>
        <v>0.56521739130434778</v>
      </c>
      <c r="X16" s="211">
        <f>N16+V16</f>
        <v>0.22500000000000001</v>
      </c>
      <c r="Y16" s="273">
        <f>O16+W16</f>
        <v>0.97826086956521729</v>
      </c>
      <c r="Z16" s="302">
        <v>1510140526</v>
      </c>
      <c r="AA16" s="308">
        <v>1396560961</v>
      </c>
      <c r="AB16" s="310">
        <f>AA16/Z16</f>
        <v>0.92478874446152037</v>
      </c>
      <c r="AC16" s="177" t="s">
        <v>214</v>
      </c>
      <c r="AD16" s="212" t="s">
        <v>228</v>
      </c>
      <c r="AE16"/>
      <c r="AF16" s="126"/>
    </row>
    <row r="17" spans="1:2048 2054:3071 3077:4094 4100:5117 5123:6140 6146:7163 7169:8192 8196:9215 9219:10238 10242:11261 11265:13312 13318:14335 14341:15358 15364:16381" ht="30" customHeight="1" thickBot="1" x14ac:dyDescent="0.4">
      <c r="A17" s="291"/>
      <c r="B17" s="294"/>
      <c r="C17" s="178" t="s">
        <v>201</v>
      </c>
      <c r="D17" s="179" t="str">
        <f>C17</f>
        <v>IV02AD</v>
      </c>
      <c r="E17" s="180" t="s">
        <v>170</v>
      </c>
      <c r="F17" s="181" t="s">
        <v>186</v>
      </c>
      <c r="G17" s="267">
        <v>6248</v>
      </c>
      <c r="H17" s="119">
        <v>323</v>
      </c>
      <c r="I17" s="119">
        <v>657</v>
      </c>
      <c r="J17" s="119">
        <v>1689</v>
      </c>
      <c r="K17" s="119">
        <v>695</v>
      </c>
      <c r="L17" s="119">
        <v>813</v>
      </c>
      <c r="M17" s="185">
        <v>2583</v>
      </c>
      <c r="N17" s="182">
        <f>SUM(H17:M17)</f>
        <v>6760</v>
      </c>
      <c r="O17" s="176">
        <f>N17/G17</f>
        <v>1.0819462227912933</v>
      </c>
      <c r="P17" s="119">
        <v>367</v>
      </c>
      <c r="Q17" s="183">
        <v>406</v>
      </c>
      <c r="R17" s="183">
        <v>581</v>
      </c>
      <c r="S17" s="263">
        <v>371</v>
      </c>
      <c r="T17" s="183">
        <v>77</v>
      </c>
      <c r="U17" s="183">
        <v>248</v>
      </c>
      <c r="V17" s="119">
        <f t="shared" si="0"/>
        <v>2050</v>
      </c>
      <c r="W17" s="184">
        <f>V17/G17</f>
        <v>0.32810499359795137</v>
      </c>
      <c r="X17" s="185">
        <f>N17+V17</f>
        <v>8810</v>
      </c>
      <c r="Y17" s="184">
        <f t="shared" ref="Y17:Y19" si="1">O17+W17</f>
        <v>1.4100512163892447</v>
      </c>
      <c r="Z17" s="303"/>
      <c r="AA17" s="309"/>
      <c r="AB17" s="311"/>
      <c r="AC17" s="186" t="s">
        <v>215</v>
      </c>
      <c r="AD17" s="213" t="s">
        <v>230</v>
      </c>
    </row>
    <row r="18" spans="1:2048 2054:3071 3077:4094 4100:5117 5123:6140 6146:7163 7169:8192 8196:9215 9219:10238 10242:11261 11265:13312 13318:14335 14341:15358 15364:16381" ht="48" customHeight="1" thickBot="1" x14ac:dyDescent="0.4">
      <c r="A18" s="292"/>
      <c r="B18" s="295"/>
      <c r="C18" s="187" t="s">
        <v>210</v>
      </c>
      <c r="D18" s="188" t="s">
        <v>204</v>
      </c>
      <c r="E18" s="189" t="s">
        <v>183</v>
      </c>
      <c r="F18" s="190" t="s">
        <v>185</v>
      </c>
      <c r="G18" s="268">
        <v>1</v>
      </c>
      <c r="H18" s="284">
        <v>0.02</v>
      </c>
      <c r="I18" s="285">
        <v>0.06</v>
      </c>
      <c r="J18" s="285">
        <v>0.08</v>
      </c>
      <c r="K18" s="285">
        <v>0.08</v>
      </c>
      <c r="L18" s="285">
        <v>0.08</v>
      </c>
      <c r="M18" s="286">
        <v>0.01</v>
      </c>
      <c r="N18" s="175">
        <f>SUM(H18:M18)</f>
        <v>0.33</v>
      </c>
      <c r="O18" s="287">
        <f>N18/G18</f>
        <v>0.33</v>
      </c>
      <c r="P18" s="169">
        <v>0.1</v>
      </c>
      <c r="Q18" s="169">
        <v>0.1</v>
      </c>
      <c r="R18" s="169">
        <v>0.1</v>
      </c>
      <c r="S18" s="169">
        <v>0.1</v>
      </c>
      <c r="T18" s="169">
        <v>0.1</v>
      </c>
      <c r="U18" s="169">
        <v>0.1</v>
      </c>
      <c r="V18" s="285">
        <f t="shared" si="0"/>
        <v>0.6</v>
      </c>
      <c r="W18" s="191">
        <f>V18/G18</f>
        <v>0.6</v>
      </c>
      <c r="X18" s="281">
        <f>N18+V18</f>
        <v>0.92999999999999994</v>
      </c>
      <c r="Y18" s="191">
        <f t="shared" si="1"/>
        <v>0.92999999999999994</v>
      </c>
      <c r="Z18" s="304"/>
      <c r="AA18" s="309"/>
      <c r="AB18" s="312"/>
      <c r="AC18" s="192" t="s">
        <v>192</v>
      </c>
      <c r="AD18" s="214" t="s">
        <v>229</v>
      </c>
    </row>
    <row r="19" spans="1:2048 2054:3071 3077:4094 4100:5117 5123:6140 6146:7163 7169:8192 8196:9215 9219:10238 10242:11261 11265:13312 13318:14335 14341:15358 15364:16381" ht="36.75" customHeight="1" thickBot="1" x14ac:dyDescent="0.4">
      <c r="A19" s="290">
        <v>200403</v>
      </c>
      <c r="B19" s="293" t="s">
        <v>196</v>
      </c>
      <c r="C19" s="171" t="s">
        <v>202</v>
      </c>
      <c r="D19" s="172" t="str">
        <f>C19</f>
        <v>IV03AF</v>
      </c>
      <c r="E19" s="180" t="s">
        <v>171</v>
      </c>
      <c r="F19" s="174" t="s">
        <v>186</v>
      </c>
      <c r="G19" s="269">
        <v>2800</v>
      </c>
      <c r="H19" s="170">
        <v>2740</v>
      </c>
      <c r="I19" s="170">
        <v>2743</v>
      </c>
      <c r="J19" s="170">
        <v>2721</v>
      </c>
      <c r="K19" s="170">
        <v>2715</v>
      </c>
      <c r="L19" s="170">
        <v>2721</v>
      </c>
      <c r="M19" s="194">
        <v>2740</v>
      </c>
      <c r="N19" s="182">
        <f>SUM(H19:M19)</f>
        <v>16380</v>
      </c>
      <c r="O19" s="176">
        <f>N19/G19</f>
        <v>5.85</v>
      </c>
      <c r="P19" s="170">
        <v>2744</v>
      </c>
      <c r="Q19" s="193">
        <v>2739</v>
      </c>
      <c r="R19" s="193">
        <v>2736</v>
      </c>
      <c r="S19" s="193">
        <v>2728</v>
      </c>
      <c r="T19" s="193">
        <v>2728</v>
      </c>
      <c r="U19" s="193">
        <v>2726</v>
      </c>
      <c r="V19" s="170">
        <f t="shared" si="0"/>
        <v>16401</v>
      </c>
      <c r="W19" s="176">
        <f>V19/G19</f>
        <v>5.8574999999999999</v>
      </c>
      <c r="X19" s="279">
        <f>+(N19+V19)/11</f>
        <v>2980.090909090909</v>
      </c>
      <c r="Y19" s="176">
        <f t="shared" si="1"/>
        <v>11.7075</v>
      </c>
      <c r="Z19" s="302">
        <v>53398817069</v>
      </c>
      <c r="AA19" s="308">
        <v>51942151793</v>
      </c>
      <c r="AB19" s="310">
        <f>AA19/Z19</f>
        <v>0.9727210197537195</v>
      </c>
      <c r="AC19" s="195" t="s">
        <v>188</v>
      </c>
      <c r="AD19" s="215" t="s">
        <v>231</v>
      </c>
    </row>
    <row r="20" spans="1:2048 2054:3071 3077:4094 4100:5117 5123:6140 6146:7163 7169:8192 8196:9215 9219:10238 10242:11261 11265:13312 13318:14335 14341:15358 15364:16381" ht="41.25" customHeight="1" thickBot="1" x14ac:dyDescent="0.4">
      <c r="A20" s="291"/>
      <c r="B20" s="294"/>
      <c r="C20" s="178" t="s">
        <v>159</v>
      </c>
      <c r="D20" s="179" t="s">
        <v>205</v>
      </c>
      <c r="E20" s="180" t="s">
        <v>172</v>
      </c>
      <c r="F20" s="181" t="s">
        <v>187</v>
      </c>
      <c r="G20" s="179">
        <v>0</v>
      </c>
      <c r="H20" s="119">
        <v>0</v>
      </c>
      <c r="I20" s="119">
        <v>0</v>
      </c>
      <c r="J20" s="119">
        <v>0</v>
      </c>
      <c r="K20" s="119">
        <v>0</v>
      </c>
      <c r="L20" s="119">
        <v>0</v>
      </c>
      <c r="M20" s="185">
        <v>0</v>
      </c>
      <c r="N20" s="182">
        <f t="shared" ref="N20:N30" si="2">SUM(H20:M20)</f>
        <v>0</v>
      </c>
      <c r="O20" s="176">
        <v>0</v>
      </c>
      <c r="P20" s="119">
        <v>0</v>
      </c>
      <c r="Q20" s="183">
        <v>0</v>
      </c>
      <c r="R20" s="183">
        <v>0</v>
      </c>
      <c r="S20" s="183">
        <v>0</v>
      </c>
      <c r="T20" s="183">
        <v>0</v>
      </c>
      <c r="U20" s="183"/>
      <c r="V20" s="170">
        <f t="shared" si="0"/>
        <v>0</v>
      </c>
      <c r="W20" s="196" t="s">
        <v>209</v>
      </c>
      <c r="X20" s="185">
        <f>N20+V20</f>
        <v>0</v>
      </c>
      <c r="Y20" s="196" t="s">
        <v>209</v>
      </c>
      <c r="Z20" s="303"/>
      <c r="AA20" s="309"/>
      <c r="AB20" s="311"/>
      <c r="AC20" s="197" t="s">
        <v>216</v>
      </c>
      <c r="AD20" s="216" t="s">
        <v>232</v>
      </c>
      <c r="AE20" s="132"/>
      <c r="AF20" s="133"/>
    </row>
    <row r="21" spans="1:2048 2054:3071 3077:4094 4100:5117 5123:6140 6146:7163 7169:8192 8196:9215 9219:10238 10242:11261 11265:13312 13318:14335 14341:15358 15364:16381" ht="48.75" customHeight="1" thickBot="1" x14ac:dyDescent="0.4">
      <c r="A21" s="291"/>
      <c r="B21" s="294"/>
      <c r="C21" s="178" t="s">
        <v>160</v>
      </c>
      <c r="D21" s="179" t="s">
        <v>205</v>
      </c>
      <c r="E21" s="180" t="s">
        <v>173</v>
      </c>
      <c r="F21" s="181" t="s">
        <v>187</v>
      </c>
      <c r="G21" s="179">
        <v>419</v>
      </c>
      <c r="H21" s="119">
        <v>3</v>
      </c>
      <c r="I21" s="119">
        <v>39</v>
      </c>
      <c r="J21" s="119">
        <v>4</v>
      </c>
      <c r="K21" s="119">
        <v>4</v>
      </c>
      <c r="L21" s="119">
        <v>9</v>
      </c>
      <c r="M21" s="185">
        <v>5</v>
      </c>
      <c r="N21" s="182">
        <f t="shared" si="2"/>
        <v>64</v>
      </c>
      <c r="O21" s="184">
        <f>N21/G21</f>
        <v>0.15274463007159905</v>
      </c>
      <c r="P21" s="119">
        <v>5</v>
      </c>
      <c r="Q21" s="183">
        <v>0</v>
      </c>
      <c r="R21" s="119">
        <v>4</v>
      </c>
      <c r="S21" s="119">
        <v>2</v>
      </c>
      <c r="T21" s="119">
        <v>4</v>
      </c>
      <c r="U21" s="119"/>
      <c r="V21" s="170">
        <f t="shared" si="0"/>
        <v>15</v>
      </c>
      <c r="W21" s="198">
        <f t="shared" ref="W21:W26" si="3">V21/G21</f>
        <v>3.5799522673031027E-2</v>
      </c>
      <c r="X21" s="185">
        <f>N21+V21</f>
        <v>79</v>
      </c>
      <c r="Y21" s="198">
        <f>O21+W21</f>
        <v>0.18854415274463007</v>
      </c>
      <c r="Z21" s="303"/>
      <c r="AA21" s="309"/>
      <c r="AB21" s="311"/>
      <c r="AC21" s="197" t="s">
        <v>216</v>
      </c>
      <c r="AD21" s="216" t="s">
        <v>233</v>
      </c>
      <c r="AE21" s="132"/>
      <c r="AF21" s="133"/>
    </row>
    <row r="22" spans="1:2048 2054:3071 3077:4094 4100:5117 5123:6140 6146:7163 7169:8192 8196:9215 9219:10238 10242:11261 11265:13312 13318:14335 14341:15358 15364:16381" ht="45" customHeight="1" thickBot="1" x14ac:dyDescent="0.4">
      <c r="A22" s="291"/>
      <c r="B22" s="294"/>
      <c r="C22" s="178" t="s">
        <v>161</v>
      </c>
      <c r="D22" s="179" t="s">
        <v>205</v>
      </c>
      <c r="E22" s="180" t="s">
        <v>174</v>
      </c>
      <c r="F22" s="181" t="s">
        <v>187</v>
      </c>
      <c r="G22" s="267">
        <v>1777</v>
      </c>
      <c r="H22" s="119">
        <v>0</v>
      </c>
      <c r="I22" s="119">
        <v>0</v>
      </c>
      <c r="J22" s="119">
        <v>0</v>
      </c>
      <c r="K22" s="119">
        <v>0</v>
      </c>
      <c r="L22" s="119">
        <v>0</v>
      </c>
      <c r="M22" s="185">
        <f>13+531</f>
        <v>544</v>
      </c>
      <c r="N22" s="182">
        <f t="shared" si="2"/>
        <v>544</v>
      </c>
      <c r="O22" s="184">
        <f>N22/G22</f>
        <v>0.3061339335959482</v>
      </c>
      <c r="P22" s="119">
        <v>0</v>
      </c>
      <c r="Q22" s="183">
        <v>0</v>
      </c>
      <c r="R22" s="183">
        <v>0</v>
      </c>
      <c r="S22" s="183">
        <v>0</v>
      </c>
      <c r="T22" s="183">
        <v>0</v>
      </c>
      <c r="U22" s="183"/>
      <c r="V22" s="170">
        <f t="shared" si="0"/>
        <v>0</v>
      </c>
      <c r="W22" s="184">
        <f t="shared" si="3"/>
        <v>0</v>
      </c>
      <c r="X22" s="185">
        <f>+N22+V22</f>
        <v>544</v>
      </c>
      <c r="Y22" s="184">
        <f>O22+W22</f>
        <v>0.3061339335959482</v>
      </c>
      <c r="Z22" s="303"/>
      <c r="AA22" s="309"/>
      <c r="AB22" s="311"/>
      <c r="AC22" s="199" t="s">
        <v>217</v>
      </c>
      <c r="AD22" s="216" t="s">
        <v>221</v>
      </c>
      <c r="AE22" s="132"/>
      <c r="AF22" s="133"/>
    </row>
    <row r="23" spans="1:2048 2054:3071 3077:4094 4100:5117 5123:6140 6146:7163 7169:8192 8196:9215 9219:10238 10242:11261 11265:13312 13318:14335 14341:15358 15364:16381" ht="46.5" customHeight="1" thickBot="1" x14ac:dyDescent="0.4">
      <c r="A23" s="291"/>
      <c r="B23" s="294"/>
      <c r="C23" s="255" t="s">
        <v>162</v>
      </c>
      <c r="D23" s="256" t="s">
        <v>205</v>
      </c>
      <c r="E23" s="180" t="s">
        <v>175</v>
      </c>
      <c r="F23" s="257" t="s">
        <v>187</v>
      </c>
      <c r="G23" s="256">
        <v>2065</v>
      </c>
      <c r="H23" s="243">
        <v>1</v>
      </c>
      <c r="I23" s="243">
        <v>50</v>
      </c>
      <c r="J23" s="243">
        <v>5</v>
      </c>
      <c r="K23" s="243">
        <v>3</v>
      </c>
      <c r="L23" s="243">
        <v>53</v>
      </c>
      <c r="M23" s="246">
        <v>14</v>
      </c>
      <c r="N23" s="182">
        <f t="shared" si="2"/>
        <v>126</v>
      </c>
      <c r="O23" s="244">
        <f>N23/G23</f>
        <v>6.1016949152542375E-2</v>
      </c>
      <c r="P23" s="243">
        <v>22</v>
      </c>
      <c r="Q23" s="245">
        <v>24</v>
      </c>
      <c r="R23" s="245">
        <v>31</v>
      </c>
      <c r="S23" s="245">
        <v>24</v>
      </c>
      <c r="T23" s="245">
        <v>33</v>
      </c>
      <c r="U23" s="245">
        <v>15</v>
      </c>
      <c r="V23" s="228">
        <f t="shared" si="0"/>
        <v>149</v>
      </c>
      <c r="W23" s="244">
        <f t="shared" si="3"/>
        <v>7.2154963680387416E-2</v>
      </c>
      <c r="X23" s="246">
        <f t="shared" ref="X23:X30" si="4">N23+V23</f>
        <v>275</v>
      </c>
      <c r="Y23" s="244">
        <f>O23+W23</f>
        <v>0.13317191283292978</v>
      </c>
      <c r="Z23" s="303"/>
      <c r="AA23" s="309"/>
      <c r="AB23" s="311"/>
      <c r="AC23" s="197" t="s">
        <v>216</v>
      </c>
      <c r="AD23" s="264" t="s">
        <v>234</v>
      </c>
    </row>
    <row r="24" spans="1:2048 2054:3071 3077:4094 4100:5117 5123:6140 6146:7163 7169:8192 8196:9215 9219:10238 10242:11261 11265:13312 13318:14335 14341:15358 15364:16381" ht="37.5" customHeight="1" thickBot="1" x14ac:dyDescent="0.4">
      <c r="A24" s="290">
        <v>200404</v>
      </c>
      <c r="B24" s="293" t="s">
        <v>197</v>
      </c>
      <c r="C24" s="171" t="s">
        <v>163</v>
      </c>
      <c r="D24" s="172" t="s">
        <v>206</v>
      </c>
      <c r="E24" s="180" t="s">
        <v>176</v>
      </c>
      <c r="F24" s="174" t="s">
        <v>187</v>
      </c>
      <c r="G24" s="172">
        <v>1424</v>
      </c>
      <c r="H24" s="203">
        <v>0</v>
      </c>
      <c r="I24" s="203">
        <v>1423</v>
      </c>
      <c r="J24" s="203">
        <v>18</v>
      </c>
      <c r="K24" s="203">
        <v>0</v>
      </c>
      <c r="L24" s="170">
        <v>0</v>
      </c>
      <c r="M24" s="194">
        <v>0</v>
      </c>
      <c r="N24" s="182">
        <f t="shared" si="2"/>
        <v>1441</v>
      </c>
      <c r="O24" s="176">
        <f>N24/G24</f>
        <v>1.011938202247191</v>
      </c>
      <c r="P24" s="170">
        <v>147</v>
      </c>
      <c r="Q24" s="193">
        <v>0</v>
      </c>
      <c r="R24" s="193">
        <v>0</v>
      </c>
      <c r="S24" s="193">
        <v>116</v>
      </c>
      <c r="T24" s="193">
        <v>0</v>
      </c>
      <c r="U24" s="193">
        <v>0</v>
      </c>
      <c r="V24" s="170">
        <f t="shared" si="0"/>
        <v>263</v>
      </c>
      <c r="W24" s="204">
        <f t="shared" si="3"/>
        <v>0.18469101123595505</v>
      </c>
      <c r="X24" s="194">
        <f t="shared" si="4"/>
        <v>1704</v>
      </c>
      <c r="Y24" s="176">
        <f>O24+W24</f>
        <v>1.196629213483146</v>
      </c>
      <c r="Z24" s="302">
        <v>29526876383</v>
      </c>
      <c r="AA24" s="308">
        <v>28574155420</v>
      </c>
      <c r="AB24" s="310">
        <f>AA24/Z24</f>
        <v>0.96773377073002798</v>
      </c>
      <c r="AC24" s="205" t="s">
        <v>189</v>
      </c>
      <c r="AD24" s="215" t="s">
        <v>223</v>
      </c>
      <c r="AE24" s="132"/>
    </row>
    <row r="25" spans="1:2048 2054:3071 3077:4094 4100:5117 5123:6140 6146:7163 7169:8192 8196:9215 9219:10238 10242:11261 11265:13312 13318:14335 14341:15358 15364:16381" ht="30.75" customHeight="1" thickBot="1" x14ac:dyDescent="0.4">
      <c r="A25" s="291"/>
      <c r="B25" s="294"/>
      <c r="C25" s="178" t="s">
        <v>164</v>
      </c>
      <c r="D25" s="179" t="s">
        <v>206</v>
      </c>
      <c r="E25" s="180" t="s">
        <v>177</v>
      </c>
      <c r="F25" s="181" t="s">
        <v>187</v>
      </c>
      <c r="G25" s="179">
        <v>113</v>
      </c>
      <c r="H25" s="206">
        <v>0</v>
      </c>
      <c r="I25" s="206">
        <v>0</v>
      </c>
      <c r="J25" s="206">
        <v>0</v>
      </c>
      <c r="K25" s="206">
        <v>0</v>
      </c>
      <c r="L25" s="206">
        <v>0</v>
      </c>
      <c r="M25" s="282">
        <v>0</v>
      </c>
      <c r="N25" s="182">
        <f t="shared" si="2"/>
        <v>0</v>
      </c>
      <c r="O25" s="184">
        <f t="shared" ref="O25:O28" si="5">N25/G25</f>
        <v>0</v>
      </c>
      <c r="P25" s="119">
        <v>0</v>
      </c>
      <c r="Q25" s="183">
        <v>0</v>
      </c>
      <c r="R25" s="183">
        <v>0</v>
      </c>
      <c r="S25" s="183">
        <v>46</v>
      </c>
      <c r="T25" s="183">
        <v>0</v>
      </c>
      <c r="U25" s="183">
        <v>0</v>
      </c>
      <c r="V25" s="119">
        <f t="shared" si="0"/>
        <v>46</v>
      </c>
      <c r="W25" s="254">
        <f t="shared" si="3"/>
        <v>0.40707964601769914</v>
      </c>
      <c r="X25" s="185">
        <f t="shared" si="4"/>
        <v>46</v>
      </c>
      <c r="Y25" s="184">
        <f>O25+W25</f>
        <v>0.40707964601769914</v>
      </c>
      <c r="Z25" s="303"/>
      <c r="AA25" s="309"/>
      <c r="AB25" s="311"/>
      <c r="AC25" s="207" t="s">
        <v>189</v>
      </c>
      <c r="AD25" s="217" t="s">
        <v>224</v>
      </c>
    </row>
    <row r="26" spans="1:2048 2054:3071 3077:4094 4100:5117 5123:6140 6146:7163 7169:8192 8196:9215 9219:10238 10242:11261 11265:13312 13318:14335 14341:15358 15364:16381" ht="33" customHeight="1" thickBot="1" x14ac:dyDescent="0.4">
      <c r="A26" s="291"/>
      <c r="B26" s="294"/>
      <c r="C26" s="178" t="s">
        <v>165</v>
      </c>
      <c r="D26" s="179" t="s">
        <v>206</v>
      </c>
      <c r="E26" s="180" t="s">
        <v>178</v>
      </c>
      <c r="F26" s="181" t="s">
        <v>187</v>
      </c>
      <c r="G26" s="179">
        <v>75</v>
      </c>
      <c r="H26" s="206">
        <v>0</v>
      </c>
      <c r="I26" s="206">
        <v>75</v>
      </c>
      <c r="J26" s="206">
        <v>0</v>
      </c>
      <c r="K26" s="206">
        <v>0</v>
      </c>
      <c r="L26" s="206">
        <v>0</v>
      </c>
      <c r="M26" s="282">
        <v>0</v>
      </c>
      <c r="N26" s="182">
        <f t="shared" si="2"/>
        <v>75</v>
      </c>
      <c r="O26" s="184">
        <f>N26/G26</f>
        <v>1</v>
      </c>
      <c r="P26" s="119">
        <v>0</v>
      </c>
      <c r="Q26" s="183">
        <v>0</v>
      </c>
      <c r="R26" s="183">
        <v>0</v>
      </c>
      <c r="S26" s="183">
        <v>72</v>
      </c>
      <c r="T26" s="183">
        <v>0</v>
      </c>
      <c r="U26" s="183">
        <v>0</v>
      </c>
      <c r="V26" s="119">
        <f t="shared" si="0"/>
        <v>72</v>
      </c>
      <c r="W26" s="184">
        <f t="shared" si="3"/>
        <v>0.96</v>
      </c>
      <c r="X26" s="185">
        <f t="shared" si="4"/>
        <v>147</v>
      </c>
      <c r="Y26" s="184">
        <f t="shared" ref="Y26:Y30" si="6">O26+W26</f>
        <v>1.96</v>
      </c>
      <c r="Z26" s="303"/>
      <c r="AA26" s="309"/>
      <c r="AB26" s="311"/>
      <c r="AC26" s="207" t="s">
        <v>189</v>
      </c>
      <c r="AD26" s="217" t="s">
        <v>225</v>
      </c>
    </row>
    <row r="27" spans="1:2048 2054:3071 3077:4094 4100:5117 5123:6140 6146:7163 7169:8192 8196:9215 9219:10238 10242:11261 11265:13312 13318:14335 14341:15358 15364:16381" ht="35.25" customHeight="1" thickBot="1" x14ac:dyDescent="0.4">
      <c r="A27" s="292"/>
      <c r="B27" s="295"/>
      <c r="C27" s="187" t="s">
        <v>166</v>
      </c>
      <c r="D27" s="188" t="s">
        <v>206</v>
      </c>
      <c r="E27" s="180" t="s">
        <v>184</v>
      </c>
      <c r="F27" s="190" t="s">
        <v>187</v>
      </c>
      <c r="G27" s="188">
        <v>71</v>
      </c>
      <c r="H27" s="208">
        <v>0</v>
      </c>
      <c r="I27" s="208">
        <v>71</v>
      </c>
      <c r="J27" s="208">
        <v>0</v>
      </c>
      <c r="K27" s="208">
        <v>0</v>
      </c>
      <c r="L27" s="208">
        <v>0</v>
      </c>
      <c r="M27" s="283">
        <v>0</v>
      </c>
      <c r="N27" s="182">
        <f t="shared" si="2"/>
        <v>71</v>
      </c>
      <c r="O27" s="191">
        <f t="shared" si="5"/>
        <v>1</v>
      </c>
      <c r="P27" s="200">
        <v>0</v>
      </c>
      <c r="Q27" s="201">
        <v>0</v>
      </c>
      <c r="R27" s="201">
        <v>0</v>
      </c>
      <c r="S27" s="201">
        <v>0</v>
      </c>
      <c r="T27" s="201">
        <v>0</v>
      </c>
      <c r="U27" s="201">
        <v>0</v>
      </c>
      <c r="V27" s="200">
        <f t="shared" si="0"/>
        <v>0</v>
      </c>
      <c r="W27" s="191">
        <f t="shared" ref="W27:W29" si="7">V27/G27</f>
        <v>0</v>
      </c>
      <c r="X27" s="202">
        <f t="shared" si="4"/>
        <v>71</v>
      </c>
      <c r="Y27" s="191">
        <f t="shared" si="6"/>
        <v>1</v>
      </c>
      <c r="Z27" s="304"/>
      <c r="AA27" s="315"/>
      <c r="AB27" s="312"/>
      <c r="AC27" s="209" t="s">
        <v>189</v>
      </c>
      <c r="AD27" s="218" t="s">
        <v>226</v>
      </c>
    </row>
    <row r="28" spans="1:2048 2054:3071 3077:4094 4100:5117 5123:6140 6146:7163 7169:8192 8196:9215 9219:10238 10242:11261 11265:13312 13318:14335 14341:15358 15364:16381" ht="39" customHeight="1" thickBot="1" x14ac:dyDescent="0.4">
      <c r="A28" s="240">
        <v>200405</v>
      </c>
      <c r="B28" s="241" t="s">
        <v>198</v>
      </c>
      <c r="C28" s="258" t="s">
        <v>167</v>
      </c>
      <c r="D28" s="259" t="s">
        <v>207</v>
      </c>
      <c r="E28" s="180" t="s">
        <v>179</v>
      </c>
      <c r="F28" s="260" t="s">
        <v>187</v>
      </c>
      <c r="G28" s="270">
        <v>2</v>
      </c>
      <c r="H28" s="247">
        <v>0</v>
      </c>
      <c r="I28" s="247">
        <v>0</v>
      </c>
      <c r="J28" s="247">
        <v>0</v>
      </c>
      <c r="K28" s="247">
        <v>0</v>
      </c>
      <c r="L28" s="247">
        <v>0</v>
      </c>
      <c r="M28" s="251">
        <v>0</v>
      </c>
      <c r="N28" s="182">
        <f t="shared" si="2"/>
        <v>0</v>
      </c>
      <c r="O28" s="248">
        <f t="shared" si="5"/>
        <v>0</v>
      </c>
      <c r="P28" s="249">
        <v>0</v>
      </c>
      <c r="Q28" s="250">
        <v>0</v>
      </c>
      <c r="R28" s="251">
        <v>0</v>
      </c>
      <c r="S28" s="247">
        <v>0</v>
      </c>
      <c r="T28" s="247">
        <v>0</v>
      </c>
      <c r="U28" s="251"/>
      <c r="V28" s="252">
        <f t="shared" si="0"/>
        <v>0</v>
      </c>
      <c r="W28" s="248">
        <f t="shared" si="7"/>
        <v>0</v>
      </c>
      <c r="X28" s="253">
        <f t="shared" si="4"/>
        <v>0</v>
      </c>
      <c r="Y28" s="248">
        <f>O28+W28</f>
        <v>0</v>
      </c>
      <c r="Z28" s="274">
        <v>844477177</v>
      </c>
      <c r="AA28" s="261">
        <v>437277658</v>
      </c>
      <c r="AB28" s="242">
        <f>AA28/Z28</f>
        <v>0.51780873410152561</v>
      </c>
      <c r="AC28" s="262" t="s">
        <v>218</v>
      </c>
      <c r="AD28" s="214" t="s">
        <v>235</v>
      </c>
    </row>
    <row r="29" spans="1:2048 2054:3071 3077:4094 4100:5117 5123:6140 6146:7163 7169:8192 8196:9215 9219:10238 10242:11261 11265:13312 13318:14335 14341:15358 15364:16381" ht="39" customHeight="1" thickBot="1" x14ac:dyDescent="0.4">
      <c r="A29" s="221">
        <v>200406</v>
      </c>
      <c r="B29" s="219" t="s">
        <v>199</v>
      </c>
      <c r="C29" s="222" t="s">
        <v>168</v>
      </c>
      <c r="D29" s="223" t="s">
        <v>208</v>
      </c>
      <c r="E29" s="224" t="s">
        <v>180</v>
      </c>
      <c r="F29" s="225" t="s">
        <v>187</v>
      </c>
      <c r="G29" s="271">
        <v>1563</v>
      </c>
      <c r="H29" s="247">
        <v>62</v>
      </c>
      <c r="I29" s="228">
        <v>0</v>
      </c>
      <c r="J29" s="228">
        <v>81</v>
      </c>
      <c r="K29" s="228">
        <v>17</v>
      </c>
      <c r="L29" s="228">
        <v>0</v>
      </c>
      <c r="M29" s="226">
        <v>0</v>
      </c>
      <c r="N29" s="182">
        <f t="shared" si="2"/>
        <v>160</v>
      </c>
      <c r="O29" s="227">
        <f>N29/G29</f>
        <v>0.10236724248240563</v>
      </c>
      <c r="P29" s="228">
        <v>137</v>
      </c>
      <c r="Q29" s="229">
        <v>0</v>
      </c>
      <c r="R29" s="231">
        <v>0</v>
      </c>
      <c r="S29" s="288">
        <v>17</v>
      </c>
      <c r="T29" s="288">
        <v>124</v>
      </c>
      <c r="U29" s="231">
        <v>54</v>
      </c>
      <c r="V29" s="228">
        <f t="shared" si="0"/>
        <v>332</v>
      </c>
      <c r="W29" s="230">
        <f t="shared" si="7"/>
        <v>0.21241202815099169</v>
      </c>
      <c r="X29" s="226">
        <f t="shared" si="4"/>
        <v>492</v>
      </c>
      <c r="Y29" s="230">
        <f t="shared" si="6"/>
        <v>0.31477927063339733</v>
      </c>
      <c r="Z29" s="275">
        <v>2215358598</v>
      </c>
      <c r="AA29" s="232">
        <v>847226430</v>
      </c>
      <c r="AB29" s="220">
        <f>AA29/Z29</f>
        <v>0.38243308815325255</v>
      </c>
      <c r="AC29" s="177" t="s">
        <v>190</v>
      </c>
      <c r="AD29" s="214" t="s">
        <v>236</v>
      </c>
      <c r="AE29" s="132"/>
    </row>
    <row r="30" spans="1:2048 2054:3071 3077:4094 4100:5117 5123:6140 6146:7163 7169:8192 8196:9215 9219:10238 10242:11261 11265:13312 13318:14335 14341:15358 15364:16381" ht="45" customHeight="1" thickBot="1" x14ac:dyDescent="0.4">
      <c r="A30" s="233">
        <v>200407</v>
      </c>
      <c r="B30" s="234" t="s">
        <v>200</v>
      </c>
      <c r="C30" s="171" t="s">
        <v>169</v>
      </c>
      <c r="D30" s="172" t="s">
        <v>213</v>
      </c>
      <c r="E30" s="173" t="s">
        <v>181</v>
      </c>
      <c r="F30" s="174" t="s">
        <v>187</v>
      </c>
      <c r="G30" s="272">
        <v>325</v>
      </c>
      <c r="H30" s="235">
        <v>0</v>
      </c>
      <c r="I30" s="235">
        <v>3</v>
      </c>
      <c r="J30" s="235">
        <v>35</v>
      </c>
      <c r="K30" s="235">
        <v>96</v>
      </c>
      <c r="L30" s="235">
        <v>19</v>
      </c>
      <c r="M30" s="193">
        <v>29</v>
      </c>
      <c r="N30" s="182">
        <f t="shared" si="2"/>
        <v>182</v>
      </c>
      <c r="O30" s="176">
        <f>N30/G30</f>
        <v>0.56000000000000005</v>
      </c>
      <c r="P30" s="170">
        <v>7</v>
      </c>
      <c r="Q30" s="236">
        <v>15</v>
      </c>
      <c r="R30" s="236">
        <v>55</v>
      </c>
      <c r="S30" s="236">
        <v>40</v>
      </c>
      <c r="T30" s="236">
        <v>20</v>
      </c>
      <c r="U30" s="236">
        <v>10</v>
      </c>
      <c r="V30" s="170">
        <f t="shared" si="0"/>
        <v>147</v>
      </c>
      <c r="W30" s="237">
        <f t="shared" ref="W30" si="8">V30/G30</f>
        <v>0.4523076923076923</v>
      </c>
      <c r="X30" s="194">
        <f t="shared" si="4"/>
        <v>329</v>
      </c>
      <c r="Y30" s="227">
        <f t="shared" si="6"/>
        <v>1.0123076923076924</v>
      </c>
      <c r="Z30" s="276">
        <v>236672962</v>
      </c>
      <c r="AA30" s="238">
        <v>216763556</v>
      </c>
      <c r="AB30" s="280">
        <f>AA30/Z30</f>
        <v>0.91587798694132205</v>
      </c>
      <c r="AC30" s="205" t="s">
        <v>191</v>
      </c>
      <c r="AD30" s="239" t="s">
        <v>227</v>
      </c>
      <c r="AE30" s="8"/>
    </row>
    <row r="31" spans="1:2048 2054:3071 3077:4094 4100:5117 5123:6140 6146:7163 7169:8192 8196:9215 9219:10238 10242:11261 11265:13312 13318:14335 14341:15358 15364:16381" ht="45" customHeight="1" x14ac:dyDescent="0.35">
      <c r="A31" s="127"/>
      <c r="B31" s="135"/>
      <c r="C31" s="1"/>
      <c r="E31" s="1"/>
      <c r="F31" s="1"/>
      <c r="H31" s="125"/>
      <c r="L31" s="127"/>
      <c r="M31" s="135"/>
      <c r="Q31" s="1"/>
      <c r="S31" s="125"/>
      <c r="W31" s="127"/>
      <c r="X31" s="135"/>
      <c r="Y31" s="1"/>
      <c r="Z31" s="1"/>
      <c r="AC31" s="1"/>
      <c r="AD31" s="125"/>
      <c r="AH31" s="127"/>
      <c r="AI31" s="135"/>
      <c r="AO31" s="125"/>
      <c r="AS31" s="127"/>
      <c r="AT31" s="135"/>
      <c r="AZ31" s="125"/>
      <c r="BD31" s="127"/>
      <c r="BE31" s="135"/>
      <c r="BK31" s="125"/>
      <c r="BO31" s="127"/>
      <c r="BP31" s="135"/>
      <c r="BV31" s="125"/>
      <c r="BZ31" s="127"/>
      <c r="CA31" s="135"/>
      <c r="CG31" s="125"/>
      <c r="CK31" s="127"/>
      <c r="CL31" s="135"/>
      <c r="CR31" s="125"/>
      <c r="CV31" s="127"/>
      <c r="CW31" s="135"/>
      <c r="DC31" s="125"/>
      <c r="DG31" s="127"/>
      <c r="DH31" s="135"/>
      <c r="DN31" s="125"/>
      <c r="DR31" s="127"/>
      <c r="DS31" s="135"/>
      <c r="DY31" s="125"/>
      <c r="EC31" s="127"/>
      <c r="ED31" s="135"/>
      <c r="EJ31" s="125"/>
      <c r="EN31" s="127"/>
      <c r="EO31" s="135"/>
      <c r="EU31" s="125"/>
      <c r="EY31" s="127"/>
      <c r="EZ31" s="135"/>
      <c r="FF31" s="125"/>
      <c r="FJ31" s="127"/>
      <c r="FK31" s="135"/>
      <c r="FQ31" s="125"/>
      <c r="FU31" s="127"/>
      <c r="FV31" s="135"/>
      <c r="GB31" s="125"/>
      <c r="GF31" s="127"/>
      <c r="GG31" s="135"/>
      <c r="GM31" s="125"/>
      <c r="GQ31" s="127"/>
      <c r="GR31" s="135"/>
      <c r="GX31" s="125"/>
      <c r="HB31" s="127"/>
      <c r="HC31" s="135"/>
      <c r="HI31" s="125"/>
      <c r="HM31" s="127"/>
      <c r="HN31" s="135"/>
      <c r="HT31" s="125"/>
      <c r="HX31" s="127"/>
      <c r="HY31" s="135"/>
      <c r="IE31" s="125"/>
      <c r="II31" s="127"/>
      <c r="IJ31" s="135"/>
      <c r="IP31" s="125"/>
      <c r="IT31" s="127"/>
      <c r="IU31" s="135"/>
      <c r="JA31" s="125"/>
      <c r="JE31" s="127"/>
      <c r="JF31" s="135"/>
      <c r="JL31" s="125"/>
      <c r="JP31" s="127"/>
      <c r="JQ31" s="135"/>
      <c r="JW31" s="125"/>
      <c r="KA31" s="127"/>
      <c r="KB31" s="135"/>
      <c r="KH31" s="125"/>
      <c r="KL31" s="127"/>
      <c r="KM31" s="135"/>
      <c r="KS31" s="125"/>
      <c r="KW31" s="127"/>
      <c r="KX31" s="135"/>
      <c r="LD31" s="125"/>
      <c r="LH31" s="127"/>
      <c r="LI31" s="135"/>
      <c r="LO31" s="125"/>
      <c r="LS31" s="127"/>
      <c r="LT31" s="135"/>
      <c r="LZ31" s="125"/>
      <c r="MD31" s="127"/>
      <c r="ME31" s="135"/>
      <c r="MK31" s="125"/>
      <c r="MO31" s="127"/>
      <c r="MP31" s="135"/>
      <c r="MV31" s="125"/>
      <c r="MZ31" s="127"/>
      <c r="NA31" s="135"/>
      <c r="NG31" s="125"/>
      <c r="NK31" s="127"/>
      <c r="NL31" s="135"/>
      <c r="NR31" s="125"/>
      <c r="NV31" s="127"/>
      <c r="NW31" s="135"/>
      <c r="OC31" s="125"/>
      <c r="OG31" s="127"/>
      <c r="OH31" s="135"/>
      <c r="ON31" s="125"/>
      <c r="OR31" s="127"/>
      <c r="OS31" s="135"/>
      <c r="OY31" s="125"/>
      <c r="PC31" s="127"/>
      <c r="PD31" s="135"/>
      <c r="PJ31" s="125"/>
      <c r="PN31" s="127"/>
      <c r="PO31" s="135"/>
      <c r="PU31" s="125"/>
      <c r="PY31" s="127"/>
      <c r="PZ31" s="135"/>
      <c r="QF31" s="125"/>
      <c r="QJ31" s="127"/>
      <c r="QK31" s="135"/>
      <c r="QQ31" s="125"/>
      <c r="QU31" s="127"/>
      <c r="QV31" s="135"/>
      <c r="RB31" s="125"/>
      <c r="RF31" s="127"/>
      <c r="RG31" s="135"/>
      <c r="RM31" s="125"/>
      <c r="RQ31" s="127"/>
      <c r="RR31" s="135"/>
      <c r="RX31" s="125"/>
      <c r="SB31" s="127"/>
      <c r="SC31" s="135"/>
      <c r="SI31" s="125"/>
      <c r="SM31" s="127"/>
      <c r="SN31" s="135"/>
      <c r="ST31" s="125"/>
      <c r="SX31" s="127"/>
      <c r="SY31" s="135"/>
      <c r="TE31" s="125"/>
      <c r="TI31" s="127"/>
      <c r="TJ31" s="135"/>
      <c r="TP31" s="125"/>
      <c r="TT31" s="127"/>
      <c r="TU31" s="135"/>
      <c r="UA31" s="125"/>
      <c r="UE31" s="127"/>
      <c r="UF31" s="135"/>
      <c r="UL31" s="125"/>
      <c r="UP31" s="127"/>
      <c r="UQ31" s="135"/>
      <c r="UW31" s="125"/>
      <c r="VA31" s="127"/>
      <c r="VB31" s="135"/>
      <c r="VH31" s="125"/>
      <c r="VL31" s="127"/>
      <c r="VM31" s="135"/>
      <c r="VS31" s="125"/>
      <c r="VW31" s="127"/>
      <c r="VX31" s="135"/>
      <c r="WD31" s="125"/>
      <c r="WH31" s="127"/>
      <c r="WI31" s="135"/>
      <c r="WO31" s="125"/>
      <c r="WS31" s="127"/>
      <c r="WT31" s="135"/>
      <c r="WZ31" s="125"/>
      <c r="XD31" s="127"/>
      <c r="XE31" s="135"/>
      <c r="XK31" s="125"/>
      <c r="XO31" s="127"/>
      <c r="XP31" s="135"/>
      <c r="XV31" s="125"/>
      <c r="XZ31" s="127"/>
      <c r="YA31" s="135"/>
      <c r="YG31" s="125"/>
      <c r="YK31" s="127"/>
      <c r="YL31" s="135"/>
      <c r="YR31" s="125"/>
      <c r="YV31" s="127"/>
      <c r="YW31" s="135"/>
      <c r="ZC31" s="125"/>
      <c r="ZG31" s="127"/>
      <c r="ZH31" s="135"/>
      <c r="ZN31" s="125"/>
      <c r="ZR31" s="127"/>
      <c r="ZS31" s="135"/>
      <c r="ZY31" s="125"/>
      <c r="AAC31" s="127"/>
      <c r="AAD31" s="135"/>
      <c r="AAJ31" s="125"/>
      <c r="AAN31" s="127"/>
      <c r="AAO31" s="135"/>
      <c r="AAU31" s="125"/>
      <c r="AAY31" s="127"/>
      <c r="AAZ31" s="135"/>
      <c r="ABF31" s="125"/>
      <c r="ABJ31" s="127"/>
      <c r="ABK31" s="135"/>
      <c r="ABQ31" s="125"/>
      <c r="ABU31" s="127"/>
      <c r="ABV31" s="135"/>
      <c r="ACB31" s="125"/>
      <c r="ACF31" s="127"/>
      <c r="ACG31" s="135"/>
      <c r="ACM31" s="125"/>
      <c r="ACQ31" s="127"/>
      <c r="ACR31" s="135"/>
      <c r="ACX31" s="125"/>
      <c r="ADB31" s="127"/>
      <c r="ADC31" s="135"/>
      <c r="ADI31" s="125"/>
      <c r="ADM31" s="127"/>
      <c r="ADN31" s="135"/>
      <c r="ADT31" s="125"/>
      <c r="ADX31" s="127"/>
      <c r="ADY31" s="135"/>
      <c r="AEE31" s="125"/>
      <c r="AEI31" s="127"/>
      <c r="AEJ31" s="135"/>
      <c r="AEP31" s="125"/>
      <c r="AET31" s="127"/>
      <c r="AEU31" s="135"/>
      <c r="AFA31" s="125"/>
      <c r="AFE31" s="127"/>
      <c r="AFF31" s="135"/>
      <c r="AFL31" s="125"/>
      <c r="AFP31" s="127"/>
      <c r="AFQ31" s="135"/>
      <c r="AFW31" s="125"/>
      <c r="AGA31" s="127"/>
      <c r="AGB31" s="135"/>
      <c r="AGH31" s="125"/>
      <c r="AGL31" s="127"/>
      <c r="AGM31" s="135"/>
      <c r="AGS31" s="125"/>
      <c r="AGW31" s="127"/>
      <c r="AGX31" s="135"/>
      <c r="AHD31" s="125"/>
      <c r="AHH31" s="127"/>
      <c r="AHI31" s="135"/>
      <c r="AHO31" s="125"/>
      <c r="AHS31" s="127"/>
      <c r="AHT31" s="135"/>
      <c r="AHZ31" s="125"/>
      <c r="AID31" s="127"/>
      <c r="AIE31" s="135"/>
      <c r="AIK31" s="125"/>
      <c r="AIO31" s="127"/>
      <c r="AIP31" s="135"/>
      <c r="AIV31" s="125"/>
      <c r="AIZ31" s="127"/>
      <c r="AJA31" s="135"/>
      <c r="AJG31" s="125"/>
      <c r="AJK31" s="127"/>
      <c r="AJL31" s="135"/>
      <c r="AJR31" s="125"/>
      <c r="AJV31" s="127"/>
      <c r="AJW31" s="135"/>
      <c r="AKC31" s="125"/>
      <c r="AKG31" s="127"/>
      <c r="AKH31" s="135"/>
      <c r="AKN31" s="125"/>
      <c r="AKR31" s="127"/>
      <c r="AKS31" s="135"/>
      <c r="AKY31" s="125"/>
      <c r="ALC31" s="127"/>
      <c r="ALD31" s="135"/>
      <c r="ALJ31" s="125"/>
      <c r="ALN31" s="127"/>
      <c r="ALO31" s="135"/>
      <c r="ALU31" s="125"/>
      <c r="ALY31" s="127"/>
      <c r="ALZ31" s="135"/>
      <c r="AMF31" s="125"/>
      <c r="AMJ31" s="127"/>
      <c r="AMK31" s="135"/>
      <c r="AMQ31" s="125"/>
      <c r="AMU31" s="127"/>
      <c r="AMV31" s="135"/>
      <c r="ANB31" s="125"/>
      <c r="ANF31" s="127"/>
      <c r="ANG31" s="135"/>
      <c r="ANM31" s="125"/>
      <c r="ANQ31" s="127"/>
      <c r="ANR31" s="135"/>
      <c r="ANX31" s="125"/>
      <c r="AOB31" s="127"/>
      <c r="AOC31" s="135"/>
      <c r="AOI31" s="125"/>
      <c r="AOM31" s="127"/>
      <c r="AON31" s="135"/>
      <c r="AOT31" s="125"/>
      <c r="AOX31" s="127"/>
      <c r="AOY31" s="135"/>
      <c r="APE31" s="125"/>
      <c r="API31" s="127"/>
      <c r="APJ31" s="135"/>
      <c r="APP31" s="125"/>
      <c r="APT31" s="127"/>
      <c r="APU31" s="135"/>
      <c r="AQA31" s="125"/>
      <c r="AQE31" s="127"/>
      <c r="AQF31" s="135"/>
      <c r="AQL31" s="125"/>
      <c r="AQP31" s="127"/>
      <c r="AQQ31" s="135"/>
      <c r="AQW31" s="125"/>
      <c r="ARA31" s="127"/>
      <c r="ARB31" s="135"/>
      <c r="ARH31" s="125"/>
      <c r="ARL31" s="127"/>
      <c r="ARM31" s="135"/>
      <c r="ARS31" s="125"/>
      <c r="ARW31" s="127"/>
      <c r="ARX31" s="135"/>
      <c r="ASD31" s="125"/>
      <c r="ASH31" s="127"/>
      <c r="ASI31" s="135"/>
      <c r="ASO31" s="125"/>
      <c r="ASS31" s="127"/>
      <c r="AST31" s="135"/>
      <c r="ASZ31" s="125"/>
      <c r="ATD31" s="127"/>
      <c r="ATE31" s="135"/>
      <c r="ATK31" s="125"/>
      <c r="ATO31" s="127"/>
      <c r="ATP31" s="135"/>
      <c r="ATV31" s="125"/>
      <c r="ATZ31" s="127"/>
      <c r="AUA31" s="135"/>
      <c r="AUG31" s="125"/>
      <c r="AUK31" s="127"/>
      <c r="AUL31" s="135"/>
      <c r="AUR31" s="125"/>
      <c r="AUV31" s="127"/>
      <c r="AUW31" s="135"/>
      <c r="AVC31" s="125"/>
      <c r="AVG31" s="127"/>
      <c r="AVH31" s="135"/>
      <c r="AVN31" s="125"/>
      <c r="AVR31" s="127"/>
      <c r="AVS31" s="135"/>
      <c r="AVY31" s="125"/>
      <c r="AWC31" s="127"/>
      <c r="AWD31" s="135"/>
      <c r="AWJ31" s="125"/>
      <c r="AWN31" s="127"/>
      <c r="AWO31" s="135"/>
      <c r="AWU31" s="125"/>
      <c r="AWY31" s="127"/>
      <c r="AWZ31" s="135"/>
      <c r="AXF31" s="125"/>
      <c r="AXJ31" s="127"/>
      <c r="AXK31" s="135"/>
      <c r="AXQ31" s="125"/>
      <c r="AXU31" s="127"/>
      <c r="AXV31" s="135"/>
      <c r="AYB31" s="125"/>
      <c r="AYF31" s="127"/>
      <c r="AYG31" s="135"/>
      <c r="AYM31" s="125"/>
      <c r="AYQ31" s="127"/>
      <c r="AYR31" s="135"/>
      <c r="AYX31" s="125"/>
      <c r="AZB31" s="127"/>
      <c r="AZC31" s="135"/>
      <c r="AZI31" s="125"/>
      <c r="AZM31" s="127"/>
      <c r="AZN31" s="135"/>
      <c r="AZT31" s="125"/>
      <c r="AZX31" s="127"/>
      <c r="AZY31" s="135"/>
      <c r="BAE31" s="125"/>
      <c r="BAI31" s="127"/>
      <c r="BAJ31" s="135"/>
      <c r="BAP31" s="125"/>
      <c r="BAT31" s="127"/>
      <c r="BAU31" s="135"/>
      <c r="BBA31" s="125"/>
      <c r="BBE31" s="127"/>
      <c r="BBF31" s="135"/>
      <c r="BBL31" s="125"/>
      <c r="BBP31" s="127"/>
      <c r="BBQ31" s="135"/>
      <c r="BBW31" s="125"/>
      <c r="BCA31" s="127"/>
      <c r="BCB31" s="135"/>
      <c r="BCH31" s="125"/>
      <c r="BCL31" s="127"/>
      <c r="BCM31" s="135"/>
      <c r="BCS31" s="125"/>
      <c r="BCW31" s="127"/>
      <c r="BCX31" s="135"/>
      <c r="BDD31" s="125"/>
      <c r="BDH31" s="127"/>
      <c r="BDI31" s="135"/>
      <c r="BDO31" s="125"/>
      <c r="BDS31" s="127"/>
      <c r="BDT31" s="135"/>
      <c r="BDZ31" s="125"/>
      <c r="BED31" s="127"/>
      <c r="BEE31" s="135"/>
      <c r="BEK31" s="125"/>
      <c r="BEO31" s="127"/>
      <c r="BEP31" s="135"/>
      <c r="BEV31" s="125"/>
      <c r="BEZ31" s="127"/>
      <c r="BFA31" s="135"/>
      <c r="BFG31" s="125"/>
      <c r="BFK31" s="127"/>
      <c r="BFL31" s="135"/>
      <c r="BFR31" s="125"/>
      <c r="BFV31" s="127"/>
      <c r="BFW31" s="135"/>
      <c r="BGC31" s="125"/>
      <c r="BGG31" s="127"/>
      <c r="BGH31" s="135"/>
      <c r="BGN31" s="125"/>
      <c r="BGR31" s="127"/>
      <c r="BGS31" s="135"/>
      <c r="BGY31" s="125"/>
      <c r="BHC31" s="127"/>
      <c r="BHD31" s="135"/>
      <c r="BHJ31" s="125"/>
      <c r="BHN31" s="127"/>
      <c r="BHO31" s="135"/>
      <c r="BHU31" s="125"/>
      <c r="BHY31" s="127"/>
      <c r="BHZ31" s="135"/>
      <c r="BIF31" s="125"/>
      <c r="BIJ31" s="127"/>
      <c r="BIK31" s="135"/>
      <c r="BIQ31" s="125"/>
      <c r="BIU31" s="127"/>
      <c r="BIV31" s="135"/>
      <c r="BJB31" s="125"/>
      <c r="BJF31" s="127"/>
      <c r="BJG31" s="135"/>
      <c r="BJM31" s="125"/>
      <c r="BJQ31" s="127"/>
      <c r="BJR31" s="135"/>
      <c r="BJX31" s="125"/>
      <c r="BKB31" s="127"/>
      <c r="BKC31" s="135"/>
      <c r="BKI31" s="125"/>
      <c r="BKM31" s="127"/>
      <c r="BKN31" s="135"/>
      <c r="BKT31" s="125"/>
      <c r="BKX31" s="127"/>
      <c r="BKY31" s="135"/>
      <c r="BLE31" s="125"/>
      <c r="BLI31" s="127"/>
      <c r="BLJ31" s="135"/>
      <c r="BLP31" s="125"/>
      <c r="BLT31" s="127"/>
      <c r="BLU31" s="135"/>
      <c r="BMA31" s="125"/>
      <c r="BME31" s="127"/>
      <c r="BMF31" s="135"/>
      <c r="BML31" s="125"/>
      <c r="BMP31" s="127"/>
      <c r="BMQ31" s="135"/>
      <c r="BMW31" s="125"/>
      <c r="BNA31" s="127"/>
      <c r="BNB31" s="135"/>
      <c r="BNH31" s="125"/>
      <c r="BNL31" s="127"/>
      <c r="BNM31" s="135"/>
      <c r="BNS31" s="125"/>
      <c r="BNW31" s="127"/>
      <c r="BNX31" s="135"/>
      <c r="BOD31" s="125"/>
      <c r="BOH31" s="127"/>
      <c r="BOI31" s="135"/>
      <c r="BOO31" s="125"/>
      <c r="BOS31" s="127"/>
      <c r="BOT31" s="135"/>
      <c r="BOZ31" s="125"/>
      <c r="BPD31" s="127"/>
      <c r="BPE31" s="135"/>
      <c r="BPK31" s="125"/>
      <c r="BPO31" s="127"/>
      <c r="BPP31" s="135"/>
      <c r="BPV31" s="125"/>
      <c r="BPZ31" s="127"/>
      <c r="BQA31" s="135"/>
      <c r="BQG31" s="125"/>
      <c r="BQK31" s="127"/>
      <c r="BQL31" s="135"/>
      <c r="BQR31" s="125"/>
      <c r="BQV31" s="127"/>
      <c r="BQW31" s="135"/>
      <c r="BRC31" s="125"/>
      <c r="BRG31" s="127"/>
      <c r="BRH31" s="135"/>
      <c r="BRN31" s="125"/>
      <c r="BRR31" s="127"/>
      <c r="BRS31" s="135"/>
      <c r="BRY31" s="125"/>
      <c r="BSC31" s="127"/>
      <c r="BSD31" s="135"/>
      <c r="BSJ31" s="125"/>
      <c r="BSN31" s="127"/>
      <c r="BSO31" s="135"/>
      <c r="BSU31" s="125"/>
      <c r="BSY31" s="127"/>
      <c r="BSZ31" s="135"/>
      <c r="BTF31" s="125"/>
      <c r="BTJ31" s="127"/>
      <c r="BTK31" s="135"/>
      <c r="BTQ31" s="125"/>
      <c r="BTU31" s="127"/>
      <c r="BTV31" s="135"/>
      <c r="BUB31" s="125"/>
      <c r="BUF31" s="127"/>
      <c r="BUG31" s="135"/>
      <c r="BUM31" s="125"/>
      <c r="BUQ31" s="127"/>
      <c r="BUR31" s="135"/>
      <c r="BUX31" s="125"/>
      <c r="BVB31" s="127"/>
      <c r="BVC31" s="135"/>
      <c r="BVI31" s="125"/>
      <c r="BVM31" s="127"/>
      <c r="BVN31" s="135"/>
      <c r="BVT31" s="125"/>
      <c r="BVX31" s="127"/>
      <c r="BVY31" s="135"/>
      <c r="BWE31" s="125"/>
      <c r="BWI31" s="127"/>
      <c r="BWJ31" s="135"/>
      <c r="BWP31" s="125"/>
      <c r="BWT31" s="127"/>
      <c r="BWU31" s="135"/>
      <c r="BXA31" s="125"/>
      <c r="BXE31" s="127"/>
      <c r="BXF31" s="135"/>
      <c r="BXL31" s="125"/>
      <c r="BXP31" s="127"/>
      <c r="BXQ31" s="135"/>
      <c r="BXW31" s="125"/>
      <c r="BYA31" s="127"/>
      <c r="BYB31" s="135"/>
      <c r="BYH31" s="125"/>
      <c r="BYL31" s="127"/>
      <c r="BYM31" s="135"/>
      <c r="BYS31" s="125"/>
      <c r="BYW31" s="127"/>
      <c r="BYX31" s="135"/>
      <c r="BZD31" s="125"/>
      <c r="BZH31" s="127"/>
      <c r="BZI31" s="135"/>
      <c r="BZO31" s="125"/>
      <c r="BZS31" s="127"/>
      <c r="BZT31" s="135"/>
      <c r="BZZ31" s="125"/>
      <c r="CAD31" s="127"/>
      <c r="CAE31" s="135"/>
      <c r="CAK31" s="125"/>
      <c r="CAO31" s="127"/>
      <c r="CAP31" s="135"/>
      <c r="CAV31" s="125"/>
      <c r="CAZ31" s="127"/>
      <c r="CBA31" s="135"/>
      <c r="CBG31" s="125"/>
      <c r="CBK31" s="127"/>
      <c r="CBL31" s="135"/>
      <c r="CBR31" s="125"/>
      <c r="CBV31" s="127"/>
      <c r="CBW31" s="135"/>
      <c r="CCC31" s="125"/>
      <c r="CCG31" s="127"/>
      <c r="CCH31" s="135"/>
      <c r="CCN31" s="125"/>
      <c r="CCR31" s="127"/>
      <c r="CCS31" s="135"/>
      <c r="CCY31" s="125"/>
      <c r="CDC31" s="127"/>
      <c r="CDD31" s="135"/>
      <c r="CDJ31" s="125"/>
      <c r="CDN31" s="127"/>
      <c r="CDO31" s="135"/>
      <c r="CDU31" s="125"/>
      <c r="CDY31" s="127"/>
      <c r="CDZ31" s="135"/>
      <c r="CEF31" s="125"/>
      <c r="CEJ31" s="127"/>
      <c r="CEK31" s="135"/>
      <c r="CEQ31" s="125"/>
      <c r="CEU31" s="127"/>
      <c r="CEV31" s="135"/>
      <c r="CFB31" s="125"/>
      <c r="CFF31" s="127"/>
      <c r="CFG31" s="135"/>
      <c r="CFM31" s="125"/>
      <c r="CFQ31" s="127"/>
      <c r="CFR31" s="135"/>
      <c r="CFX31" s="125"/>
      <c r="CGB31" s="127"/>
      <c r="CGC31" s="135"/>
      <c r="CGI31" s="125"/>
      <c r="CGM31" s="127"/>
      <c r="CGN31" s="135"/>
      <c r="CGT31" s="125"/>
      <c r="CGX31" s="127"/>
      <c r="CGY31" s="135"/>
      <c r="CHE31" s="125"/>
      <c r="CHI31" s="127"/>
      <c r="CHJ31" s="135"/>
      <c r="CHP31" s="125"/>
      <c r="CHT31" s="127"/>
      <c r="CHU31" s="135"/>
      <c r="CIA31" s="125"/>
      <c r="CIE31" s="127"/>
      <c r="CIF31" s="135"/>
      <c r="CIL31" s="125"/>
      <c r="CIP31" s="127"/>
      <c r="CIQ31" s="135"/>
      <c r="CIW31" s="125"/>
      <c r="CJA31" s="127"/>
      <c r="CJB31" s="135"/>
      <c r="CJH31" s="125"/>
      <c r="CJL31" s="127"/>
      <c r="CJM31" s="135"/>
      <c r="CJS31" s="125"/>
      <c r="CJW31" s="127"/>
      <c r="CJX31" s="135"/>
      <c r="CKD31" s="125"/>
      <c r="CKH31" s="127"/>
      <c r="CKI31" s="135"/>
      <c r="CKO31" s="125"/>
      <c r="CKS31" s="127"/>
      <c r="CKT31" s="135"/>
      <c r="CKZ31" s="125"/>
      <c r="CLD31" s="127"/>
      <c r="CLE31" s="135"/>
      <c r="CLK31" s="125"/>
      <c r="CLO31" s="127"/>
      <c r="CLP31" s="135"/>
      <c r="CLV31" s="125"/>
      <c r="CLZ31" s="127"/>
      <c r="CMA31" s="135"/>
      <c r="CMG31" s="125"/>
      <c r="CMK31" s="127"/>
      <c r="CML31" s="135"/>
      <c r="CMR31" s="125"/>
      <c r="CMV31" s="127"/>
      <c r="CMW31" s="135"/>
      <c r="CNC31" s="125"/>
      <c r="CNG31" s="127"/>
      <c r="CNH31" s="135"/>
      <c r="CNN31" s="125"/>
      <c r="CNR31" s="127"/>
      <c r="CNS31" s="135"/>
      <c r="CNY31" s="125"/>
      <c r="COC31" s="127"/>
      <c r="COD31" s="135"/>
      <c r="COJ31" s="125"/>
      <c r="CON31" s="127"/>
      <c r="COO31" s="135"/>
      <c r="COU31" s="125"/>
      <c r="COY31" s="127"/>
      <c r="COZ31" s="135"/>
      <c r="CPF31" s="125"/>
      <c r="CPJ31" s="127"/>
      <c r="CPK31" s="135"/>
      <c r="CPQ31" s="125"/>
      <c r="CPU31" s="127"/>
      <c r="CPV31" s="135"/>
      <c r="CQB31" s="125"/>
      <c r="CQF31" s="127"/>
      <c r="CQG31" s="135"/>
      <c r="CQM31" s="125"/>
      <c r="CQQ31" s="127"/>
      <c r="CQR31" s="135"/>
      <c r="CQX31" s="125"/>
      <c r="CRB31" s="127"/>
      <c r="CRC31" s="135"/>
      <c r="CRI31" s="125"/>
      <c r="CRM31" s="127"/>
      <c r="CRN31" s="135"/>
      <c r="CRT31" s="125"/>
      <c r="CRX31" s="127"/>
      <c r="CRY31" s="135"/>
      <c r="CSE31" s="125"/>
      <c r="CSI31" s="127"/>
      <c r="CSJ31" s="135"/>
      <c r="CSP31" s="125"/>
      <c r="CST31" s="127"/>
      <c r="CSU31" s="135"/>
      <c r="CTA31" s="125"/>
      <c r="CTE31" s="127"/>
      <c r="CTF31" s="135"/>
      <c r="CTL31" s="125"/>
      <c r="CTP31" s="127"/>
      <c r="CTQ31" s="135"/>
      <c r="CTW31" s="125"/>
      <c r="CUA31" s="127"/>
      <c r="CUB31" s="135"/>
      <c r="CUH31" s="125"/>
      <c r="CUL31" s="127"/>
      <c r="CUM31" s="135"/>
      <c r="CUS31" s="125"/>
      <c r="CUW31" s="127"/>
      <c r="CUX31" s="135"/>
      <c r="CVD31" s="125"/>
      <c r="CVH31" s="127"/>
      <c r="CVI31" s="135"/>
      <c r="CVO31" s="125"/>
      <c r="CVS31" s="127"/>
      <c r="CVT31" s="135"/>
      <c r="CVZ31" s="125"/>
      <c r="CWD31" s="127"/>
      <c r="CWE31" s="135"/>
      <c r="CWK31" s="125"/>
      <c r="CWO31" s="127"/>
      <c r="CWP31" s="135"/>
      <c r="CWV31" s="125"/>
      <c r="CWZ31" s="127"/>
      <c r="CXA31" s="135"/>
      <c r="CXG31" s="125"/>
      <c r="CXK31" s="127"/>
      <c r="CXL31" s="135"/>
      <c r="CXR31" s="125"/>
      <c r="CXV31" s="127"/>
      <c r="CXW31" s="135"/>
      <c r="CYC31" s="125"/>
      <c r="CYG31" s="127"/>
      <c r="CYH31" s="135"/>
      <c r="CYN31" s="125"/>
      <c r="CYR31" s="127"/>
      <c r="CYS31" s="135"/>
      <c r="CYY31" s="125"/>
      <c r="CZC31" s="127"/>
      <c r="CZD31" s="135"/>
      <c r="CZJ31" s="125"/>
      <c r="CZN31" s="127"/>
      <c r="CZO31" s="135"/>
      <c r="CZU31" s="125"/>
      <c r="CZY31" s="127"/>
      <c r="CZZ31" s="135"/>
      <c r="DAF31" s="125"/>
      <c r="DAJ31" s="127"/>
      <c r="DAK31" s="135"/>
      <c r="DAQ31" s="125"/>
      <c r="DAU31" s="127"/>
      <c r="DAV31" s="135"/>
      <c r="DBB31" s="125"/>
      <c r="DBF31" s="127"/>
      <c r="DBG31" s="135"/>
      <c r="DBM31" s="125"/>
      <c r="DBQ31" s="127"/>
      <c r="DBR31" s="135"/>
      <c r="DBX31" s="125"/>
      <c r="DCB31" s="127"/>
      <c r="DCC31" s="135"/>
      <c r="DCI31" s="125"/>
      <c r="DCM31" s="127"/>
      <c r="DCN31" s="135"/>
      <c r="DCT31" s="125"/>
      <c r="DCX31" s="127"/>
      <c r="DCY31" s="135"/>
      <c r="DDE31" s="125"/>
      <c r="DDI31" s="127"/>
      <c r="DDJ31" s="135"/>
      <c r="DDP31" s="125"/>
      <c r="DDT31" s="127"/>
      <c r="DDU31" s="135"/>
      <c r="DEA31" s="125"/>
      <c r="DEE31" s="127"/>
      <c r="DEF31" s="135"/>
      <c r="DEL31" s="125"/>
      <c r="DEP31" s="127"/>
      <c r="DEQ31" s="135"/>
      <c r="DEW31" s="125"/>
      <c r="DFA31" s="127"/>
      <c r="DFB31" s="135"/>
      <c r="DFH31" s="125"/>
      <c r="DFL31" s="127"/>
      <c r="DFM31" s="135"/>
      <c r="DFS31" s="125"/>
      <c r="DFW31" s="127"/>
      <c r="DFX31" s="135"/>
      <c r="DGD31" s="125"/>
      <c r="DGH31" s="127"/>
      <c r="DGI31" s="135"/>
      <c r="DGO31" s="125"/>
      <c r="DGS31" s="127"/>
      <c r="DGT31" s="135"/>
      <c r="DGZ31" s="125"/>
      <c r="DHD31" s="127"/>
      <c r="DHE31" s="135"/>
      <c r="DHK31" s="125"/>
      <c r="DHO31" s="127"/>
      <c r="DHP31" s="135"/>
      <c r="DHV31" s="125"/>
      <c r="DHZ31" s="127"/>
      <c r="DIA31" s="135"/>
      <c r="DIG31" s="125"/>
      <c r="DIK31" s="127"/>
      <c r="DIL31" s="135"/>
      <c r="DIR31" s="125"/>
      <c r="DIV31" s="127"/>
      <c r="DIW31" s="135"/>
      <c r="DJC31" s="125"/>
      <c r="DJG31" s="127"/>
      <c r="DJH31" s="135"/>
      <c r="DJN31" s="125"/>
      <c r="DJR31" s="127"/>
      <c r="DJS31" s="135"/>
      <c r="DJY31" s="125"/>
      <c r="DKC31" s="127"/>
      <c r="DKD31" s="135"/>
      <c r="DKJ31" s="125"/>
      <c r="DKN31" s="127"/>
      <c r="DKO31" s="135"/>
      <c r="DKU31" s="125"/>
      <c r="DKY31" s="127"/>
      <c r="DKZ31" s="135"/>
      <c r="DLF31" s="125"/>
      <c r="DLJ31" s="127"/>
      <c r="DLK31" s="135"/>
      <c r="DLQ31" s="125"/>
      <c r="DLU31" s="127"/>
      <c r="DLV31" s="135"/>
      <c r="DMB31" s="125"/>
      <c r="DMF31" s="127"/>
      <c r="DMG31" s="135"/>
      <c r="DMM31" s="125"/>
      <c r="DMQ31" s="127"/>
      <c r="DMR31" s="135"/>
      <c r="DMX31" s="125"/>
      <c r="DNB31" s="127"/>
      <c r="DNC31" s="135"/>
      <c r="DNI31" s="125"/>
      <c r="DNM31" s="127"/>
      <c r="DNN31" s="135"/>
      <c r="DNT31" s="125"/>
      <c r="DNX31" s="127"/>
      <c r="DNY31" s="135"/>
      <c r="DOE31" s="125"/>
      <c r="DOI31" s="127"/>
      <c r="DOJ31" s="135"/>
      <c r="DOP31" s="125"/>
      <c r="DOT31" s="127"/>
      <c r="DOU31" s="135"/>
      <c r="DPA31" s="125"/>
      <c r="DPE31" s="127"/>
      <c r="DPF31" s="135"/>
      <c r="DPL31" s="125"/>
      <c r="DPP31" s="127"/>
      <c r="DPQ31" s="135"/>
      <c r="DPW31" s="125"/>
      <c r="DQA31" s="127"/>
      <c r="DQB31" s="135"/>
      <c r="DQH31" s="125"/>
      <c r="DQL31" s="127"/>
      <c r="DQM31" s="135"/>
      <c r="DQS31" s="125"/>
      <c r="DQW31" s="127"/>
      <c r="DQX31" s="135"/>
      <c r="DRD31" s="125"/>
      <c r="DRH31" s="127"/>
      <c r="DRI31" s="135"/>
      <c r="DRO31" s="125"/>
      <c r="DRS31" s="127"/>
      <c r="DRT31" s="135"/>
      <c r="DRZ31" s="125"/>
      <c r="DSD31" s="127"/>
      <c r="DSE31" s="135"/>
      <c r="DSK31" s="125"/>
      <c r="DSO31" s="127"/>
      <c r="DSP31" s="135"/>
      <c r="DSV31" s="125"/>
      <c r="DSZ31" s="127"/>
      <c r="DTA31" s="135"/>
      <c r="DTG31" s="125"/>
      <c r="DTK31" s="127"/>
      <c r="DTL31" s="135"/>
      <c r="DTR31" s="125"/>
      <c r="DTV31" s="127"/>
      <c r="DTW31" s="135"/>
      <c r="DUC31" s="125"/>
      <c r="DUG31" s="127"/>
      <c r="DUH31" s="135"/>
      <c r="DUN31" s="125"/>
      <c r="DUR31" s="127"/>
      <c r="DUS31" s="135"/>
      <c r="DUY31" s="125"/>
      <c r="DVC31" s="127"/>
      <c r="DVD31" s="135"/>
      <c r="DVJ31" s="125"/>
      <c r="DVN31" s="127"/>
      <c r="DVO31" s="135"/>
      <c r="DVU31" s="125"/>
      <c r="DVY31" s="127"/>
      <c r="DVZ31" s="135"/>
      <c r="DWF31" s="125"/>
      <c r="DWJ31" s="127"/>
      <c r="DWK31" s="135"/>
      <c r="DWQ31" s="125"/>
      <c r="DWU31" s="127"/>
      <c r="DWV31" s="135"/>
      <c r="DXB31" s="125"/>
      <c r="DXF31" s="127"/>
      <c r="DXG31" s="135"/>
      <c r="DXM31" s="125"/>
      <c r="DXQ31" s="127"/>
      <c r="DXR31" s="135"/>
      <c r="DXX31" s="125"/>
      <c r="DYB31" s="127"/>
      <c r="DYC31" s="135"/>
      <c r="DYI31" s="125"/>
      <c r="DYM31" s="127"/>
      <c r="DYN31" s="135"/>
      <c r="DYT31" s="125"/>
      <c r="DYX31" s="127"/>
      <c r="DYY31" s="135"/>
      <c r="DZE31" s="125"/>
      <c r="DZI31" s="127"/>
      <c r="DZJ31" s="135"/>
      <c r="DZP31" s="125"/>
      <c r="DZT31" s="127"/>
      <c r="DZU31" s="135"/>
      <c r="EAA31" s="125"/>
      <c r="EAE31" s="127"/>
      <c r="EAF31" s="135"/>
      <c r="EAL31" s="125"/>
      <c r="EAP31" s="127"/>
      <c r="EAQ31" s="135"/>
      <c r="EAW31" s="125"/>
      <c r="EBA31" s="127"/>
      <c r="EBB31" s="135"/>
      <c r="EBH31" s="125"/>
      <c r="EBL31" s="127"/>
      <c r="EBM31" s="135"/>
      <c r="EBS31" s="125"/>
      <c r="EBW31" s="127"/>
      <c r="EBX31" s="135"/>
      <c r="ECD31" s="125"/>
      <c r="ECH31" s="127"/>
      <c r="ECI31" s="135"/>
      <c r="ECO31" s="125"/>
      <c r="ECS31" s="127"/>
      <c r="ECT31" s="135"/>
      <c r="ECZ31" s="125"/>
      <c r="EDD31" s="127"/>
      <c r="EDE31" s="135"/>
      <c r="EDK31" s="125"/>
      <c r="EDO31" s="127"/>
      <c r="EDP31" s="135"/>
      <c r="EDV31" s="125"/>
      <c r="EDZ31" s="127"/>
      <c r="EEA31" s="135"/>
      <c r="EEG31" s="125"/>
      <c r="EEK31" s="127"/>
      <c r="EEL31" s="135"/>
      <c r="EER31" s="125"/>
      <c r="EEV31" s="127"/>
      <c r="EEW31" s="135"/>
      <c r="EFC31" s="125"/>
      <c r="EFG31" s="127"/>
      <c r="EFH31" s="135"/>
      <c r="EFN31" s="125"/>
      <c r="EFR31" s="127"/>
      <c r="EFS31" s="135"/>
      <c r="EFY31" s="125"/>
      <c r="EGC31" s="127"/>
      <c r="EGD31" s="135"/>
      <c r="EGJ31" s="125"/>
      <c r="EGN31" s="127"/>
      <c r="EGO31" s="135"/>
      <c r="EGU31" s="125"/>
      <c r="EGY31" s="127"/>
      <c r="EGZ31" s="135"/>
      <c r="EHF31" s="125"/>
      <c r="EHJ31" s="127"/>
      <c r="EHK31" s="135"/>
      <c r="EHQ31" s="125"/>
      <c r="EHU31" s="127"/>
      <c r="EHV31" s="135"/>
      <c r="EIB31" s="125"/>
      <c r="EIF31" s="127"/>
      <c r="EIG31" s="135"/>
      <c r="EIM31" s="125"/>
      <c r="EIQ31" s="127"/>
      <c r="EIR31" s="135"/>
      <c r="EIX31" s="125"/>
      <c r="EJB31" s="127"/>
      <c r="EJC31" s="135"/>
      <c r="EJI31" s="125"/>
      <c r="EJM31" s="127"/>
      <c r="EJN31" s="135"/>
      <c r="EJT31" s="125"/>
      <c r="EJX31" s="127"/>
      <c r="EJY31" s="135"/>
      <c r="EKE31" s="125"/>
      <c r="EKI31" s="127"/>
      <c r="EKJ31" s="135"/>
      <c r="EKP31" s="125"/>
      <c r="EKT31" s="127"/>
      <c r="EKU31" s="135"/>
      <c r="ELA31" s="125"/>
      <c r="ELE31" s="127"/>
      <c r="ELF31" s="135"/>
      <c r="ELL31" s="125"/>
      <c r="ELP31" s="127"/>
      <c r="ELQ31" s="135"/>
      <c r="ELW31" s="125"/>
      <c r="EMA31" s="127"/>
      <c r="EMB31" s="135"/>
      <c r="EMH31" s="125"/>
      <c r="EML31" s="127"/>
      <c r="EMM31" s="135"/>
      <c r="EMS31" s="125"/>
      <c r="EMW31" s="127"/>
      <c r="EMX31" s="135"/>
      <c r="END31" s="125"/>
      <c r="ENH31" s="127"/>
      <c r="ENI31" s="135"/>
      <c r="ENO31" s="125"/>
      <c r="ENS31" s="127"/>
      <c r="ENT31" s="135"/>
      <c r="ENZ31" s="125"/>
      <c r="EOD31" s="127"/>
      <c r="EOE31" s="135"/>
      <c r="EOK31" s="125"/>
      <c r="EOO31" s="127"/>
      <c r="EOP31" s="135"/>
      <c r="EOV31" s="125"/>
      <c r="EOZ31" s="127"/>
      <c r="EPA31" s="135"/>
      <c r="EPG31" s="125"/>
      <c r="EPK31" s="127"/>
      <c r="EPL31" s="135"/>
      <c r="EPR31" s="125"/>
      <c r="EPV31" s="127"/>
      <c r="EPW31" s="135"/>
      <c r="EQC31" s="125"/>
      <c r="EQG31" s="127"/>
      <c r="EQH31" s="135"/>
      <c r="EQN31" s="125"/>
      <c r="EQR31" s="127"/>
      <c r="EQS31" s="135"/>
      <c r="EQY31" s="125"/>
      <c r="ERC31" s="127"/>
      <c r="ERD31" s="135"/>
      <c r="ERJ31" s="125"/>
      <c r="ERN31" s="127"/>
      <c r="ERO31" s="135"/>
      <c r="ERU31" s="125"/>
      <c r="ERY31" s="127"/>
      <c r="ERZ31" s="135"/>
      <c r="ESF31" s="125"/>
      <c r="ESJ31" s="127"/>
      <c r="ESK31" s="135"/>
      <c r="ESQ31" s="125"/>
      <c r="ESU31" s="127"/>
      <c r="ESV31" s="135"/>
      <c r="ETB31" s="125"/>
      <c r="ETF31" s="127"/>
      <c r="ETG31" s="135"/>
      <c r="ETM31" s="125"/>
      <c r="ETQ31" s="127"/>
      <c r="ETR31" s="135"/>
      <c r="ETX31" s="125"/>
      <c r="EUB31" s="127"/>
      <c r="EUC31" s="135"/>
      <c r="EUI31" s="125"/>
      <c r="EUM31" s="127"/>
      <c r="EUN31" s="135"/>
      <c r="EUT31" s="125"/>
      <c r="EUX31" s="127"/>
      <c r="EUY31" s="135"/>
      <c r="EVE31" s="125"/>
      <c r="EVI31" s="127"/>
      <c r="EVJ31" s="135"/>
      <c r="EVP31" s="125"/>
      <c r="EVT31" s="127"/>
      <c r="EVU31" s="135"/>
      <c r="EWA31" s="125"/>
      <c r="EWE31" s="127"/>
      <c r="EWF31" s="135"/>
      <c r="EWL31" s="125"/>
      <c r="EWP31" s="127"/>
      <c r="EWQ31" s="135"/>
      <c r="EWW31" s="125"/>
      <c r="EXA31" s="127"/>
      <c r="EXB31" s="135"/>
      <c r="EXH31" s="125"/>
      <c r="EXL31" s="127"/>
      <c r="EXM31" s="135"/>
      <c r="EXS31" s="125"/>
      <c r="EXW31" s="127"/>
      <c r="EXX31" s="135"/>
      <c r="EYD31" s="125"/>
      <c r="EYH31" s="127"/>
      <c r="EYI31" s="135"/>
      <c r="EYO31" s="125"/>
      <c r="EYS31" s="127"/>
      <c r="EYT31" s="135"/>
      <c r="EYZ31" s="125"/>
      <c r="EZD31" s="127"/>
      <c r="EZE31" s="135"/>
      <c r="EZK31" s="125"/>
      <c r="EZO31" s="127"/>
      <c r="EZP31" s="135"/>
      <c r="EZV31" s="125"/>
      <c r="EZZ31" s="127"/>
      <c r="FAA31" s="135"/>
      <c r="FAG31" s="125"/>
      <c r="FAK31" s="127"/>
      <c r="FAL31" s="135"/>
      <c r="FAR31" s="125"/>
      <c r="FAV31" s="127"/>
      <c r="FAW31" s="135"/>
      <c r="FBC31" s="125"/>
      <c r="FBG31" s="127"/>
      <c r="FBH31" s="135"/>
      <c r="FBN31" s="125"/>
      <c r="FBR31" s="127"/>
      <c r="FBS31" s="135"/>
      <c r="FBY31" s="125"/>
      <c r="FCC31" s="127"/>
      <c r="FCD31" s="135"/>
      <c r="FCJ31" s="125"/>
      <c r="FCN31" s="127"/>
      <c r="FCO31" s="135"/>
      <c r="FCU31" s="125"/>
      <c r="FCY31" s="127"/>
      <c r="FCZ31" s="135"/>
      <c r="FDF31" s="125"/>
      <c r="FDJ31" s="127"/>
      <c r="FDK31" s="135"/>
      <c r="FDQ31" s="125"/>
      <c r="FDU31" s="127"/>
      <c r="FDV31" s="135"/>
      <c r="FEB31" s="125"/>
      <c r="FEF31" s="127"/>
      <c r="FEG31" s="135"/>
      <c r="FEM31" s="125"/>
      <c r="FEQ31" s="127"/>
      <c r="FER31" s="135"/>
      <c r="FEX31" s="125"/>
      <c r="FFB31" s="127"/>
      <c r="FFC31" s="135"/>
      <c r="FFI31" s="125"/>
      <c r="FFM31" s="127"/>
      <c r="FFN31" s="135"/>
      <c r="FFT31" s="125"/>
      <c r="FFX31" s="127"/>
      <c r="FFY31" s="135"/>
      <c r="FGE31" s="125"/>
      <c r="FGI31" s="127"/>
      <c r="FGJ31" s="135"/>
      <c r="FGP31" s="125"/>
      <c r="FGT31" s="127"/>
      <c r="FGU31" s="135"/>
      <c r="FHA31" s="125"/>
      <c r="FHE31" s="127"/>
      <c r="FHF31" s="135"/>
      <c r="FHL31" s="125"/>
      <c r="FHP31" s="127"/>
      <c r="FHQ31" s="135"/>
      <c r="FHW31" s="125"/>
      <c r="FIA31" s="127"/>
      <c r="FIB31" s="135"/>
      <c r="FIH31" s="125"/>
      <c r="FIL31" s="127"/>
      <c r="FIM31" s="135"/>
      <c r="FIS31" s="125"/>
      <c r="FIW31" s="127"/>
      <c r="FIX31" s="135"/>
      <c r="FJD31" s="125"/>
      <c r="FJH31" s="127"/>
      <c r="FJI31" s="135"/>
      <c r="FJO31" s="125"/>
      <c r="FJS31" s="127"/>
      <c r="FJT31" s="135"/>
      <c r="FJZ31" s="125"/>
      <c r="FKD31" s="127"/>
      <c r="FKE31" s="135"/>
      <c r="FKK31" s="125"/>
      <c r="FKO31" s="127"/>
      <c r="FKP31" s="135"/>
      <c r="FKV31" s="125"/>
      <c r="FKZ31" s="127"/>
      <c r="FLA31" s="135"/>
      <c r="FLG31" s="125"/>
      <c r="FLK31" s="127"/>
      <c r="FLL31" s="135"/>
      <c r="FLR31" s="125"/>
      <c r="FLV31" s="127"/>
      <c r="FLW31" s="135"/>
      <c r="FMC31" s="125"/>
      <c r="FMG31" s="127"/>
      <c r="FMH31" s="135"/>
      <c r="FMN31" s="125"/>
      <c r="FMR31" s="127"/>
      <c r="FMS31" s="135"/>
      <c r="FMY31" s="125"/>
      <c r="FNC31" s="127"/>
      <c r="FND31" s="135"/>
      <c r="FNJ31" s="125"/>
      <c r="FNN31" s="127"/>
      <c r="FNO31" s="135"/>
      <c r="FNU31" s="125"/>
      <c r="FNY31" s="127"/>
      <c r="FNZ31" s="135"/>
      <c r="FOF31" s="125"/>
      <c r="FOJ31" s="127"/>
      <c r="FOK31" s="135"/>
      <c r="FOQ31" s="125"/>
      <c r="FOU31" s="127"/>
      <c r="FOV31" s="135"/>
      <c r="FPB31" s="125"/>
      <c r="FPF31" s="127"/>
      <c r="FPG31" s="135"/>
      <c r="FPM31" s="125"/>
      <c r="FPQ31" s="127"/>
      <c r="FPR31" s="135"/>
      <c r="FPX31" s="125"/>
      <c r="FQB31" s="127"/>
      <c r="FQC31" s="135"/>
      <c r="FQI31" s="125"/>
      <c r="FQM31" s="127"/>
      <c r="FQN31" s="135"/>
      <c r="FQT31" s="125"/>
      <c r="FQX31" s="127"/>
      <c r="FQY31" s="135"/>
      <c r="FRE31" s="125"/>
      <c r="FRI31" s="127"/>
      <c r="FRJ31" s="135"/>
      <c r="FRP31" s="125"/>
      <c r="FRT31" s="127"/>
      <c r="FRU31" s="135"/>
      <c r="FSA31" s="125"/>
      <c r="FSE31" s="127"/>
      <c r="FSF31" s="135"/>
      <c r="FSL31" s="125"/>
      <c r="FSP31" s="127"/>
      <c r="FSQ31" s="135"/>
      <c r="FSW31" s="125"/>
      <c r="FTA31" s="127"/>
      <c r="FTB31" s="135"/>
      <c r="FTH31" s="125"/>
      <c r="FTL31" s="127"/>
      <c r="FTM31" s="135"/>
      <c r="FTS31" s="125"/>
      <c r="FTW31" s="127"/>
      <c r="FTX31" s="135"/>
      <c r="FUD31" s="125"/>
      <c r="FUH31" s="127"/>
      <c r="FUI31" s="135"/>
      <c r="FUO31" s="125"/>
      <c r="FUS31" s="127"/>
      <c r="FUT31" s="135"/>
      <c r="FUZ31" s="125"/>
      <c r="FVD31" s="127"/>
      <c r="FVE31" s="135"/>
      <c r="FVK31" s="125"/>
      <c r="FVO31" s="127"/>
      <c r="FVP31" s="135"/>
      <c r="FVV31" s="125"/>
      <c r="FVZ31" s="127"/>
      <c r="FWA31" s="135"/>
      <c r="FWG31" s="125"/>
      <c r="FWK31" s="127"/>
      <c r="FWL31" s="135"/>
      <c r="FWR31" s="125"/>
      <c r="FWV31" s="127"/>
      <c r="FWW31" s="135"/>
      <c r="FXC31" s="125"/>
      <c r="FXG31" s="127"/>
      <c r="FXH31" s="135"/>
      <c r="FXN31" s="125"/>
      <c r="FXR31" s="127"/>
      <c r="FXS31" s="135"/>
      <c r="FXY31" s="125"/>
      <c r="FYC31" s="127"/>
      <c r="FYD31" s="135"/>
      <c r="FYJ31" s="125"/>
      <c r="FYN31" s="127"/>
      <c r="FYO31" s="135"/>
      <c r="FYU31" s="125"/>
      <c r="FYY31" s="127"/>
      <c r="FYZ31" s="135"/>
      <c r="FZF31" s="125"/>
      <c r="FZJ31" s="127"/>
      <c r="FZK31" s="135"/>
      <c r="FZQ31" s="125"/>
      <c r="FZU31" s="127"/>
      <c r="FZV31" s="135"/>
      <c r="GAB31" s="125"/>
      <c r="GAF31" s="127"/>
      <c r="GAG31" s="135"/>
      <c r="GAM31" s="125"/>
      <c r="GAQ31" s="127"/>
      <c r="GAR31" s="135"/>
      <c r="GAX31" s="125"/>
      <c r="GBB31" s="127"/>
      <c r="GBC31" s="135"/>
      <c r="GBI31" s="125"/>
      <c r="GBM31" s="127"/>
      <c r="GBN31" s="135"/>
      <c r="GBT31" s="125"/>
      <c r="GBX31" s="127"/>
      <c r="GBY31" s="135"/>
      <c r="GCE31" s="125"/>
      <c r="GCI31" s="127"/>
      <c r="GCJ31" s="135"/>
      <c r="GCP31" s="125"/>
      <c r="GCT31" s="127"/>
      <c r="GCU31" s="135"/>
      <c r="GDA31" s="125"/>
      <c r="GDE31" s="127"/>
      <c r="GDF31" s="135"/>
      <c r="GDL31" s="125"/>
      <c r="GDP31" s="127"/>
      <c r="GDQ31" s="135"/>
      <c r="GDW31" s="125"/>
      <c r="GEA31" s="127"/>
      <c r="GEB31" s="135"/>
      <c r="GEH31" s="125"/>
      <c r="GEL31" s="127"/>
      <c r="GEM31" s="135"/>
      <c r="GES31" s="125"/>
      <c r="GEW31" s="127"/>
      <c r="GEX31" s="135"/>
      <c r="GFD31" s="125"/>
      <c r="GFH31" s="127"/>
      <c r="GFI31" s="135"/>
      <c r="GFO31" s="125"/>
      <c r="GFS31" s="127"/>
      <c r="GFT31" s="135"/>
      <c r="GFZ31" s="125"/>
      <c r="GGD31" s="127"/>
      <c r="GGE31" s="135"/>
      <c r="GGK31" s="125"/>
      <c r="GGO31" s="127"/>
      <c r="GGP31" s="135"/>
      <c r="GGV31" s="125"/>
      <c r="GGZ31" s="127"/>
      <c r="GHA31" s="135"/>
      <c r="GHG31" s="125"/>
      <c r="GHK31" s="127"/>
      <c r="GHL31" s="135"/>
      <c r="GHR31" s="125"/>
      <c r="GHV31" s="127"/>
      <c r="GHW31" s="135"/>
      <c r="GIC31" s="125"/>
      <c r="GIG31" s="127"/>
      <c r="GIH31" s="135"/>
      <c r="GIN31" s="125"/>
      <c r="GIR31" s="127"/>
      <c r="GIS31" s="135"/>
      <c r="GIY31" s="125"/>
      <c r="GJC31" s="127"/>
      <c r="GJD31" s="135"/>
      <c r="GJJ31" s="125"/>
      <c r="GJN31" s="127"/>
      <c r="GJO31" s="135"/>
      <c r="GJU31" s="125"/>
      <c r="GJY31" s="127"/>
      <c r="GJZ31" s="135"/>
      <c r="GKF31" s="125"/>
      <c r="GKJ31" s="127"/>
      <c r="GKK31" s="135"/>
      <c r="GKQ31" s="125"/>
      <c r="GKU31" s="127"/>
      <c r="GKV31" s="135"/>
      <c r="GLB31" s="125"/>
      <c r="GLF31" s="127"/>
      <c r="GLG31" s="135"/>
      <c r="GLM31" s="125"/>
      <c r="GLQ31" s="127"/>
      <c r="GLR31" s="135"/>
      <c r="GLX31" s="125"/>
      <c r="GMB31" s="127"/>
      <c r="GMC31" s="135"/>
      <c r="GMI31" s="125"/>
      <c r="GMM31" s="127"/>
      <c r="GMN31" s="135"/>
      <c r="GMT31" s="125"/>
      <c r="GMX31" s="127"/>
      <c r="GMY31" s="135"/>
      <c r="GNE31" s="125"/>
      <c r="GNI31" s="127"/>
      <c r="GNJ31" s="135"/>
      <c r="GNP31" s="125"/>
      <c r="GNT31" s="127"/>
      <c r="GNU31" s="135"/>
      <c r="GOA31" s="125"/>
      <c r="GOE31" s="127"/>
      <c r="GOF31" s="135"/>
      <c r="GOL31" s="125"/>
      <c r="GOP31" s="127"/>
      <c r="GOQ31" s="135"/>
      <c r="GOW31" s="125"/>
      <c r="GPA31" s="127"/>
      <c r="GPB31" s="135"/>
      <c r="GPH31" s="125"/>
      <c r="GPL31" s="127"/>
      <c r="GPM31" s="135"/>
      <c r="GPS31" s="125"/>
      <c r="GPW31" s="127"/>
      <c r="GPX31" s="135"/>
      <c r="GQD31" s="125"/>
      <c r="GQH31" s="127"/>
      <c r="GQI31" s="135"/>
      <c r="GQO31" s="125"/>
      <c r="GQS31" s="127"/>
      <c r="GQT31" s="135"/>
      <c r="GQZ31" s="125"/>
      <c r="GRD31" s="127"/>
      <c r="GRE31" s="135"/>
      <c r="GRK31" s="125"/>
      <c r="GRO31" s="127"/>
      <c r="GRP31" s="135"/>
      <c r="GRV31" s="125"/>
      <c r="GRZ31" s="127"/>
      <c r="GSA31" s="135"/>
      <c r="GSG31" s="125"/>
      <c r="GSK31" s="127"/>
      <c r="GSL31" s="135"/>
      <c r="GSR31" s="125"/>
      <c r="GSV31" s="127"/>
      <c r="GSW31" s="135"/>
      <c r="GTC31" s="125"/>
      <c r="GTG31" s="127"/>
      <c r="GTH31" s="135"/>
      <c r="GTN31" s="125"/>
      <c r="GTR31" s="127"/>
      <c r="GTS31" s="135"/>
      <c r="GTY31" s="125"/>
      <c r="GUC31" s="127"/>
      <c r="GUD31" s="135"/>
      <c r="GUJ31" s="125"/>
      <c r="GUN31" s="127"/>
      <c r="GUO31" s="135"/>
      <c r="GUU31" s="125"/>
      <c r="GUY31" s="127"/>
      <c r="GUZ31" s="135"/>
      <c r="GVF31" s="125"/>
      <c r="GVJ31" s="127"/>
      <c r="GVK31" s="135"/>
      <c r="GVQ31" s="125"/>
      <c r="GVU31" s="127"/>
      <c r="GVV31" s="135"/>
      <c r="GWB31" s="125"/>
      <c r="GWF31" s="127"/>
      <c r="GWG31" s="135"/>
      <c r="GWM31" s="125"/>
      <c r="GWQ31" s="127"/>
      <c r="GWR31" s="135"/>
      <c r="GWX31" s="125"/>
      <c r="GXB31" s="127"/>
      <c r="GXC31" s="135"/>
      <c r="GXI31" s="125"/>
      <c r="GXM31" s="127"/>
      <c r="GXN31" s="135"/>
      <c r="GXT31" s="125"/>
      <c r="GXX31" s="127"/>
      <c r="GXY31" s="135"/>
      <c r="GYE31" s="125"/>
      <c r="GYI31" s="127"/>
      <c r="GYJ31" s="135"/>
      <c r="GYP31" s="125"/>
      <c r="GYT31" s="127"/>
      <c r="GYU31" s="135"/>
      <c r="GZA31" s="125"/>
      <c r="GZE31" s="127"/>
      <c r="GZF31" s="135"/>
      <c r="GZL31" s="125"/>
      <c r="GZP31" s="127"/>
      <c r="GZQ31" s="135"/>
      <c r="GZW31" s="125"/>
      <c r="HAA31" s="127"/>
      <c r="HAB31" s="135"/>
      <c r="HAH31" s="125"/>
      <c r="HAL31" s="127"/>
      <c r="HAM31" s="135"/>
      <c r="HAS31" s="125"/>
      <c r="HAW31" s="127"/>
      <c r="HAX31" s="135"/>
      <c r="HBD31" s="125"/>
      <c r="HBH31" s="127"/>
      <c r="HBI31" s="135"/>
      <c r="HBO31" s="125"/>
      <c r="HBS31" s="127"/>
      <c r="HBT31" s="135"/>
      <c r="HBZ31" s="125"/>
      <c r="HCD31" s="127"/>
      <c r="HCE31" s="135"/>
      <c r="HCK31" s="125"/>
      <c r="HCO31" s="127"/>
      <c r="HCP31" s="135"/>
      <c r="HCV31" s="125"/>
      <c r="HCZ31" s="127"/>
      <c r="HDA31" s="135"/>
      <c r="HDG31" s="125"/>
      <c r="HDK31" s="127"/>
      <c r="HDL31" s="135"/>
      <c r="HDR31" s="125"/>
      <c r="HDV31" s="127"/>
      <c r="HDW31" s="135"/>
      <c r="HEC31" s="125"/>
      <c r="HEG31" s="127"/>
      <c r="HEH31" s="135"/>
      <c r="HEN31" s="125"/>
      <c r="HER31" s="127"/>
      <c r="HES31" s="135"/>
      <c r="HEY31" s="125"/>
      <c r="HFC31" s="127"/>
      <c r="HFD31" s="135"/>
      <c r="HFJ31" s="125"/>
      <c r="HFN31" s="127"/>
      <c r="HFO31" s="135"/>
      <c r="HFU31" s="125"/>
      <c r="HFY31" s="127"/>
      <c r="HFZ31" s="135"/>
      <c r="HGF31" s="125"/>
      <c r="HGJ31" s="127"/>
      <c r="HGK31" s="135"/>
      <c r="HGQ31" s="125"/>
      <c r="HGU31" s="127"/>
      <c r="HGV31" s="135"/>
      <c r="HHB31" s="125"/>
      <c r="HHF31" s="127"/>
      <c r="HHG31" s="135"/>
      <c r="HHM31" s="125"/>
      <c r="HHQ31" s="127"/>
      <c r="HHR31" s="135"/>
      <c r="HHX31" s="125"/>
      <c r="HIB31" s="127"/>
      <c r="HIC31" s="135"/>
      <c r="HII31" s="125"/>
      <c r="HIM31" s="127"/>
      <c r="HIN31" s="135"/>
      <c r="HIT31" s="125"/>
      <c r="HIX31" s="127"/>
      <c r="HIY31" s="135"/>
      <c r="HJE31" s="125"/>
      <c r="HJI31" s="127"/>
      <c r="HJJ31" s="135"/>
      <c r="HJP31" s="125"/>
      <c r="HJT31" s="127"/>
      <c r="HJU31" s="135"/>
      <c r="HKA31" s="125"/>
      <c r="HKE31" s="127"/>
      <c r="HKF31" s="135"/>
      <c r="HKL31" s="125"/>
      <c r="HKP31" s="127"/>
      <c r="HKQ31" s="135"/>
      <c r="HKW31" s="125"/>
      <c r="HLA31" s="127"/>
      <c r="HLB31" s="135"/>
      <c r="HLH31" s="125"/>
      <c r="HLL31" s="127"/>
      <c r="HLM31" s="135"/>
      <c r="HLS31" s="125"/>
      <c r="HLW31" s="127"/>
      <c r="HLX31" s="135"/>
      <c r="HMD31" s="125"/>
      <c r="HMH31" s="127"/>
      <c r="HMI31" s="135"/>
      <c r="HMO31" s="125"/>
      <c r="HMS31" s="127"/>
      <c r="HMT31" s="135"/>
      <c r="HMZ31" s="125"/>
      <c r="HND31" s="127"/>
      <c r="HNE31" s="135"/>
      <c r="HNK31" s="125"/>
      <c r="HNO31" s="127"/>
      <c r="HNP31" s="135"/>
      <c r="HNV31" s="125"/>
      <c r="HNZ31" s="127"/>
      <c r="HOA31" s="135"/>
      <c r="HOG31" s="125"/>
      <c r="HOK31" s="127"/>
      <c r="HOL31" s="135"/>
      <c r="HOR31" s="125"/>
      <c r="HOV31" s="127"/>
      <c r="HOW31" s="135"/>
      <c r="HPC31" s="125"/>
      <c r="HPG31" s="127"/>
      <c r="HPH31" s="135"/>
      <c r="HPN31" s="125"/>
      <c r="HPR31" s="127"/>
      <c r="HPS31" s="135"/>
      <c r="HPY31" s="125"/>
      <c r="HQC31" s="127"/>
      <c r="HQD31" s="135"/>
      <c r="HQJ31" s="125"/>
      <c r="HQN31" s="127"/>
      <c r="HQO31" s="135"/>
      <c r="HQU31" s="125"/>
      <c r="HQY31" s="127"/>
      <c r="HQZ31" s="135"/>
      <c r="HRF31" s="125"/>
      <c r="HRJ31" s="127"/>
      <c r="HRK31" s="135"/>
      <c r="HRQ31" s="125"/>
      <c r="HRU31" s="127"/>
      <c r="HRV31" s="135"/>
      <c r="HSB31" s="125"/>
      <c r="HSF31" s="127"/>
      <c r="HSG31" s="135"/>
      <c r="HSM31" s="125"/>
      <c r="HSQ31" s="127"/>
      <c r="HSR31" s="135"/>
      <c r="HSX31" s="125"/>
      <c r="HTB31" s="127"/>
      <c r="HTC31" s="135"/>
      <c r="HTI31" s="125"/>
      <c r="HTM31" s="127"/>
      <c r="HTN31" s="135"/>
      <c r="HTT31" s="125"/>
      <c r="HTX31" s="127"/>
      <c r="HTY31" s="135"/>
      <c r="HUE31" s="125"/>
      <c r="HUI31" s="127"/>
      <c r="HUJ31" s="135"/>
      <c r="HUP31" s="125"/>
      <c r="HUT31" s="127"/>
      <c r="HUU31" s="135"/>
      <c r="HVA31" s="125"/>
      <c r="HVE31" s="127"/>
      <c r="HVF31" s="135"/>
      <c r="HVL31" s="125"/>
      <c r="HVP31" s="127"/>
      <c r="HVQ31" s="135"/>
      <c r="HVW31" s="125"/>
      <c r="HWA31" s="127"/>
      <c r="HWB31" s="135"/>
      <c r="HWH31" s="125"/>
      <c r="HWL31" s="127"/>
      <c r="HWM31" s="135"/>
      <c r="HWS31" s="125"/>
      <c r="HWW31" s="127"/>
      <c r="HWX31" s="135"/>
      <c r="HXD31" s="125"/>
      <c r="HXH31" s="127"/>
      <c r="HXI31" s="135"/>
      <c r="HXO31" s="125"/>
      <c r="HXS31" s="127"/>
      <c r="HXT31" s="135"/>
      <c r="HXZ31" s="125"/>
      <c r="HYD31" s="127"/>
      <c r="HYE31" s="135"/>
      <c r="HYK31" s="125"/>
      <c r="HYO31" s="127"/>
      <c r="HYP31" s="135"/>
      <c r="HYV31" s="125"/>
      <c r="HYZ31" s="127"/>
      <c r="HZA31" s="135"/>
      <c r="HZG31" s="125"/>
      <c r="HZK31" s="127"/>
      <c r="HZL31" s="135"/>
      <c r="HZR31" s="125"/>
      <c r="HZV31" s="127"/>
      <c r="HZW31" s="135"/>
      <c r="IAC31" s="125"/>
      <c r="IAG31" s="127"/>
      <c r="IAH31" s="135"/>
      <c r="IAN31" s="125"/>
      <c r="IAR31" s="127"/>
      <c r="IAS31" s="135"/>
      <c r="IAY31" s="125"/>
      <c r="IBC31" s="127"/>
      <c r="IBD31" s="135"/>
      <c r="IBJ31" s="125"/>
      <c r="IBN31" s="127"/>
      <c r="IBO31" s="135"/>
      <c r="IBU31" s="125"/>
      <c r="IBY31" s="127"/>
      <c r="IBZ31" s="135"/>
      <c r="ICF31" s="125"/>
      <c r="ICJ31" s="127"/>
      <c r="ICK31" s="135"/>
      <c r="ICQ31" s="125"/>
      <c r="ICU31" s="127"/>
      <c r="ICV31" s="135"/>
      <c r="IDB31" s="125"/>
      <c r="IDF31" s="127"/>
      <c r="IDG31" s="135"/>
      <c r="IDM31" s="125"/>
      <c r="IDQ31" s="127"/>
      <c r="IDR31" s="135"/>
      <c r="IDX31" s="125"/>
      <c r="IEB31" s="127"/>
      <c r="IEC31" s="135"/>
      <c r="IEI31" s="125"/>
      <c r="IEM31" s="127"/>
      <c r="IEN31" s="135"/>
      <c r="IET31" s="125"/>
      <c r="IEX31" s="127"/>
      <c r="IEY31" s="135"/>
      <c r="IFE31" s="125"/>
      <c r="IFI31" s="127"/>
      <c r="IFJ31" s="135"/>
      <c r="IFP31" s="125"/>
      <c r="IFT31" s="127"/>
      <c r="IFU31" s="135"/>
      <c r="IGA31" s="125"/>
      <c r="IGE31" s="127"/>
      <c r="IGF31" s="135"/>
      <c r="IGL31" s="125"/>
      <c r="IGP31" s="127"/>
      <c r="IGQ31" s="135"/>
      <c r="IGW31" s="125"/>
      <c r="IHA31" s="127"/>
      <c r="IHB31" s="135"/>
      <c r="IHH31" s="125"/>
      <c r="IHL31" s="127"/>
      <c r="IHM31" s="135"/>
      <c r="IHS31" s="125"/>
      <c r="IHW31" s="127"/>
      <c r="IHX31" s="135"/>
      <c r="IID31" s="125"/>
      <c r="IIH31" s="127"/>
      <c r="III31" s="135"/>
      <c r="IIO31" s="125"/>
      <c r="IIS31" s="127"/>
      <c r="IIT31" s="135"/>
      <c r="IIZ31" s="125"/>
      <c r="IJD31" s="127"/>
      <c r="IJE31" s="135"/>
      <c r="IJK31" s="125"/>
      <c r="IJO31" s="127"/>
      <c r="IJP31" s="135"/>
      <c r="IJV31" s="125"/>
      <c r="IJZ31" s="127"/>
      <c r="IKA31" s="135"/>
      <c r="IKG31" s="125"/>
      <c r="IKK31" s="127"/>
      <c r="IKL31" s="135"/>
      <c r="IKR31" s="125"/>
      <c r="IKV31" s="127"/>
      <c r="IKW31" s="135"/>
      <c r="ILC31" s="125"/>
      <c r="ILG31" s="127"/>
      <c r="ILH31" s="135"/>
      <c r="ILN31" s="125"/>
      <c r="ILR31" s="127"/>
      <c r="ILS31" s="135"/>
      <c r="ILY31" s="125"/>
      <c r="IMC31" s="127"/>
      <c r="IMD31" s="135"/>
      <c r="IMJ31" s="125"/>
      <c r="IMN31" s="127"/>
      <c r="IMO31" s="135"/>
      <c r="IMU31" s="125"/>
      <c r="IMY31" s="127"/>
      <c r="IMZ31" s="135"/>
      <c r="INF31" s="125"/>
      <c r="INJ31" s="127"/>
      <c r="INK31" s="135"/>
      <c r="INQ31" s="125"/>
      <c r="INU31" s="127"/>
      <c r="INV31" s="135"/>
      <c r="IOB31" s="125"/>
      <c r="IOF31" s="127"/>
      <c r="IOG31" s="135"/>
      <c r="IOM31" s="125"/>
      <c r="IOQ31" s="127"/>
      <c r="IOR31" s="135"/>
      <c r="IOX31" s="125"/>
      <c r="IPB31" s="127"/>
      <c r="IPC31" s="135"/>
      <c r="IPI31" s="125"/>
      <c r="IPM31" s="127"/>
      <c r="IPN31" s="135"/>
      <c r="IPT31" s="125"/>
      <c r="IPX31" s="127"/>
      <c r="IPY31" s="135"/>
      <c r="IQE31" s="125"/>
      <c r="IQI31" s="127"/>
      <c r="IQJ31" s="135"/>
      <c r="IQP31" s="125"/>
      <c r="IQT31" s="127"/>
      <c r="IQU31" s="135"/>
      <c r="IRA31" s="125"/>
      <c r="IRE31" s="127"/>
      <c r="IRF31" s="135"/>
      <c r="IRL31" s="125"/>
      <c r="IRP31" s="127"/>
      <c r="IRQ31" s="135"/>
      <c r="IRW31" s="125"/>
      <c r="ISA31" s="127"/>
      <c r="ISB31" s="135"/>
      <c r="ISH31" s="125"/>
      <c r="ISL31" s="127"/>
      <c r="ISM31" s="135"/>
      <c r="ISS31" s="125"/>
      <c r="ISW31" s="127"/>
      <c r="ISX31" s="135"/>
      <c r="ITD31" s="125"/>
      <c r="ITH31" s="127"/>
      <c r="ITI31" s="135"/>
      <c r="ITO31" s="125"/>
      <c r="ITS31" s="127"/>
      <c r="ITT31" s="135"/>
      <c r="ITZ31" s="125"/>
      <c r="IUD31" s="127"/>
      <c r="IUE31" s="135"/>
      <c r="IUK31" s="125"/>
      <c r="IUO31" s="127"/>
      <c r="IUP31" s="135"/>
      <c r="IUV31" s="125"/>
      <c r="IUZ31" s="127"/>
      <c r="IVA31" s="135"/>
      <c r="IVG31" s="125"/>
      <c r="IVK31" s="127"/>
      <c r="IVL31" s="135"/>
      <c r="IVR31" s="125"/>
      <c r="IVV31" s="127"/>
      <c r="IVW31" s="135"/>
      <c r="IWC31" s="125"/>
      <c r="IWG31" s="127"/>
      <c r="IWH31" s="135"/>
      <c r="IWN31" s="125"/>
      <c r="IWR31" s="127"/>
      <c r="IWS31" s="135"/>
      <c r="IWY31" s="125"/>
      <c r="IXC31" s="127"/>
      <c r="IXD31" s="135"/>
      <c r="IXJ31" s="125"/>
      <c r="IXN31" s="127"/>
      <c r="IXO31" s="135"/>
      <c r="IXU31" s="125"/>
      <c r="IXY31" s="127"/>
      <c r="IXZ31" s="135"/>
      <c r="IYF31" s="125"/>
      <c r="IYJ31" s="127"/>
      <c r="IYK31" s="135"/>
      <c r="IYQ31" s="125"/>
      <c r="IYU31" s="127"/>
      <c r="IYV31" s="135"/>
      <c r="IZB31" s="125"/>
      <c r="IZF31" s="127"/>
      <c r="IZG31" s="135"/>
      <c r="IZM31" s="125"/>
      <c r="IZQ31" s="127"/>
      <c r="IZR31" s="135"/>
      <c r="IZX31" s="125"/>
      <c r="JAB31" s="127"/>
      <c r="JAC31" s="135"/>
      <c r="JAI31" s="125"/>
      <c r="JAM31" s="127"/>
      <c r="JAN31" s="135"/>
      <c r="JAT31" s="125"/>
      <c r="JAX31" s="127"/>
      <c r="JAY31" s="135"/>
      <c r="JBE31" s="125"/>
      <c r="JBI31" s="127"/>
      <c r="JBJ31" s="135"/>
      <c r="JBP31" s="125"/>
      <c r="JBT31" s="127"/>
      <c r="JBU31" s="135"/>
      <c r="JCA31" s="125"/>
      <c r="JCE31" s="127"/>
      <c r="JCF31" s="135"/>
      <c r="JCL31" s="125"/>
      <c r="JCP31" s="127"/>
      <c r="JCQ31" s="135"/>
      <c r="JCW31" s="125"/>
      <c r="JDA31" s="127"/>
      <c r="JDB31" s="135"/>
      <c r="JDH31" s="125"/>
      <c r="JDL31" s="127"/>
      <c r="JDM31" s="135"/>
      <c r="JDS31" s="125"/>
      <c r="JDW31" s="127"/>
      <c r="JDX31" s="135"/>
      <c r="JED31" s="125"/>
      <c r="JEH31" s="127"/>
      <c r="JEI31" s="135"/>
      <c r="JEO31" s="125"/>
      <c r="JES31" s="127"/>
      <c r="JET31" s="135"/>
      <c r="JEZ31" s="125"/>
      <c r="JFD31" s="127"/>
      <c r="JFE31" s="135"/>
      <c r="JFK31" s="125"/>
      <c r="JFO31" s="127"/>
      <c r="JFP31" s="135"/>
      <c r="JFV31" s="125"/>
      <c r="JFZ31" s="127"/>
      <c r="JGA31" s="135"/>
      <c r="JGG31" s="125"/>
      <c r="JGK31" s="127"/>
      <c r="JGL31" s="135"/>
      <c r="JGR31" s="125"/>
      <c r="JGV31" s="127"/>
      <c r="JGW31" s="135"/>
      <c r="JHC31" s="125"/>
      <c r="JHG31" s="127"/>
      <c r="JHH31" s="135"/>
      <c r="JHN31" s="125"/>
      <c r="JHR31" s="127"/>
      <c r="JHS31" s="135"/>
      <c r="JHY31" s="125"/>
      <c r="JIC31" s="127"/>
      <c r="JID31" s="135"/>
      <c r="JIJ31" s="125"/>
      <c r="JIN31" s="127"/>
      <c r="JIO31" s="135"/>
      <c r="JIU31" s="125"/>
      <c r="JIY31" s="127"/>
      <c r="JIZ31" s="135"/>
      <c r="JJF31" s="125"/>
      <c r="JJJ31" s="127"/>
      <c r="JJK31" s="135"/>
      <c r="JJQ31" s="125"/>
      <c r="JJU31" s="127"/>
      <c r="JJV31" s="135"/>
      <c r="JKB31" s="125"/>
      <c r="JKF31" s="127"/>
      <c r="JKG31" s="135"/>
      <c r="JKM31" s="125"/>
      <c r="JKQ31" s="127"/>
      <c r="JKR31" s="135"/>
      <c r="JKX31" s="125"/>
      <c r="JLB31" s="127"/>
      <c r="JLC31" s="135"/>
      <c r="JLI31" s="125"/>
      <c r="JLM31" s="127"/>
      <c r="JLN31" s="135"/>
      <c r="JLT31" s="125"/>
      <c r="JLX31" s="127"/>
      <c r="JLY31" s="135"/>
      <c r="JME31" s="125"/>
      <c r="JMI31" s="127"/>
      <c r="JMJ31" s="135"/>
      <c r="JMP31" s="125"/>
      <c r="JMT31" s="127"/>
      <c r="JMU31" s="135"/>
      <c r="JNA31" s="125"/>
      <c r="JNE31" s="127"/>
      <c r="JNF31" s="135"/>
      <c r="JNL31" s="125"/>
      <c r="JNP31" s="127"/>
      <c r="JNQ31" s="135"/>
      <c r="JNW31" s="125"/>
      <c r="JOA31" s="127"/>
      <c r="JOB31" s="135"/>
      <c r="JOH31" s="125"/>
      <c r="JOL31" s="127"/>
      <c r="JOM31" s="135"/>
      <c r="JOS31" s="125"/>
      <c r="JOW31" s="127"/>
      <c r="JOX31" s="135"/>
      <c r="JPD31" s="125"/>
      <c r="JPH31" s="127"/>
      <c r="JPI31" s="135"/>
      <c r="JPO31" s="125"/>
      <c r="JPS31" s="127"/>
      <c r="JPT31" s="135"/>
      <c r="JPZ31" s="125"/>
      <c r="JQD31" s="127"/>
      <c r="JQE31" s="135"/>
      <c r="JQK31" s="125"/>
      <c r="JQO31" s="127"/>
      <c r="JQP31" s="135"/>
      <c r="JQV31" s="125"/>
      <c r="JQZ31" s="127"/>
      <c r="JRA31" s="135"/>
      <c r="JRG31" s="125"/>
      <c r="JRK31" s="127"/>
      <c r="JRL31" s="135"/>
      <c r="JRR31" s="125"/>
      <c r="JRV31" s="127"/>
      <c r="JRW31" s="135"/>
      <c r="JSC31" s="125"/>
      <c r="JSG31" s="127"/>
      <c r="JSH31" s="135"/>
      <c r="JSN31" s="125"/>
      <c r="JSR31" s="127"/>
      <c r="JSS31" s="135"/>
      <c r="JSY31" s="125"/>
      <c r="JTC31" s="127"/>
      <c r="JTD31" s="135"/>
      <c r="JTJ31" s="125"/>
      <c r="JTN31" s="127"/>
      <c r="JTO31" s="135"/>
      <c r="JTU31" s="125"/>
      <c r="JTY31" s="127"/>
      <c r="JTZ31" s="135"/>
      <c r="JUF31" s="125"/>
      <c r="JUJ31" s="127"/>
      <c r="JUK31" s="135"/>
      <c r="JUQ31" s="125"/>
      <c r="JUU31" s="127"/>
      <c r="JUV31" s="135"/>
      <c r="JVB31" s="125"/>
      <c r="JVF31" s="127"/>
      <c r="JVG31" s="135"/>
      <c r="JVM31" s="125"/>
      <c r="JVQ31" s="127"/>
      <c r="JVR31" s="135"/>
      <c r="JVX31" s="125"/>
      <c r="JWB31" s="127"/>
      <c r="JWC31" s="135"/>
      <c r="JWI31" s="125"/>
      <c r="JWM31" s="127"/>
      <c r="JWN31" s="135"/>
      <c r="JWT31" s="125"/>
      <c r="JWX31" s="127"/>
      <c r="JWY31" s="135"/>
      <c r="JXE31" s="125"/>
      <c r="JXI31" s="127"/>
      <c r="JXJ31" s="135"/>
      <c r="JXP31" s="125"/>
      <c r="JXT31" s="127"/>
      <c r="JXU31" s="135"/>
      <c r="JYA31" s="125"/>
      <c r="JYE31" s="127"/>
      <c r="JYF31" s="135"/>
      <c r="JYL31" s="125"/>
      <c r="JYP31" s="127"/>
      <c r="JYQ31" s="135"/>
      <c r="JYW31" s="125"/>
      <c r="JZA31" s="127"/>
      <c r="JZB31" s="135"/>
      <c r="JZH31" s="125"/>
      <c r="JZL31" s="127"/>
      <c r="JZM31" s="135"/>
      <c r="JZS31" s="125"/>
      <c r="JZW31" s="127"/>
      <c r="JZX31" s="135"/>
      <c r="KAD31" s="125"/>
      <c r="KAH31" s="127"/>
      <c r="KAI31" s="135"/>
      <c r="KAO31" s="125"/>
      <c r="KAS31" s="127"/>
      <c r="KAT31" s="135"/>
      <c r="KAZ31" s="125"/>
      <c r="KBD31" s="127"/>
      <c r="KBE31" s="135"/>
      <c r="KBK31" s="125"/>
      <c r="KBO31" s="127"/>
      <c r="KBP31" s="135"/>
      <c r="KBV31" s="125"/>
      <c r="KBZ31" s="127"/>
      <c r="KCA31" s="135"/>
      <c r="KCG31" s="125"/>
      <c r="KCK31" s="127"/>
      <c r="KCL31" s="135"/>
      <c r="KCR31" s="125"/>
      <c r="KCV31" s="127"/>
      <c r="KCW31" s="135"/>
      <c r="KDC31" s="125"/>
      <c r="KDG31" s="127"/>
      <c r="KDH31" s="135"/>
      <c r="KDN31" s="125"/>
      <c r="KDR31" s="127"/>
      <c r="KDS31" s="135"/>
      <c r="KDY31" s="125"/>
      <c r="KEC31" s="127"/>
      <c r="KED31" s="135"/>
      <c r="KEJ31" s="125"/>
      <c r="KEN31" s="127"/>
      <c r="KEO31" s="135"/>
      <c r="KEU31" s="125"/>
      <c r="KEY31" s="127"/>
      <c r="KEZ31" s="135"/>
      <c r="KFF31" s="125"/>
      <c r="KFJ31" s="127"/>
      <c r="KFK31" s="135"/>
      <c r="KFQ31" s="125"/>
      <c r="KFU31" s="127"/>
      <c r="KFV31" s="135"/>
      <c r="KGB31" s="125"/>
      <c r="KGF31" s="127"/>
      <c r="KGG31" s="135"/>
      <c r="KGM31" s="125"/>
      <c r="KGQ31" s="127"/>
      <c r="KGR31" s="135"/>
      <c r="KGX31" s="125"/>
      <c r="KHB31" s="127"/>
      <c r="KHC31" s="135"/>
      <c r="KHI31" s="125"/>
      <c r="KHM31" s="127"/>
      <c r="KHN31" s="135"/>
      <c r="KHT31" s="125"/>
      <c r="KHX31" s="127"/>
      <c r="KHY31" s="135"/>
      <c r="KIE31" s="125"/>
      <c r="KII31" s="127"/>
      <c r="KIJ31" s="135"/>
      <c r="KIP31" s="125"/>
      <c r="KIT31" s="127"/>
      <c r="KIU31" s="135"/>
      <c r="KJA31" s="125"/>
      <c r="KJE31" s="127"/>
      <c r="KJF31" s="135"/>
      <c r="KJL31" s="125"/>
      <c r="KJP31" s="127"/>
      <c r="KJQ31" s="135"/>
      <c r="KJW31" s="125"/>
      <c r="KKA31" s="127"/>
      <c r="KKB31" s="135"/>
      <c r="KKH31" s="125"/>
      <c r="KKL31" s="127"/>
      <c r="KKM31" s="135"/>
      <c r="KKS31" s="125"/>
      <c r="KKW31" s="127"/>
      <c r="KKX31" s="135"/>
      <c r="KLD31" s="125"/>
      <c r="KLH31" s="127"/>
      <c r="KLI31" s="135"/>
      <c r="KLO31" s="125"/>
      <c r="KLS31" s="127"/>
      <c r="KLT31" s="135"/>
      <c r="KLZ31" s="125"/>
      <c r="KMD31" s="127"/>
      <c r="KME31" s="135"/>
      <c r="KMK31" s="125"/>
      <c r="KMO31" s="127"/>
      <c r="KMP31" s="135"/>
      <c r="KMV31" s="125"/>
      <c r="KMZ31" s="127"/>
      <c r="KNA31" s="135"/>
      <c r="KNG31" s="125"/>
      <c r="KNK31" s="127"/>
      <c r="KNL31" s="135"/>
      <c r="KNR31" s="125"/>
      <c r="KNV31" s="127"/>
      <c r="KNW31" s="135"/>
      <c r="KOC31" s="125"/>
      <c r="KOG31" s="127"/>
      <c r="KOH31" s="135"/>
      <c r="KON31" s="125"/>
      <c r="KOR31" s="127"/>
      <c r="KOS31" s="135"/>
      <c r="KOY31" s="125"/>
      <c r="KPC31" s="127"/>
      <c r="KPD31" s="135"/>
      <c r="KPJ31" s="125"/>
      <c r="KPN31" s="127"/>
      <c r="KPO31" s="135"/>
      <c r="KPU31" s="125"/>
      <c r="KPY31" s="127"/>
      <c r="KPZ31" s="135"/>
      <c r="KQF31" s="125"/>
      <c r="KQJ31" s="127"/>
      <c r="KQK31" s="135"/>
      <c r="KQQ31" s="125"/>
      <c r="KQU31" s="127"/>
      <c r="KQV31" s="135"/>
      <c r="KRB31" s="125"/>
      <c r="KRF31" s="127"/>
      <c r="KRG31" s="135"/>
      <c r="KRM31" s="125"/>
      <c r="KRQ31" s="127"/>
      <c r="KRR31" s="135"/>
      <c r="KRX31" s="125"/>
      <c r="KSB31" s="127"/>
      <c r="KSC31" s="135"/>
      <c r="KSI31" s="125"/>
      <c r="KSM31" s="127"/>
      <c r="KSN31" s="135"/>
      <c r="KST31" s="125"/>
      <c r="KSX31" s="127"/>
      <c r="KSY31" s="135"/>
      <c r="KTE31" s="125"/>
      <c r="KTI31" s="127"/>
      <c r="KTJ31" s="135"/>
      <c r="KTP31" s="125"/>
      <c r="KTT31" s="127"/>
      <c r="KTU31" s="135"/>
      <c r="KUA31" s="125"/>
      <c r="KUE31" s="127"/>
      <c r="KUF31" s="135"/>
      <c r="KUL31" s="125"/>
      <c r="KUP31" s="127"/>
      <c r="KUQ31" s="135"/>
      <c r="KUW31" s="125"/>
      <c r="KVA31" s="127"/>
      <c r="KVB31" s="135"/>
      <c r="KVH31" s="125"/>
      <c r="KVL31" s="127"/>
      <c r="KVM31" s="135"/>
      <c r="KVS31" s="125"/>
      <c r="KVW31" s="127"/>
      <c r="KVX31" s="135"/>
      <c r="KWD31" s="125"/>
      <c r="KWH31" s="127"/>
      <c r="KWI31" s="135"/>
      <c r="KWO31" s="125"/>
      <c r="KWS31" s="127"/>
      <c r="KWT31" s="135"/>
      <c r="KWZ31" s="125"/>
      <c r="KXD31" s="127"/>
      <c r="KXE31" s="135"/>
      <c r="KXK31" s="125"/>
      <c r="KXO31" s="127"/>
      <c r="KXP31" s="135"/>
      <c r="KXV31" s="125"/>
      <c r="KXZ31" s="127"/>
      <c r="KYA31" s="135"/>
      <c r="KYG31" s="125"/>
      <c r="KYK31" s="127"/>
      <c r="KYL31" s="135"/>
      <c r="KYR31" s="125"/>
      <c r="KYV31" s="127"/>
      <c r="KYW31" s="135"/>
      <c r="KZC31" s="125"/>
      <c r="KZG31" s="127"/>
      <c r="KZH31" s="135"/>
      <c r="KZN31" s="125"/>
      <c r="KZR31" s="127"/>
      <c r="KZS31" s="135"/>
      <c r="KZY31" s="125"/>
      <c r="LAC31" s="127"/>
      <c r="LAD31" s="135"/>
      <c r="LAJ31" s="125"/>
      <c r="LAN31" s="127"/>
      <c r="LAO31" s="135"/>
      <c r="LAU31" s="125"/>
      <c r="LAY31" s="127"/>
      <c r="LAZ31" s="135"/>
      <c r="LBF31" s="125"/>
      <c r="LBJ31" s="127"/>
      <c r="LBK31" s="135"/>
      <c r="LBQ31" s="125"/>
      <c r="LBU31" s="127"/>
      <c r="LBV31" s="135"/>
      <c r="LCB31" s="125"/>
      <c r="LCF31" s="127"/>
      <c r="LCG31" s="135"/>
      <c r="LCM31" s="125"/>
      <c r="LCQ31" s="127"/>
      <c r="LCR31" s="135"/>
      <c r="LCX31" s="125"/>
      <c r="LDB31" s="127"/>
      <c r="LDC31" s="135"/>
      <c r="LDI31" s="125"/>
      <c r="LDM31" s="127"/>
      <c r="LDN31" s="135"/>
      <c r="LDT31" s="125"/>
      <c r="LDX31" s="127"/>
      <c r="LDY31" s="135"/>
      <c r="LEE31" s="125"/>
      <c r="LEI31" s="127"/>
      <c r="LEJ31" s="135"/>
      <c r="LEP31" s="125"/>
      <c r="LET31" s="127"/>
      <c r="LEU31" s="135"/>
      <c r="LFA31" s="125"/>
      <c r="LFE31" s="127"/>
      <c r="LFF31" s="135"/>
      <c r="LFL31" s="125"/>
      <c r="LFP31" s="127"/>
      <c r="LFQ31" s="135"/>
      <c r="LFW31" s="125"/>
      <c r="LGA31" s="127"/>
      <c r="LGB31" s="135"/>
      <c r="LGH31" s="125"/>
      <c r="LGL31" s="127"/>
      <c r="LGM31" s="135"/>
      <c r="LGS31" s="125"/>
      <c r="LGW31" s="127"/>
      <c r="LGX31" s="135"/>
      <c r="LHD31" s="125"/>
      <c r="LHH31" s="127"/>
      <c r="LHI31" s="135"/>
      <c r="LHO31" s="125"/>
      <c r="LHS31" s="127"/>
      <c r="LHT31" s="135"/>
      <c r="LHZ31" s="125"/>
      <c r="LID31" s="127"/>
      <c r="LIE31" s="135"/>
      <c r="LIK31" s="125"/>
      <c r="LIO31" s="127"/>
      <c r="LIP31" s="135"/>
      <c r="LIV31" s="125"/>
      <c r="LIZ31" s="127"/>
      <c r="LJA31" s="135"/>
      <c r="LJG31" s="125"/>
      <c r="LJK31" s="127"/>
      <c r="LJL31" s="135"/>
      <c r="LJR31" s="125"/>
      <c r="LJV31" s="127"/>
      <c r="LJW31" s="135"/>
      <c r="LKC31" s="125"/>
      <c r="LKG31" s="127"/>
      <c r="LKH31" s="135"/>
      <c r="LKN31" s="125"/>
      <c r="LKR31" s="127"/>
      <c r="LKS31" s="135"/>
      <c r="LKY31" s="125"/>
      <c r="LLC31" s="127"/>
      <c r="LLD31" s="135"/>
      <c r="LLJ31" s="125"/>
      <c r="LLN31" s="127"/>
      <c r="LLO31" s="135"/>
      <c r="LLU31" s="125"/>
      <c r="LLY31" s="127"/>
      <c r="LLZ31" s="135"/>
      <c r="LMF31" s="125"/>
      <c r="LMJ31" s="127"/>
      <c r="LMK31" s="135"/>
      <c r="LMQ31" s="125"/>
      <c r="LMU31" s="127"/>
      <c r="LMV31" s="135"/>
      <c r="LNB31" s="125"/>
      <c r="LNF31" s="127"/>
      <c r="LNG31" s="135"/>
      <c r="LNM31" s="125"/>
      <c r="LNQ31" s="127"/>
      <c r="LNR31" s="135"/>
      <c r="LNX31" s="125"/>
      <c r="LOB31" s="127"/>
      <c r="LOC31" s="135"/>
      <c r="LOI31" s="125"/>
      <c r="LOM31" s="127"/>
      <c r="LON31" s="135"/>
      <c r="LOT31" s="125"/>
      <c r="LOX31" s="127"/>
      <c r="LOY31" s="135"/>
      <c r="LPE31" s="125"/>
      <c r="LPI31" s="127"/>
      <c r="LPJ31" s="135"/>
      <c r="LPP31" s="125"/>
      <c r="LPT31" s="127"/>
      <c r="LPU31" s="135"/>
      <c r="LQA31" s="125"/>
      <c r="LQE31" s="127"/>
      <c r="LQF31" s="135"/>
      <c r="LQL31" s="125"/>
      <c r="LQP31" s="127"/>
      <c r="LQQ31" s="135"/>
      <c r="LQW31" s="125"/>
      <c r="LRA31" s="127"/>
      <c r="LRB31" s="135"/>
      <c r="LRH31" s="125"/>
      <c r="LRL31" s="127"/>
      <c r="LRM31" s="135"/>
      <c r="LRS31" s="125"/>
      <c r="LRW31" s="127"/>
      <c r="LRX31" s="135"/>
      <c r="LSD31" s="125"/>
      <c r="LSH31" s="127"/>
      <c r="LSI31" s="135"/>
      <c r="LSO31" s="125"/>
      <c r="LSS31" s="127"/>
      <c r="LST31" s="135"/>
      <c r="LSZ31" s="125"/>
      <c r="LTD31" s="127"/>
      <c r="LTE31" s="135"/>
      <c r="LTK31" s="125"/>
      <c r="LTO31" s="127"/>
      <c r="LTP31" s="135"/>
      <c r="LTV31" s="125"/>
      <c r="LTZ31" s="127"/>
      <c r="LUA31" s="135"/>
      <c r="LUG31" s="125"/>
      <c r="LUK31" s="127"/>
      <c r="LUL31" s="135"/>
      <c r="LUR31" s="125"/>
      <c r="LUV31" s="127"/>
      <c r="LUW31" s="135"/>
      <c r="LVC31" s="125"/>
      <c r="LVG31" s="127"/>
      <c r="LVH31" s="135"/>
      <c r="LVN31" s="125"/>
      <c r="LVR31" s="127"/>
      <c r="LVS31" s="135"/>
      <c r="LVY31" s="125"/>
      <c r="LWC31" s="127"/>
      <c r="LWD31" s="135"/>
      <c r="LWJ31" s="125"/>
      <c r="LWN31" s="127"/>
      <c r="LWO31" s="135"/>
      <c r="LWU31" s="125"/>
      <c r="LWY31" s="127"/>
      <c r="LWZ31" s="135"/>
      <c r="LXF31" s="125"/>
      <c r="LXJ31" s="127"/>
      <c r="LXK31" s="135"/>
      <c r="LXQ31" s="125"/>
      <c r="LXU31" s="127"/>
      <c r="LXV31" s="135"/>
      <c r="LYB31" s="125"/>
      <c r="LYF31" s="127"/>
      <c r="LYG31" s="135"/>
      <c r="LYM31" s="125"/>
      <c r="LYQ31" s="127"/>
      <c r="LYR31" s="135"/>
      <c r="LYX31" s="125"/>
      <c r="LZB31" s="127"/>
      <c r="LZC31" s="135"/>
      <c r="LZI31" s="125"/>
      <c r="LZM31" s="127"/>
      <c r="LZN31" s="135"/>
      <c r="LZT31" s="125"/>
      <c r="LZX31" s="127"/>
      <c r="LZY31" s="135"/>
      <c r="MAE31" s="125"/>
      <c r="MAI31" s="127"/>
      <c r="MAJ31" s="135"/>
      <c r="MAP31" s="125"/>
      <c r="MAT31" s="127"/>
      <c r="MAU31" s="135"/>
      <c r="MBA31" s="125"/>
      <c r="MBE31" s="127"/>
      <c r="MBF31" s="135"/>
      <c r="MBL31" s="125"/>
      <c r="MBP31" s="127"/>
      <c r="MBQ31" s="135"/>
      <c r="MBW31" s="125"/>
      <c r="MCA31" s="127"/>
      <c r="MCB31" s="135"/>
      <c r="MCH31" s="125"/>
      <c r="MCL31" s="127"/>
      <c r="MCM31" s="135"/>
      <c r="MCS31" s="125"/>
      <c r="MCW31" s="127"/>
      <c r="MCX31" s="135"/>
      <c r="MDD31" s="125"/>
      <c r="MDH31" s="127"/>
      <c r="MDI31" s="135"/>
      <c r="MDO31" s="125"/>
      <c r="MDS31" s="127"/>
      <c r="MDT31" s="135"/>
      <c r="MDZ31" s="125"/>
      <c r="MED31" s="127"/>
      <c r="MEE31" s="135"/>
      <c r="MEK31" s="125"/>
      <c r="MEO31" s="127"/>
      <c r="MEP31" s="135"/>
      <c r="MEV31" s="125"/>
      <c r="MEZ31" s="127"/>
      <c r="MFA31" s="135"/>
      <c r="MFG31" s="125"/>
      <c r="MFK31" s="127"/>
      <c r="MFL31" s="135"/>
      <c r="MFR31" s="125"/>
      <c r="MFV31" s="127"/>
      <c r="MFW31" s="135"/>
      <c r="MGC31" s="125"/>
      <c r="MGG31" s="127"/>
      <c r="MGH31" s="135"/>
      <c r="MGN31" s="125"/>
      <c r="MGR31" s="127"/>
      <c r="MGS31" s="135"/>
      <c r="MGY31" s="125"/>
      <c r="MHC31" s="127"/>
      <c r="MHD31" s="135"/>
      <c r="MHJ31" s="125"/>
      <c r="MHN31" s="127"/>
      <c r="MHO31" s="135"/>
      <c r="MHU31" s="125"/>
      <c r="MHY31" s="127"/>
      <c r="MHZ31" s="135"/>
      <c r="MIF31" s="125"/>
      <c r="MIJ31" s="127"/>
      <c r="MIK31" s="135"/>
      <c r="MIQ31" s="125"/>
      <c r="MIU31" s="127"/>
      <c r="MIV31" s="135"/>
      <c r="MJB31" s="125"/>
      <c r="MJF31" s="127"/>
      <c r="MJG31" s="135"/>
      <c r="MJM31" s="125"/>
      <c r="MJQ31" s="127"/>
      <c r="MJR31" s="135"/>
      <c r="MJX31" s="125"/>
      <c r="MKB31" s="127"/>
      <c r="MKC31" s="135"/>
      <c r="MKI31" s="125"/>
      <c r="MKM31" s="127"/>
      <c r="MKN31" s="135"/>
      <c r="MKT31" s="125"/>
      <c r="MKX31" s="127"/>
      <c r="MKY31" s="135"/>
      <c r="MLE31" s="125"/>
      <c r="MLI31" s="127"/>
      <c r="MLJ31" s="135"/>
      <c r="MLP31" s="125"/>
      <c r="MLT31" s="127"/>
      <c r="MLU31" s="135"/>
      <c r="MMA31" s="125"/>
      <c r="MME31" s="127"/>
      <c r="MMF31" s="135"/>
      <c r="MML31" s="125"/>
      <c r="MMP31" s="127"/>
      <c r="MMQ31" s="135"/>
      <c r="MMW31" s="125"/>
      <c r="MNA31" s="127"/>
      <c r="MNB31" s="135"/>
      <c r="MNH31" s="125"/>
      <c r="MNL31" s="127"/>
      <c r="MNM31" s="135"/>
      <c r="MNS31" s="125"/>
      <c r="MNW31" s="127"/>
      <c r="MNX31" s="135"/>
      <c r="MOD31" s="125"/>
      <c r="MOH31" s="127"/>
      <c r="MOI31" s="135"/>
      <c r="MOO31" s="125"/>
      <c r="MOS31" s="127"/>
      <c r="MOT31" s="135"/>
      <c r="MOZ31" s="125"/>
      <c r="MPD31" s="127"/>
      <c r="MPE31" s="135"/>
      <c r="MPK31" s="125"/>
      <c r="MPO31" s="127"/>
      <c r="MPP31" s="135"/>
      <c r="MPV31" s="125"/>
      <c r="MPZ31" s="127"/>
      <c r="MQA31" s="135"/>
      <c r="MQG31" s="125"/>
      <c r="MQK31" s="127"/>
      <c r="MQL31" s="135"/>
      <c r="MQR31" s="125"/>
      <c r="MQV31" s="127"/>
      <c r="MQW31" s="135"/>
      <c r="MRC31" s="125"/>
      <c r="MRG31" s="127"/>
      <c r="MRH31" s="135"/>
      <c r="MRN31" s="125"/>
      <c r="MRR31" s="127"/>
      <c r="MRS31" s="135"/>
      <c r="MRY31" s="125"/>
      <c r="MSC31" s="127"/>
      <c r="MSD31" s="135"/>
      <c r="MSJ31" s="125"/>
      <c r="MSN31" s="127"/>
      <c r="MSO31" s="135"/>
      <c r="MSU31" s="125"/>
      <c r="MSY31" s="127"/>
      <c r="MSZ31" s="135"/>
      <c r="MTF31" s="125"/>
      <c r="MTJ31" s="127"/>
      <c r="MTK31" s="135"/>
      <c r="MTQ31" s="125"/>
      <c r="MTU31" s="127"/>
      <c r="MTV31" s="135"/>
      <c r="MUB31" s="125"/>
      <c r="MUF31" s="127"/>
      <c r="MUG31" s="135"/>
      <c r="MUM31" s="125"/>
      <c r="MUQ31" s="127"/>
      <c r="MUR31" s="135"/>
      <c r="MUX31" s="125"/>
      <c r="MVB31" s="127"/>
      <c r="MVC31" s="135"/>
      <c r="MVI31" s="125"/>
      <c r="MVM31" s="127"/>
      <c r="MVN31" s="135"/>
      <c r="MVT31" s="125"/>
      <c r="MVX31" s="127"/>
      <c r="MVY31" s="135"/>
      <c r="MWE31" s="125"/>
      <c r="MWI31" s="127"/>
      <c r="MWJ31" s="135"/>
      <c r="MWP31" s="125"/>
      <c r="MWT31" s="127"/>
      <c r="MWU31" s="135"/>
      <c r="MXA31" s="125"/>
      <c r="MXE31" s="127"/>
      <c r="MXF31" s="135"/>
      <c r="MXL31" s="125"/>
      <c r="MXP31" s="127"/>
      <c r="MXQ31" s="135"/>
      <c r="MXW31" s="125"/>
      <c r="MYA31" s="127"/>
      <c r="MYB31" s="135"/>
      <c r="MYH31" s="125"/>
      <c r="MYL31" s="127"/>
      <c r="MYM31" s="135"/>
      <c r="MYS31" s="125"/>
      <c r="MYW31" s="127"/>
      <c r="MYX31" s="135"/>
      <c r="MZD31" s="125"/>
      <c r="MZH31" s="127"/>
      <c r="MZI31" s="135"/>
      <c r="MZO31" s="125"/>
      <c r="MZS31" s="127"/>
      <c r="MZT31" s="135"/>
      <c r="MZZ31" s="125"/>
      <c r="NAD31" s="127"/>
      <c r="NAE31" s="135"/>
      <c r="NAK31" s="125"/>
      <c r="NAO31" s="127"/>
      <c r="NAP31" s="135"/>
      <c r="NAV31" s="125"/>
      <c r="NAZ31" s="127"/>
      <c r="NBA31" s="135"/>
      <c r="NBG31" s="125"/>
      <c r="NBK31" s="127"/>
      <c r="NBL31" s="135"/>
      <c r="NBR31" s="125"/>
      <c r="NBV31" s="127"/>
      <c r="NBW31" s="135"/>
      <c r="NCC31" s="125"/>
      <c r="NCG31" s="127"/>
      <c r="NCH31" s="135"/>
      <c r="NCN31" s="125"/>
      <c r="NCR31" s="127"/>
      <c r="NCS31" s="135"/>
      <c r="NCY31" s="125"/>
      <c r="NDC31" s="127"/>
      <c r="NDD31" s="135"/>
      <c r="NDJ31" s="125"/>
      <c r="NDN31" s="127"/>
      <c r="NDO31" s="135"/>
      <c r="NDU31" s="125"/>
      <c r="NDY31" s="127"/>
      <c r="NDZ31" s="135"/>
      <c r="NEF31" s="125"/>
      <c r="NEJ31" s="127"/>
      <c r="NEK31" s="135"/>
      <c r="NEQ31" s="125"/>
      <c r="NEU31" s="127"/>
      <c r="NEV31" s="135"/>
      <c r="NFB31" s="125"/>
      <c r="NFF31" s="127"/>
      <c r="NFG31" s="135"/>
      <c r="NFM31" s="125"/>
      <c r="NFQ31" s="127"/>
      <c r="NFR31" s="135"/>
      <c r="NFX31" s="125"/>
      <c r="NGB31" s="127"/>
      <c r="NGC31" s="135"/>
      <c r="NGI31" s="125"/>
      <c r="NGM31" s="127"/>
      <c r="NGN31" s="135"/>
      <c r="NGT31" s="125"/>
      <c r="NGX31" s="127"/>
      <c r="NGY31" s="135"/>
      <c r="NHE31" s="125"/>
      <c r="NHI31" s="127"/>
      <c r="NHJ31" s="135"/>
      <c r="NHP31" s="125"/>
      <c r="NHT31" s="127"/>
      <c r="NHU31" s="135"/>
      <c r="NIA31" s="125"/>
      <c r="NIE31" s="127"/>
      <c r="NIF31" s="135"/>
      <c r="NIL31" s="125"/>
      <c r="NIP31" s="127"/>
      <c r="NIQ31" s="135"/>
      <c r="NIW31" s="125"/>
      <c r="NJA31" s="127"/>
      <c r="NJB31" s="135"/>
      <c r="NJH31" s="125"/>
      <c r="NJL31" s="127"/>
      <c r="NJM31" s="135"/>
      <c r="NJS31" s="125"/>
      <c r="NJW31" s="127"/>
      <c r="NJX31" s="135"/>
      <c r="NKD31" s="125"/>
      <c r="NKH31" s="127"/>
      <c r="NKI31" s="135"/>
      <c r="NKO31" s="125"/>
      <c r="NKS31" s="127"/>
      <c r="NKT31" s="135"/>
      <c r="NKZ31" s="125"/>
      <c r="NLD31" s="127"/>
      <c r="NLE31" s="135"/>
      <c r="NLK31" s="125"/>
      <c r="NLO31" s="127"/>
      <c r="NLP31" s="135"/>
      <c r="NLV31" s="125"/>
      <c r="NLZ31" s="127"/>
      <c r="NMA31" s="135"/>
      <c r="NMG31" s="125"/>
      <c r="NMK31" s="127"/>
      <c r="NML31" s="135"/>
      <c r="NMR31" s="125"/>
      <c r="NMV31" s="127"/>
      <c r="NMW31" s="135"/>
      <c r="NNC31" s="125"/>
      <c r="NNG31" s="127"/>
      <c r="NNH31" s="135"/>
      <c r="NNN31" s="125"/>
      <c r="NNR31" s="127"/>
      <c r="NNS31" s="135"/>
      <c r="NNY31" s="125"/>
      <c r="NOC31" s="127"/>
      <c r="NOD31" s="135"/>
      <c r="NOJ31" s="125"/>
      <c r="NON31" s="127"/>
      <c r="NOO31" s="135"/>
      <c r="NOU31" s="125"/>
      <c r="NOY31" s="127"/>
      <c r="NOZ31" s="135"/>
      <c r="NPF31" s="125"/>
      <c r="NPJ31" s="127"/>
      <c r="NPK31" s="135"/>
      <c r="NPQ31" s="125"/>
      <c r="NPU31" s="127"/>
      <c r="NPV31" s="135"/>
      <c r="NQB31" s="125"/>
      <c r="NQF31" s="127"/>
      <c r="NQG31" s="135"/>
      <c r="NQM31" s="125"/>
      <c r="NQQ31" s="127"/>
      <c r="NQR31" s="135"/>
      <c r="NQX31" s="125"/>
      <c r="NRB31" s="127"/>
      <c r="NRC31" s="135"/>
      <c r="NRI31" s="125"/>
      <c r="NRM31" s="127"/>
      <c r="NRN31" s="135"/>
      <c r="NRT31" s="125"/>
      <c r="NRX31" s="127"/>
      <c r="NRY31" s="135"/>
      <c r="NSE31" s="125"/>
      <c r="NSI31" s="127"/>
      <c r="NSJ31" s="135"/>
      <c r="NSP31" s="125"/>
      <c r="NST31" s="127"/>
      <c r="NSU31" s="135"/>
      <c r="NTA31" s="125"/>
      <c r="NTE31" s="127"/>
      <c r="NTF31" s="135"/>
      <c r="NTL31" s="125"/>
      <c r="NTP31" s="127"/>
      <c r="NTQ31" s="135"/>
      <c r="NTW31" s="125"/>
      <c r="NUA31" s="127"/>
      <c r="NUB31" s="135"/>
      <c r="NUH31" s="125"/>
      <c r="NUL31" s="127"/>
      <c r="NUM31" s="135"/>
      <c r="NUS31" s="125"/>
      <c r="NUW31" s="127"/>
      <c r="NUX31" s="135"/>
      <c r="NVD31" s="125"/>
      <c r="NVH31" s="127"/>
      <c r="NVI31" s="135"/>
      <c r="NVO31" s="125"/>
      <c r="NVS31" s="127"/>
      <c r="NVT31" s="135"/>
      <c r="NVZ31" s="125"/>
      <c r="NWD31" s="127"/>
      <c r="NWE31" s="135"/>
      <c r="NWK31" s="125"/>
      <c r="NWO31" s="127"/>
      <c r="NWP31" s="135"/>
      <c r="NWV31" s="125"/>
      <c r="NWZ31" s="127"/>
      <c r="NXA31" s="135"/>
      <c r="NXG31" s="125"/>
      <c r="NXK31" s="127"/>
      <c r="NXL31" s="135"/>
      <c r="NXR31" s="125"/>
      <c r="NXV31" s="127"/>
      <c r="NXW31" s="135"/>
      <c r="NYC31" s="125"/>
      <c r="NYG31" s="127"/>
      <c r="NYH31" s="135"/>
      <c r="NYN31" s="125"/>
      <c r="NYR31" s="127"/>
      <c r="NYS31" s="135"/>
      <c r="NYY31" s="125"/>
      <c r="NZC31" s="127"/>
      <c r="NZD31" s="135"/>
      <c r="NZJ31" s="125"/>
      <c r="NZN31" s="127"/>
      <c r="NZO31" s="135"/>
      <c r="NZU31" s="125"/>
      <c r="NZY31" s="127"/>
      <c r="NZZ31" s="135"/>
      <c r="OAF31" s="125"/>
      <c r="OAJ31" s="127"/>
      <c r="OAK31" s="135"/>
      <c r="OAQ31" s="125"/>
      <c r="OAU31" s="127"/>
      <c r="OAV31" s="135"/>
      <c r="OBB31" s="125"/>
      <c r="OBF31" s="127"/>
      <c r="OBG31" s="135"/>
      <c r="OBM31" s="125"/>
      <c r="OBQ31" s="127"/>
      <c r="OBR31" s="135"/>
      <c r="OBX31" s="125"/>
      <c r="OCB31" s="127"/>
      <c r="OCC31" s="135"/>
      <c r="OCI31" s="125"/>
      <c r="OCM31" s="127"/>
      <c r="OCN31" s="135"/>
      <c r="OCT31" s="125"/>
      <c r="OCX31" s="127"/>
      <c r="OCY31" s="135"/>
      <c r="ODE31" s="125"/>
      <c r="ODI31" s="127"/>
      <c r="ODJ31" s="135"/>
      <c r="ODP31" s="125"/>
      <c r="ODT31" s="127"/>
      <c r="ODU31" s="135"/>
      <c r="OEA31" s="125"/>
      <c r="OEE31" s="127"/>
      <c r="OEF31" s="135"/>
      <c r="OEL31" s="125"/>
      <c r="OEP31" s="127"/>
      <c r="OEQ31" s="135"/>
      <c r="OEW31" s="125"/>
      <c r="OFA31" s="127"/>
      <c r="OFB31" s="135"/>
      <c r="OFH31" s="125"/>
      <c r="OFL31" s="127"/>
      <c r="OFM31" s="135"/>
      <c r="OFS31" s="125"/>
      <c r="OFW31" s="127"/>
      <c r="OFX31" s="135"/>
      <c r="OGD31" s="125"/>
      <c r="OGH31" s="127"/>
      <c r="OGI31" s="135"/>
      <c r="OGO31" s="125"/>
      <c r="OGS31" s="127"/>
      <c r="OGT31" s="135"/>
      <c r="OGZ31" s="125"/>
      <c r="OHD31" s="127"/>
      <c r="OHE31" s="135"/>
      <c r="OHK31" s="125"/>
      <c r="OHO31" s="127"/>
      <c r="OHP31" s="135"/>
      <c r="OHV31" s="125"/>
      <c r="OHZ31" s="127"/>
      <c r="OIA31" s="135"/>
      <c r="OIG31" s="125"/>
      <c r="OIK31" s="127"/>
      <c r="OIL31" s="135"/>
      <c r="OIR31" s="125"/>
      <c r="OIV31" s="127"/>
      <c r="OIW31" s="135"/>
      <c r="OJC31" s="125"/>
      <c r="OJG31" s="127"/>
      <c r="OJH31" s="135"/>
      <c r="OJN31" s="125"/>
      <c r="OJR31" s="127"/>
      <c r="OJS31" s="135"/>
      <c r="OJY31" s="125"/>
      <c r="OKC31" s="127"/>
      <c r="OKD31" s="135"/>
      <c r="OKJ31" s="125"/>
      <c r="OKN31" s="127"/>
      <c r="OKO31" s="135"/>
      <c r="OKU31" s="125"/>
      <c r="OKY31" s="127"/>
      <c r="OKZ31" s="135"/>
      <c r="OLF31" s="125"/>
      <c r="OLJ31" s="127"/>
      <c r="OLK31" s="135"/>
      <c r="OLQ31" s="125"/>
      <c r="OLU31" s="127"/>
      <c r="OLV31" s="135"/>
      <c r="OMB31" s="125"/>
      <c r="OMF31" s="127"/>
      <c r="OMG31" s="135"/>
      <c r="OMM31" s="125"/>
      <c r="OMQ31" s="127"/>
      <c r="OMR31" s="135"/>
      <c r="OMX31" s="125"/>
      <c r="ONB31" s="127"/>
      <c r="ONC31" s="135"/>
      <c r="ONI31" s="125"/>
      <c r="ONM31" s="127"/>
      <c r="ONN31" s="135"/>
      <c r="ONT31" s="125"/>
      <c r="ONX31" s="127"/>
      <c r="ONY31" s="135"/>
      <c r="OOE31" s="125"/>
      <c r="OOI31" s="127"/>
      <c r="OOJ31" s="135"/>
      <c r="OOP31" s="125"/>
      <c r="OOT31" s="127"/>
      <c r="OOU31" s="135"/>
      <c r="OPA31" s="125"/>
      <c r="OPE31" s="127"/>
      <c r="OPF31" s="135"/>
      <c r="OPL31" s="125"/>
      <c r="OPP31" s="127"/>
      <c r="OPQ31" s="135"/>
      <c r="OPW31" s="125"/>
      <c r="OQA31" s="127"/>
      <c r="OQB31" s="135"/>
      <c r="OQH31" s="125"/>
      <c r="OQL31" s="127"/>
      <c r="OQM31" s="135"/>
      <c r="OQS31" s="125"/>
      <c r="OQW31" s="127"/>
      <c r="OQX31" s="135"/>
      <c r="ORD31" s="125"/>
      <c r="ORH31" s="127"/>
      <c r="ORI31" s="135"/>
      <c r="ORO31" s="125"/>
      <c r="ORS31" s="127"/>
      <c r="ORT31" s="135"/>
      <c r="ORZ31" s="125"/>
      <c r="OSD31" s="127"/>
      <c r="OSE31" s="135"/>
      <c r="OSK31" s="125"/>
      <c r="OSO31" s="127"/>
      <c r="OSP31" s="135"/>
      <c r="OSV31" s="125"/>
      <c r="OSZ31" s="127"/>
      <c r="OTA31" s="135"/>
      <c r="OTG31" s="125"/>
      <c r="OTK31" s="127"/>
      <c r="OTL31" s="135"/>
      <c r="OTR31" s="125"/>
      <c r="OTV31" s="127"/>
      <c r="OTW31" s="135"/>
      <c r="OUC31" s="125"/>
      <c r="OUG31" s="127"/>
      <c r="OUH31" s="135"/>
      <c r="OUN31" s="125"/>
      <c r="OUR31" s="127"/>
      <c r="OUS31" s="135"/>
      <c r="OUY31" s="125"/>
      <c r="OVC31" s="127"/>
      <c r="OVD31" s="135"/>
      <c r="OVJ31" s="125"/>
      <c r="OVN31" s="127"/>
      <c r="OVO31" s="135"/>
      <c r="OVU31" s="125"/>
      <c r="OVY31" s="127"/>
      <c r="OVZ31" s="135"/>
      <c r="OWF31" s="125"/>
      <c r="OWJ31" s="127"/>
      <c r="OWK31" s="135"/>
      <c r="OWQ31" s="125"/>
      <c r="OWU31" s="127"/>
      <c r="OWV31" s="135"/>
      <c r="OXB31" s="125"/>
      <c r="OXF31" s="127"/>
      <c r="OXG31" s="135"/>
      <c r="OXM31" s="125"/>
      <c r="OXQ31" s="127"/>
      <c r="OXR31" s="135"/>
      <c r="OXX31" s="125"/>
      <c r="OYB31" s="127"/>
      <c r="OYC31" s="135"/>
      <c r="OYI31" s="125"/>
      <c r="OYM31" s="127"/>
      <c r="OYN31" s="135"/>
      <c r="OYT31" s="125"/>
      <c r="OYX31" s="127"/>
      <c r="OYY31" s="135"/>
      <c r="OZE31" s="125"/>
      <c r="OZI31" s="127"/>
      <c r="OZJ31" s="135"/>
      <c r="OZP31" s="125"/>
      <c r="OZT31" s="127"/>
      <c r="OZU31" s="135"/>
      <c r="PAA31" s="125"/>
      <c r="PAE31" s="127"/>
      <c r="PAF31" s="135"/>
      <c r="PAL31" s="125"/>
      <c r="PAP31" s="127"/>
      <c r="PAQ31" s="135"/>
      <c r="PAW31" s="125"/>
      <c r="PBA31" s="127"/>
      <c r="PBB31" s="135"/>
      <c r="PBH31" s="125"/>
      <c r="PBL31" s="127"/>
      <c r="PBM31" s="135"/>
      <c r="PBS31" s="125"/>
      <c r="PBW31" s="127"/>
      <c r="PBX31" s="135"/>
      <c r="PCD31" s="125"/>
      <c r="PCH31" s="127"/>
      <c r="PCI31" s="135"/>
      <c r="PCO31" s="125"/>
      <c r="PCS31" s="127"/>
      <c r="PCT31" s="135"/>
      <c r="PCZ31" s="125"/>
      <c r="PDD31" s="127"/>
      <c r="PDE31" s="135"/>
      <c r="PDK31" s="125"/>
      <c r="PDO31" s="127"/>
      <c r="PDP31" s="135"/>
      <c r="PDV31" s="125"/>
      <c r="PDZ31" s="127"/>
      <c r="PEA31" s="135"/>
      <c r="PEG31" s="125"/>
      <c r="PEK31" s="127"/>
      <c r="PEL31" s="135"/>
      <c r="PER31" s="125"/>
      <c r="PEV31" s="127"/>
      <c r="PEW31" s="135"/>
      <c r="PFC31" s="125"/>
      <c r="PFG31" s="127"/>
      <c r="PFH31" s="135"/>
      <c r="PFN31" s="125"/>
      <c r="PFR31" s="127"/>
      <c r="PFS31" s="135"/>
      <c r="PFY31" s="125"/>
      <c r="PGC31" s="127"/>
      <c r="PGD31" s="135"/>
      <c r="PGJ31" s="125"/>
      <c r="PGN31" s="127"/>
      <c r="PGO31" s="135"/>
      <c r="PGU31" s="125"/>
      <c r="PGY31" s="127"/>
      <c r="PGZ31" s="135"/>
      <c r="PHF31" s="125"/>
      <c r="PHJ31" s="127"/>
      <c r="PHK31" s="135"/>
      <c r="PHQ31" s="125"/>
      <c r="PHU31" s="127"/>
      <c r="PHV31" s="135"/>
      <c r="PIB31" s="125"/>
      <c r="PIF31" s="127"/>
      <c r="PIG31" s="135"/>
      <c r="PIM31" s="125"/>
      <c r="PIQ31" s="127"/>
      <c r="PIR31" s="135"/>
      <c r="PIX31" s="125"/>
      <c r="PJB31" s="127"/>
      <c r="PJC31" s="135"/>
      <c r="PJI31" s="125"/>
      <c r="PJM31" s="127"/>
      <c r="PJN31" s="135"/>
      <c r="PJT31" s="125"/>
      <c r="PJX31" s="127"/>
      <c r="PJY31" s="135"/>
      <c r="PKE31" s="125"/>
      <c r="PKI31" s="127"/>
      <c r="PKJ31" s="135"/>
      <c r="PKP31" s="125"/>
      <c r="PKT31" s="127"/>
      <c r="PKU31" s="135"/>
      <c r="PLA31" s="125"/>
      <c r="PLE31" s="127"/>
      <c r="PLF31" s="135"/>
      <c r="PLL31" s="125"/>
      <c r="PLP31" s="127"/>
      <c r="PLQ31" s="135"/>
      <c r="PLW31" s="125"/>
      <c r="PMA31" s="127"/>
      <c r="PMB31" s="135"/>
      <c r="PMH31" s="125"/>
      <c r="PML31" s="127"/>
      <c r="PMM31" s="135"/>
      <c r="PMS31" s="125"/>
      <c r="PMW31" s="127"/>
      <c r="PMX31" s="135"/>
      <c r="PND31" s="125"/>
      <c r="PNH31" s="127"/>
      <c r="PNI31" s="135"/>
      <c r="PNO31" s="125"/>
      <c r="PNS31" s="127"/>
      <c r="PNT31" s="135"/>
      <c r="PNZ31" s="125"/>
      <c r="POD31" s="127"/>
      <c r="POE31" s="135"/>
      <c r="POK31" s="125"/>
      <c r="POO31" s="127"/>
      <c r="POP31" s="135"/>
      <c r="POV31" s="125"/>
      <c r="POZ31" s="127"/>
      <c r="PPA31" s="135"/>
      <c r="PPG31" s="125"/>
      <c r="PPK31" s="127"/>
      <c r="PPL31" s="135"/>
      <c r="PPR31" s="125"/>
      <c r="PPV31" s="127"/>
      <c r="PPW31" s="135"/>
      <c r="PQC31" s="125"/>
      <c r="PQG31" s="127"/>
      <c r="PQH31" s="135"/>
      <c r="PQN31" s="125"/>
      <c r="PQR31" s="127"/>
      <c r="PQS31" s="135"/>
      <c r="PQY31" s="125"/>
      <c r="PRC31" s="127"/>
      <c r="PRD31" s="135"/>
      <c r="PRJ31" s="125"/>
      <c r="PRN31" s="127"/>
      <c r="PRO31" s="135"/>
      <c r="PRU31" s="125"/>
      <c r="PRY31" s="127"/>
      <c r="PRZ31" s="135"/>
      <c r="PSF31" s="125"/>
      <c r="PSJ31" s="127"/>
      <c r="PSK31" s="135"/>
      <c r="PSQ31" s="125"/>
      <c r="PSU31" s="127"/>
      <c r="PSV31" s="135"/>
      <c r="PTB31" s="125"/>
      <c r="PTF31" s="127"/>
      <c r="PTG31" s="135"/>
      <c r="PTM31" s="125"/>
      <c r="PTQ31" s="127"/>
      <c r="PTR31" s="135"/>
      <c r="PTX31" s="125"/>
      <c r="PUB31" s="127"/>
      <c r="PUC31" s="135"/>
      <c r="PUI31" s="125"/>
      <c r="PUM31" s="127"/>
      <c r="PUN31" s="135"/>
      <c r="PUT31" s="125"/>
      <c r="PUX31" s="127"/>
      <c r="PUY31" s="135"/>
      <c r="PVE31" s="125"/>
      <c r="PVI31" s="127"/>
      <c r="PVJ31" s="135"/>
      <c r="PVP31" s="125"/>
      <c r="PVT31" s="127"/>
      <c r="PVU31" s="135"/>
      <c r="PWA31" s="125"/>
      <c r="PWE31" s="127"/>
      <c r="PWF31" s="135"/>
      <c r="PWL31" s="125"/>
      <c r="PWP31" s="127"/>
      <c r="PWQ31" s="135"/>
      <c r="PWW31" s="125"/>
      <c r="PXA31" s="127"/>
      <c r="PXB31" s="135"/>
      <c r="PXH31" s="125"/>
      <c r="PXL31" s="127"/>
      <c r="PXM31" s="135"/>
      <c r="PXS31" s="125"/>
      <c r="PXW31" s="127"/>
      <c r="PXX31" s="135"/>
      <c r="PYD31" s="125"/>
      <c r="PYH31" s="127"/>
      <c r="PYI31" s="135"/>
      <c r="PYO31" s="125"/>
      <c r="PYS31" s="127"/>
      <c r="PYT31" s="135"/>
      <c r="PYZ31" s="125"/>
      <c r="PZD31" s="127"/>
      <c r="PZE31" s="135"/>
      <c r="PZK31" s="125"/>
      <c r="PZO31" s="127"/>
      <c r="PZP31" s="135"/>
      <c r="PZV31" s="125"/>
      <c r="PZZ31" s="127"/>
      <c r="QAA31" s="135"/>
      <c r="QAG31" s="125"/>
      <c r="QAK31" s="127"/>
      <c r="QAL31" s="135"/>
      <c r="QAR31" s="125"/>
      <c r="QAV31" s="127"/>
      <c r="QAW31" s="135"/>
      <c r="QBC31" s="125"/>
      <c r="QBG31" s="127"/>
      <c r="QBH31" s="135"/>
      <c r="QBN31" s="125"/>
      <c r="QBR31" s="127"/>
      <c r="QBS31" s="135"/>
      <c r="QBY31" s="125"/>
      <c r="QCC31" s="127"/>
      <c r="QCD31" s="135"/>
      <c r="QCJ31" s="125"/>
      <c r="QCN31" s="127"/>
      <c r="QCO31" s="135"/>
      <c r="QCU31" s="125"/>
      <c r="QCY31" s="127"/>
      <c r="QCZ31" s="135"/>
      <c r="QDF31" s="125"/>
      <c r="QDJ31" s="127"/>
      <c r="QDK31" s="135"/>
      <c r="QDQ31" s="125"/>
      <c r="QDU31" s="127"/>
      <c r="QDV31" s="135"/>
      <c r="QEB31" s="125"/>
      <c r="QEF31" s="127"/>
      <c r="QEG31" s="135"/>
      <c r="QEM31" s="125"/>
      <c r="QEQ31" s="127"/>
      <c r="QER31" s="135"/>
      <c r="QEX31" s="125"/>
      <c r="QFB31" s="127"/>
      <c r="QFC31" s="135"/>
      <c r="QFI31" s="125"/>
      <c r="QFM31" s="127"/>
      <c r="QFN31" s="135"/>
      <c r="QFT31" s="125"/>
      <c r="QFX31" s="127"/>
      <c r="QFY31" s="135"/>
      <c r="QGE31" s="125"/>
      <c r="QGI31" s="127"/>
      <c r="QGJ31" s="135"/>
      <c r="QGP31" s="125"/>
      <c r="QGT31" s="127"/>
      <c r="QGU31" s="135"/>
      <c r="QHA31" s="125"/>
      <c r="QHE31" s="127"/>
      <c r="QHF31" s="135"/>
      <c r="QHL31" s="125"/>
      <c r="QHP31" s="127"/>
      <c r="QHQ31" s="135"/>
      <c r="QHW31" s="125"/>
      <c r="QIA31" s="127"/>
      <c r="QIB31" s="135"/>
      <c r="QIH31" s="125"/>
      <c r="QIL31" s="127"/>
      <c r="QIM31" s="135"/>
      <c r="QIS31" s="125"/>
      <c r="QIW31" s="127"/>
      <c r="QIX31" s="135"/>
      <c r="QJD31" s="125"/>
      <c r="QJH31" s="127"/>
      <c r="QJI31" s="135"/>
      <c r="QJO31" s="125"/>
      <c r="QJS31" s="127"/>
      <c r="QJT31" s="135"/>
      <c r="QJZ31" s="125"/>
      <c r="QKD31" s="127"/>
      <c r="QKE31" s="135"/>
      <c r="QKK31" s="125"/>
      <c r="QKO31" s="127"/>
      <c r="QKP31" s="135"/>
      <c r="QKV31" s="125"/>
      <c r="QKZ31" s="127"/>
      <c r="QLA31" s="135"/>
      <c r="QLG31" s="125"/>
      <c r="QLK31" s="127"/>
      <c r="QLL31" s="135"/>
      <c r="QLR31" s="125"/>
      <c r="QLV31" s="127"/>
      <c r="QLW31" s="135"/>
      <c r="QMC31" s="125"/>
      <c r="QMG31" s="127"/>
      <c r="QMH31" s="135"/>
      <c r="QMN31" s="125"/>
      <c r="QMR31" s="127"/>
      <c r="QMS31" s="135"/>
      <c r="QMY31" s="125"/>
      <c r="QNC31" s="127"/>
      <c r="QND31" s="135"/>
      <c r="QNJ31" s="125"/>
      <c r="QNN31" s="127"/>
      <c r="QNO31" s="135"/>
      <c r="QNU31" s="125"/>
      <c r="QNY31" s="127"/>
      <c r="QNZ31" s="135"/>
      <c r="QOF31" s="125"/>
      <c r="QOJ31" s="127"/>
      <c r="QOK31" s="135"/>
      <c r="QOQ31" s="125"/>
      <c r="QOU31" s="127"/>
      <c r="QOV31" s="135"/>
      <c r="QPB31" s="125"/>
      <c r="QPF31" s="127"/>
      <c r="QPG31" s="135"/>
      <c r="QPM31" s="125"/>
      <c r="QPQ31" s="127"/>
      <c r="QPR31" s="135"/>
      <c r="QPX31" s="125"/>
      <c r="QQB31" s="127"/>
      <c r="QQC31" s="135"/>
      <c r="QQI31" s="125"/>
      <c r="QQM31" s="127"/>
      <c r="QQN31" s="135"/>
      <c r="QQT31" s="125"/>
      <c r="QQX31" s="127"/>
      <c r="QQY31" s="135"/>
      <c r="QRE31" s="125"/>
      <c r="QRI31" s="127"/>
      <c r="QRJ31" s="135"/>
      <c r="QRP31" s="125"/>
      <c r="QRT31" s="127"/>
      <c r="QRU31" s="135"/>
      <c r="QSA31" s="125"/>
      <c r="QSE31" s="127"/>
      <c r="QSF31" s="135"/>
      <c r="QSL31" s="125"/>
      <c r="QSP31" s="127"/>
      <c r="QSQ31" s="135"/>
      <c r="QSW31" s="125"/>
      <c r="QTA31" s="127"/>
      <c r="QTB31" s="135"/>
      <c r="QTH31" s="125"/>
      <c r="QTL31" s="127"/>
      <c r="QTM31" s="135"/>
      <c r="QTS31" s="125"/>
      <c r="QTW31" s="127"/>
      <c r="QTX31" s="135"/>
      <c r="QUD31" s="125"/>
      <c r="QUH31" s="127"/>
      <c r="QUI31" s="135"/>
      <c r="QUO31" s="125"/>
      <c r="QUS31" s="127"/>
      <c r="QUT31" s="135"/>
      <c r="QUZ31" s="125"/>
      <c r="QVD31" s="127"/>
      <c r="QVE31" s="135"/>
      <c r="QVK31" s="125"/>
      <c r="QVO31" s="127"/>
      <c r="QVP31" s="135"/>
      <c r="QVV31" s="125"/>
      <c r="QVZ31" s="127"/>
      <c r="QWA31" s="135"/>
      <c r="QWG31" s="125"/>
      <c r="QWK31" s="127"/>
      <c r="QWL31" s="135"/>
      <c r="QWR31" s="125"/>
      <c r="QWV31" s="127"/>
      <c r="QWW31" s="135"/>
      <c r="QXC31" s="125"/>
      <c r="QXG31" s="127"/>
      <c r="QXH31" s="135"/>
      <c r="QXN31" s="125"/>
      <c r="QXR31" s="127"/>
      <c r="QXS31" s="135"/>
      <c r="QXY31" s="125"/>
      <c r="QYC31" s="127"/>
      <c r="QYD31" s="135"/>
      <c r="QYJ31" s="125"/>
      <c r="QYN31" s="127"/>
      <c r="QYO31" s="135"/>
      <c r="QYU31" s="125"/>
      <c r="QYY31" s="127"/>
      <c r="QYZ31" s="135"/>
      <c r="QZF31" s="125"/>
      <c r="QZJ31" s="127"/>
      <c r="QZK31" s="135"/>
      <c r="QZQ31" s="125"/>
      <c r="QZU31" s="127"/>
      <c r="QZV31" s="135"/>
      <c r="RAB31" s="125"/>
      <c r="RAF31" s="127"/>
      <c r="RAG31" s="135"/>
      <c r="RAM31" s="125"/>
      <c r="RAQ31" s="127"/>
      <c r="RAR31" s="135"/>
      <c r="RAX31" s="125"/>
      <c r="RBB31" s="127"/>
      <c r="RBC31" s="135"/>
      <c r="RBI31" s="125"/>
      <c r="RBM31" s="127"/>
      <c r="RBN31" s="135"/>
      <c r="RBT31" s="125"/>
      <c r="RBX31" s="127"/>
      <c r="RBY31" s="135"/>
      <c r="RCE31" s="125"/>
      <c r="RCI31" s="127"/>
      <c r="RCJ31" s="135"/>
      <c r="RCP31" s="125"/>
      <c r="RCT31" s="127"/>
      <c r="RCU31" s="135"/>
      <c r="RDA31" s="125"/>
      <c r="RDE31" s="127"/>
      <c r="RDF31" s="135"/>
      <c r="RDL31" s="125"/>
      <c r="RDP31" s="127"/>
      <c r="RDQ31" s="135"/>
      <c r="RDW31" s="125"/>
      <c r="REA31" s="127"/>
      <c r="REB31" s="135"/>
      <c r="REH31" s="125"/>
      <c r="REL31" s="127"/>
      <c r="REM31" s="135"/>
      <c r="RES31" s="125"/>
      <c r="REW31" s="127"/>
      <c r="REX31" s="135"/>
      <c r="RFD31" s="125"/>
      <c r="RFH31" s="127"/>
      <c r="RFI31" s="135"/>
      <c r="RFO31" s="125"/>
      <c r="RFS31" s="127"/>
      <c r="RFT31" s="135"/>
      <c r="RFZ31" s="125"/>
      <c r="RGD31" s="127"/>
      <c r="RGE31" s="135"/>
      <c r="RGK31" s="125"/>
      <c r="RGO31" s="127"/>
      <c r="RGP31" s="135"/>
      <c r="RGV31" s="125"/>
      <c r="RGZ31" s="127"/>
      <c r="RHA31" s="135"/>
      <c r="RHG31" s="125"/>
      <c r="RHK31" s="127"/>
      <c r="RHL31" s="135"/>
      <c r="RHR31" s="125"/>
      <c r="RHV31" s="127"/>
      <c r="RHW31" s="135"/>
      <c r="RIC31" s="125"/>
      <c r="RIG31" s="127"/>
      <c r="RIH31" s="135"/>
      <c r="RIN31" s="125"/>
      <c r="RIR31" s="127"/>
      <c r="RIS31" s="135"/>
      <c r="RIY31" s="125"/>
      <c r="RJC31" s="127"/>
      <c r="RJD31" s="135"/>
      <c r="RJJ31" s="125"/>
      <c r="RJN31" s="127"/>
      <c r="RJO31" s="135"/>
      <c r="RJU31" s="125"/>
      <c r="RJY31" s="127"/>
      <c r="RJZ31" s="135"/>
      <c r="RKF31" s="125"/>
      <c r="RKJ31" s="127"/>
      <c r="RKK31" s="135"/>
      <c r="RKQ31" s="125"/>
      <c r="RKU31" s="127"/>
      <c r="RKV31" s="135"/>
      <c r="RLB31" s="125"/>
      <c r="RLF31" s="127"/>
      <c r="RLG31" s="135"/>
      <c r="RLM31" s="125"/>
      <c r="RLQ31" s="127"/>
      <c r="RLR31" s="135"/>
      <c r="RLX31" s="125"/>
      <c r="RMB31" s="127"/>
      <c r="RMC31" s="135"/>
      <c r="RMI31" s="125"/>
      <c r="RMM31" s="127"/>
      <c r="RMN31" s="135"/>
      <c r="RMT31" s="125"/>
      <c r="RMX31" s="127"/>
      <c r="RMY31" s="135"/>
      <c r="RNE31" s="125"/>
      <c r="RNI31" s="127"/>
      <c r="RNJ31" s="135"/>
      <c r="RNP31" s="125"/>
      <c r="RNT31" s="127"/>
      <c r="RNU31" s="135"/>
      <c r="ROA31" s="125"/>
      <c r="ROE31" s="127"/>
      <c r="ROF31" s="135"/>
      <c r="ROL31" s="125"/>
      <c r="ROP31" s="127"/>
      <c r="ROQ31" s="135"/>
      <c r="ROW31" s="125"/>
      <c r="RPA31" s="127"/>
      <c r="RPB31" s="135"/>
      <c r="RPH31" s="125"/>
      <c r="RPL31" s="127"/>
      <c r="RPM31" s="135"/>
      <c r="RPS31" s="125"/>
      <c r="RPW31" s="127"/>
      <c r="RPX31" s="135"/>
      <c r="RQD31" s="125"/>
      <c r="RQH31" s="127"/>
      <c r="RQI31" s="135"/>
      <c r="RQO31" s="125"/>
      <c r="RQS31" s="127"/>
      <c r="RQT31" s="135"/>
      <c r="RQZ31" s="125"/>
      <c r="RRD31" s="127"/>
      <c r="RRE31" s="135"/>
      <c r="RRK31" s="125"/>
      <c r="RRO31" s="127"/>
      <c r="RRP31" s="135"/>
      <c r="RRV31" s="125"/>
      <c r="RRZ31" s="127"/>
      <c r="RSA31" s="135"/>
      <c r="RSG31" s="125"/>
      <c r="RSK31" s="127"/>
      <c r="RSL31" s="135"/>
      <c r="RSR31" s="125"/>
      <c r="RSV31" s="127"/>
      <c r="RSW31" s="135"/>
      <c r="RTC31" s="125"/>
      <c r="RTG31" s="127"/>
      <c r="RTH31" s="135"/>
      <c r="RTN31" s="125"/>
      <c r="RTR31" s="127"/>
      <c r="RTS31" s="135"/>
      <c r="RTY31" s="125"/>
      <c r="RUC31" s="127"/>
      <c r="RUD31" s="135"/>
      <c r="RUJ31" s="125"/>
      <c r="RUN31" s="127"/>
      <c r="RUO31" s="135"/>
      <c r="RUU31" s="125"/>
      <c r="RUY31" s="127"/>
      <c r="RUZ31" s="135"/>
      <c r="RVF31" s="125"/>
      <c r="RVJ31" s="127"/>
      <c r="RVK31" s="135"/>
      <c r="RVQ31" s="125"/>
      <c r="RVU31" s="127"/>
      <c r="RVV31" s="135"/>
      <c r="RWB31" s="125"/>
      <c r="RWF31" s="127"/>
      <c r="RWG31" s="135"/>
      <c r="RWM31" s="125"/>
      <c r="RWQ31" s="127"/>
      <c r="RWR31" s="135"/>
      <c r="RWX31" s="125"/>
      <c r="RXB31" s="127"/>
      <c r="RXC31" s="135"/>
      <c r="RXI31" s="125"/>
      <c r="RXM31" s="127"/>
      <c r="RXN31" s="135"/>
      <c r="RXT31" s="125"/>
      <c r="RXX31" s="127"/>
      <c r="RXY31" s="135"/>
      <c r="RYE31" s="125"/>
      <c r="RYI31" s="127"/>
      <c r="RYJ31" s="135"/>
      <c r="RYP31" s="125"/>
      <c r="RYT31" s="127"/>
      <c r="RYU31" s="135"/>
      <c r="RZA31" s="125"/>
      <c r="RZE31" s="127"/>
      <c r="RZF31" s="135"/>
      <c r="RZL31" s="125"/>
      <c r="RZP31" s="127"/>
      <c r="RZQ31" s="135"/>
      <c r="RZW31" s="125"/>
      <c r="SAA31" s="127"/>
      <c r="SAB31" s="135"/>
      <c r="SAH31" s="125"/>
      <c r="SAL31" s="127"/>
      <c r="SAM31" s="135"/>
      <c r="SAS31" s="125"/>
      <c r="SAW31" s="127"/>
      <c r="SAX31" s="135"/>
      <c r="SBD31" s="125"/>
      <c r="SBH31" s="127"/>
      <c r="SBI31" s="135"/>
      <c r="SBO31" s="125"/>
      <c r="SBS31" s="127"/>
      <c r="SBT31" s="135"/>
      <c r="SBZ31" s="125"/>
      <c r="SCD31" s="127"/>
      <c r="SCE31" s="135"/>
      <c r="SCK31" s="125"/>
      <c r="SCO31" s="127"/>
      <c r="SCP31" s="135"/>
      <c r="SCV31" s="125"/>
      <c r="SCZ31" s="127"/>
      <c r="SDA31" s="135"/>
      <c r="SDG31" s="125"/>
      <c r="SDK31" s="127"/>
      <c r="SDL31" s="135"/>
      <c r="SDR31" s="125"/>
      <c r="SDV31" s="127"/>
      <c r="SDW31" s="135"/>
      <c r="SEC31" s="125"/>
      <c r="SEG31" s="127"/>
      <c r="SEH31" s="135"/>
      <c r="SEN31" s="125"/>
      <c r="SER31" s="127"/>
      <c r="SES31" s="135"/>
      <c r="SEY31" s="125"/>
      <c r="SFC31" s="127"/>
      <c r="SFD31" s="135"/>
      <c r="SFJ31" s="125"/>
      <c r="SFN31" s="127"/>
      <c r="SFO31" s="135"/>
      <c r="SFU31" s="125"/>
      <c r="SFY31" s="127"/>
      <c r="SFZ31" s="135"/>
      <c r="SGF31" s="125"/>
      <c r="SGJ31" s="127"/>
      <c r="SGK31" s="135"/>
      <c r="SGQ31" s="125"/>
      <c r="SGU31" s="127"/>
      <c r="SGV31" s="135"/>
      <c r="SHB31" s="125"/>
      <c r="SHF31" s="127"/>
      <c r="SHG31" s="135"/>
      <c r="SHM31" s="125"/>
      <c r="SHQ31" s="127"/>
      <c r="SHR31" s="135"/>
      <c r="SHX31" s="125"/>
      <c r="SIB31" s="127"/>
      <c r="SIC31" s="135"/>
      <c r="SII31" s="125"/>
      <c r="SIM31" s="127"/>
      <c r="SIN31" s="135"/>
      <c r="SIT31" s="125"/>
      <c r="SIX31" s="127"/>
      <c r="SIY31" s="135"/>
      <c r="SJE31" s="125"/>
      <c r="SJI31" s="127"/>
      <c r="SJJ31" s="135"/>
      <c r="SJP31" s="125"/>
      <c r="SJT31" s="127"/>
      <c r="SJU31" s="135"/>
      <c r="SKA31" s="125"/>
      <c r="SKE31" s="127"/>
      <c r="SKF31" s="135"/>
      <c r="SKL31" s="125"/>
      <c r="SKP31" s="127"/>
      <c r="SKQ31" s="135"/>
      <c r="SKW31" s="125"/>
      <c r="SLA31" s="127"/>
      <c r="SLB31" s="135"/>
      <c r="SLH31" s="125"/>
      <c r="SLL31" s="127"/>
      <c r="SLM31" s="135"/>
      <c r="SLS31" s="125"/>
      <c r="SLW31" s="127"/>
      <c r="SLX31" s="135"/>
      <c r="SMD31" s="125"/>
      <c r="SMH31" s="127"/>
      <c r="SMI31" s="135"/>
      <c r="SMO31" s="125"/>
      <c r="SMS31" s="127"/>
      <c r="SMT31" s="135"/>
      <c r="SMZ31" s="125"/>
      <c r="SND31" s="127"/>
      <c r="SNE31" s="135"/>
      <c r="SNK31" s="125"/>
      <c r="SNO31" s="127"/>
      <c r="SNP31" s="135"/>
      <c r="SNV31" s="125"/>
      <c r="SNZ31" s="127"/>
      <c r="SOA31" s="135"/>
      <c r="SOG31" s="125"/>
      <c r="SOK31" s="127"/>
      <c r="SOL31" s="135"/>
      <c r="SOR31" s="125"/>
      <c r="SOV31" s="127"/>
      <c r="SOW31" s="135"/>
      <c r="SPC31" s="125"/>
      <c r="SPG31" s="127"/>
      <c r="SPH31" s="135"/>
      <c r="SPN31" s="125"/>
      <c r="SPR31" s="127"/>
      <c r="SPS31" s="135"/>
      <c r="SPY31" s="125"/>
      <c r="SQC31" s="127"/>
      <c r="SQD31" s="135"/>
      <c r="SQJ31" s="125"/>
      <c r="SQN31" s="127"/>
      <c r="SQO31" s="135"/>
      <c r="SQU31" s="125"/>
      <c r="SQY31" s="127"/>
      <c r="SQZ31" s="135"/>
      <c r="SRF31" s="125"/>
      <c r="SRJ31" s="127"/>
      <c r="SRK31" s="135"/>
      <c r="SRQ31" s="125"/>
      <c r="SRU31" s="127"/>
      <c r="SRV31" s="135"/>
      <c r="SSB31" s="125"/>
      <c r="SSF31" s="127"/>
      <c r="SSG31" s="135"/>
      <c r="SSM31" s="125"/>
      <c r="SSQ31" s="127"/>
      <c r="SSR31" s="135"/>
      <c r="SSX31" s="125"/>
      <c r="STB31" s="127"/>
      <c r="STC31" s="135"/>
      <c r="STI31" s="125"/>
      <c r="STM31" s="127"/>
      <c r="STN31" s="135"/>
      <c r="STT31" s="125"/>
      <c r="STX31" s="127"/>
      <c r="STY31" s="135"/>
      <c r="SUE31" s="125"/>
      <c r="SUI31" s="127"/>
      <c r="SUJ31" s="135"/>
      <c r="SUP31" s="125"/>
      <c r="SUT31" s="127"/>
      <c r="SUU31" s="135"/>
      <c r="SVA31" s="125"/>
      <c r="SVE31" s="127"/>
      <c r="SVF31" s="135"/>
      <c r="SVL31" s="125"/>
      <c r="SVP31" s="127"/>
      <c r="SVQ31" s="135"/>
      <c r="SVW31" s="125"/>
      <c r="SWA31" s="127"/>
      <c r="SWB31" s="135"/>
      <c r="SWH31" s="125"/>
      <c r="SWL31" s="127"/>
      <c r="SWM31" s="135"/>
      <c r="SWS31" s="125"/>
      <c r="SWW31" s="127"/>
      <c r="SWX31" s="135"/>
      <c r="SXD31" s="125"/>
      <c r="SXH31" s="127"/>
      <c r="SXI31" s="135"/>
      <c r="SXO31" s="125"/>
      <c r="SXS31" s="127"/>
      <c r="SXT31" s="135"/>
      <c r="SXZ31" s="125"/>
      <c r="SYD31" s="127"/>
      <c r="SYE31" s="135"/>
      <c r="SYK31" s="125"/>
      <c r="SYO31" s="127"/>
      <c r="SYP31" s="135"/>
      <c r="SYV31" s="125"/>
      <c r="SYZ31" s="127"/>
      <c r="SZA31" s="135"/>
      <c r="SZG31" s="125"/>
      <c r="SZK31" s="127"/>
      <c r="SZL31" s="135"/>
      <c r="SZR31" s="125"/>
      <c r="SZV31" s="127"/>
      <c r="SZW31" s="135"/>
      <c r="TAC31" s="125"/>
      <c r="TAG31" s="127"/>
      <c r="TAH31" s="135"/>
      <c r="TAN31" s="125"/>
      <c r="TAR31" s="127"/>
      <c r="TAS31" s="135"/>
      <c r="TAY31" s="125"/>
      <c r="TBC31" s="127"/>
      <c r="TBD31" s="135"/>
      <c r="TBJ31" s="125"/>
      <c r="TBN31" s="127"/>
      <c r="TBO31" s="135"/>
      <c r="TBU31" s="125"/>
      <c r="TBY31" s="127"/>
      <c r="TBZ31" s="135"/>
      <c r="TCF31" s="125"/>
      <c r="TCJ31" s="127"/>
      <c r="TCK31" s="135"/>
      <c r="TCQ31" s="125"/>
      <c r="TCU31" s="127"/>
      <c r="TCV31" s="135"/>
      <c r="TDB31" s="125"/>
      <c r="TDF31" s="127"/>
      <c r="TDG31" s="135"/>
      <c r="TDM31" s="125"/>
      <c r="TDQ31" s="127"/>
      <c r="TDR31" s="135"/>
      <c r="TDX31" s="125"/>
      <c r="TEB31" s="127"/>
      <c r="TEC31" s="135"/>
      <c r="TEI31" s="125"/>
      <c r="TEM31" s="127"/>
      <c r="TEN31" s="135"/>
      <c r="TET31" s="125"/>
      <c r="TEX31" s="127"/>
      <c r="TEY31" s="135"/>
      <c r="TFE31" s="125"/>
      <c r="TFI31" s="127"/>
      <c r="TFJ31" s="135"/>
      <c r="TFP31" s="125"/>
      <c r="TFT31" s="127"/>
      <c r="TFU31" s="135"/>
      <c r="TGA31" s="125"/>
      <c r="TGE31" s="127"/>
      <c r="TGF31" s="135"/>
      <c r="TGL31" s="125"/>
      <c r="TGP31" s="127"/>
      <c r="TGQ31" s="135"/>
      <c r="TGW31" s="125"/>
      <c r="THA31" s="127"/>
      <c r="THB31" s="135"/>
      <c r="THH31" s="125"/>
      <c r="THL31" s="127"/>
      <c r="THM31" s="135"/>
      <c r="THS31" s="125"/>
      <c r="THW31" s="127"/>
      <c r="THX31" s="135"/>
      <c r="TID31" s="125"/>
      <c r="TIH31" s="127"/>
      <c r="TII31" s="135"/>
      <c r="TIO31" s="125"/>
      <c r="TIS31" s="127"/>
      <c r="TIT31" s="135"/>
      <c r="TIZ31" s="125"/>
      <c r="TJD31" s="127"/>
      <c r="TJE31" s="135"/>
      <c r="TJK31" s="125"/>
      <c r="TJO31" s="127"/>
      <c r="TJP31" s="135"/>
      <c r="TJV31" s="125"/>
      <c r="TJZ31" s="127"/>
      <c r="TKA31" s="135"/>
      <c r="TKG31" s="125"/>
      <c r="TKK31" s="127"/>
      <c r="TKL31" s="135"/>
      <c r="TKR31" s="125"/>
      <c r="TKV31" s="127"/>
      <c r="TKW31" s="135"/>
      <c r="TLC31" s="125"/>
      <c r="TLG31" s="127"/>
      <c r="TLH31" s="135"/>
      <c r="TLN31" s="125"/>
      <c r="TLR31" s="127"/>
      <c r="TLS31" s="135"/>
      <c r="TLY31" s="125"/>
      <c r="TMC31" s="127"/>
      <c r="TMD31" s="135"/>
      <c r="TMJ31" s="125"/>
      <c r="TMN31" s="127"/>
      <c r="TMO31" s="135"/>
      <c r="TMU31" s="125"/>
      <c r="TMY31" s="127"/>
      <c r="TMZ31" s="135"/>
      <c r="TNF31" s="125"/>
      <c r="TNJ31" s="127"/>
      <c r="TNK31" s="135"/>
      <c r="TNQ31" s="125"/>
      <c r="TNU31" s="127"/>
      <c r="TNV31" s="135"/>
      <c r="TOB31" s="125"/>
      <c r="TOF31" s="127"/>
      <c r="TOG31" s="135"/>
      <c r="TOM31" s="125"/>
      <c r="TOQ31" s="127"/>
      <c r="TOR31" s="135"/>
      <c r="TOX31" s="125"/>
      <c r="TPB31" s="127"/>
      <c r="TPC31" s="135"/>
      <c r="TPI31" s="125"/>
      <c r="TPM31" s="127"/>
      <c r="TPN31" s="135"/>
      <c r="TPT31" s="125"/>
      <c r="TPX31" s="127"/>
      <c r="TPY31" s="135"/>
      <c r="TQE31" s="125"/>
      <c r="TQI31" s="127"/>
      <c r="TQJ31" s="135"/>
      <c r="TQP31" s="125"/>
      <c r="TQT31" s="127"/>
      <c r="TQU31" s="135"/>
      <c r="TRA31" s="125"/>
      <c r="TRE31" s="127"/>
      <c r="TRF31" s="135"/>
      <c r="TRL31" s="125"/>
      <c r="TRP31" s="127"/>
      <c r="TRQ31" s="135"/>
      <c r="TRW31" s="125"/>
      <c r="TSA31" s="127"/>
      <c r="TSB31" s="135"/>
      <c r="TSH31" s="125"/>
      <c r="TSL31" s="127"/>
      <c r="TSM31" s="135"/>
      <c r="TSS31" s="125"/>
      <c r="TSW31" s="127"/>
      <c r="TSX31" s="135"/>
      <c r="TTD31" s="125"/>
      <c r="TTH31" s="127"/>
      <c r="TTI31" s="135"/>
      <c r="TTO31" s="125"/>
      <c r="TTS31" s="127"/>
      <c r="TTT31" s="135"/>
      <c r="TTZ31" s="125"/>
      <c r="TUD31" s="127"/>
      <c r="TUE31" s="135"/>
      <c r="TUK31" s="125"/>
      <c r="TUO31" s="127"/>
      <c r="TUP31" s="135"/>
      <c r="TUV31" s="125"/>
      <c r="TUZ31" s="127"/>
      <c r="TVA31" s="135"/>
      <c r="TVG31" s="125"/>
      <c r="TVK31" s="127"/>
      <c r="TVL31" s="135"/>
      <c r="TVR31" s="125"/>
      <c r="TVV31" s="127"/>
      <c r="TVW31" s="135"/>
      <c r="TWC31" s="125"/>
      <c r="TWG31" s="127"/>
      <c r="TWH31" s="135"/>
      <c r="TWN31" s="125"/>
      <c r="TWR31" s="127"/>
      <c r="TWS31" s="135"/>
      <c r="TWY31" s="125"/>
      <c r="TXC31" s="127"/>
      <c r="TXD31" s="135"/>
      <c r="TXJ31" s="125"/>
      <c r="TXN31" s="127"/>
      <c r="TXO31" s="135"/>
      <c r="TXU31" s="125"/>
      <c r="TXY31" s="127"/>
      <c r="TXZ31" s="135"/>
      <c r="TYF31" s="125"/>
      <c r="TYJ31" s="127"/>
      <c r="TYK31" s="135"/>
      <c r="TYQ31" s="125"/>
      <c r="TYU31" s="127"/>
      <c r="TYV31" s="135"/>
      <c r="TZB31" s="125"/>
      <c r="TZF31" s="127"/>
      <c r="TZG31" s="135"/>
      <c r="TZM31" s="125"/>
      <c r="TZQ31" s="127"/>
      <c r="TZR31" s="135"/>
      <c r="TZX31" s="125"/>
      <c r="UAB31" s="127"/>
      <c r="UAC31" s="135"/>
      <c r="UAI31" s="125"/>
      <c r="UAM31" s="127"/>
      <c r="UAN31" s="135"/>
      <c r="UAT31" s="125"/>
      <c r="UAX31" s="127"/>
      <c r="UAY31" s="135"/>
      <c r="UBE31" s="125"/>
      <c r="UBI31" s="127"/>
      <c r="UBJ31" s="135"/>
      <c r="UBP31" s="125"/>
      <c r="UBT31" s="127"/>
      <c r="UBU31" s="135"/>
      <c r="UCA31" s="125"/>
      <c r="UCE31" s="127"/>
      <c r="UCF31" s="135"/>
      <c r="UCL31" s="125"/>
      <c r="UCP31" s="127"/>
      <c r="UCQ31" s="135"/>
      <c r="UCW31" s="125"/>
      <c r="UDA31" s="127"/>
      <c r="UDB31" s="135"/>
      <c r="UDH31" s="125"/>
      <c r="UDL31" s="127"/>
      <c r="UDM31" s="135"/>
      <c r="UDS31" s="125"/>
      <c r="UDW31" s="127"/>
      <c r="UDX31" s="135"/>
      <c r="UED31" s="125"/>
      <c r="UEH31" s="127"/>
      <c r="UEI31" s="135"/>
      <c r="UEO31" s="125"/>
      <c r="UES31" s="127"/>
      <c r="UET31" s="135"/>
      <c r="UEZ31" s="125"/>
      <c r="UFD31" s="127"/>
      <c r="UFE31" s="135"/>
      <c r="UFK31" s="125"/>
      <c r="UFO31" s="127"/>
      <c r="UFP31" s="135"/>
      <c r="UFV31" s="125"/>
      <c r="UFZ31" s="127"/>
      <c r="UGA31" s="135"/>
      <c r="UGG31" s="125"/>
      <c r="UGK31" s="127"/>
      <c r="UGL31" s="135"/>
      <c r="UGR31" s="125"/>
      <c r="UGV31" s="127"/>
      <c r="UGW31" s="135"/>
      <c r="UHC31" s="125"/>
      <c r="UHG31" s="127"/>
      <c r="UHH31" s="135"/>
      <c r="UHN31" s="125"/>
      <c r="UHR31" s="127"/>
      <c r="UHS31" s="135"/>
      <c r="UHY31" s="125"/>
      <c r="UIC31" s="127"/>
      <c r="UID31" s="135"/>
      <c r="UIJ31" s="125"/>
      <c r="UIN31" s="127"/>
      <c r="UIO31" s="135"/>
      <c r="UIU31" s="125"/>
      <c r="UIY31" s="127"/>
      <c r="UIZ31" s="135"/>
      <c r="UJF31" s="125"/>
      <c r="UJJ31" s="127"/>
      <c r="UJK31" s="135"/>
      <c r="UJQ31" s="125"/>
      <c r="UJU31" s="127"/>
      <c r="UJV31" s="135"/>
      <c r="UKB31" s="125"/>
      <c r="UKF31" s="127"/>
      <c r="UKG31" s="135"/>
      <c r="UKM31" s="125"/>
      <c r="UKQ31" s="127"/>
      <c r="UKR31" s="135"/>
      <c r="UKX31" s="125"/>
      <c r="ULB31" s="127"/>
      <c r="ULC31" s="135"/>
      <c r="ULI31" s="125"/>
      <c r="ULM31" s="127"/>
      <c r="ULN31" s="135"/>
      <c r="ULT31" s="125"/>
      <c r="ULX31" s="127"/>
      <c r="ULY31" s="135"/>
      <c r="UME31" s="125"/>
      <c r="UMI31" s="127"/>
      <c r="UMJ31" s="135"/>
      <c r="UMP31" s="125"/>
      <c r="UMT31" s="127"/>
      <c r="UMU31" s="135"/>
      <c r="UNA31" s="125"/>
      <c r="UNE31" s="127"/>
      <c r="UNF31" s="135"/>
      <c r="UNL31" s="125"/>
      <c r="UNP31" s="127"/>
      <c r="UNQ31" s="135"/>
      <c r="UNW31" s="125"/>
      <c r="UOA31" s="127"/>
      <c r="UOB31" s="135"/>
      <c r="UOH31" s="125"/>
      <c r="UOL31" s="127"/>
      <c r="UOM31" s="135"/>
      <c r="UOS31" s="125"/>
      <c r="UOW31" s="127"/>
      <c r="UOX31" s="135"/>
      <c r="UPD31" s="125"/>
      <c r="UPH31" s="127"/>
      <c r="UPI31" s="135"/>
      <c r="UPO31" s="125"/>
      <c r="UPS31" s="127"/>
      <c r="UPT31" s="135"/>
      <c r="UPZ31" s="125"/>
      <c r="UQD31" s="127"/>
      <c r="UQE31" s="135"/>
      <c r="UQK31" s="125"/>
      <c r="UQO31" s="127"/>
      <c r="UQP31" s="135"/>
      <c r="UQV31" s="125"/>
      <c r="UQZ31" s="127"/>
      <c r="URA31" s="135"/>
      <c r="URG31" s="125"/>
      <c r="URK31" s="127"/>
      <c r="URL31" s="135"/>
      <c r="URR31" s="125"/>
      <c r="URV31" s="127"/>
      <c r="URW31" s="135"/>
      <c r="USC31" s="125"/>
      <c r="USG31" s="127"/>
      <c r="USH31" s="135"/>
      <c r="USN31" s="125"/>
      <c r="USR31" s="127"/>
      <c r="USS31" s="135"/>
      <c r="USY31" s="125"/>
      <c r="UTC31" s="127"/>
      <c r="UTD31" s="135"/>
      <c r="UTJ31" s="125"/>
      <c r="UTN31" s="127"/>
      <c r="UTO31" s="135"/>
      <c r="UTU31" s="125"/>
      <c r="UTY31" s="127"/>
      <c r="UTZ31" s="135"/>
      <c r="UUF31" s="125"/>
      <c r="UUJ31" s="127"/>
      <c r="UUK31" s="135"/>
      <c r="UUQ31" s="125"/>
      <c r="UUU31" s="127"/>
      <c r="UUV31" s="135"/>
      <c r="UVB31" s="125"/>
      <c r="UVF31" s="127"/>
      <c r="UVG31" s="135"/>
      <c r="UVM31" s="125"/>
      <c r="UVQ31" s="127"/>
      <c r="UVR31" s="135"/>
      <c r="UVX31" s="125"/>
      <c r="UWB31" s="127"/>
      <c r="UWC31" s="135"/>
      <c r="UWI31" s="125"/>
      <c r="UWM31" s="127"/>
      <c r="UWN31" s="135"/>
      <c r="UWT31" s="125"/>
      <c r="UWX31" s="127"/>
      <c r="UWY31" s="135"/>
      <c r="UXE31" s="125"/>
      <c r="UXI31" s="127"/>
      <c r="UXJ31" s="135"/>
      <c r="UXP31" s="125"/>
      <c r="UXT31" s="127"/>
      <c r="UXU31" s="135"/>
      <c r="UYA31" s="125"/>
      <c r="UYE31" s="127"/>
      <c r="UYF31" s="135"/>
      <c r="UYL31" s="125"/>
      <c r="UYP31" s="127"/>
      <c r="UYQ31" s="135"/>
      <c r="UYW31" s="125"/>
      <c r="UZA31" s="127"/>
      <c r="UZB31" s="135"/>
      <c r="UZH31" s="125"/>
      <c r="UZL31" s="127"/>
      <c r="UZM31" s="135"/>
      <c r="UZS31" s="125"/>
      <c r="UZW31" s="127"/>
      <c r="UZX31" s="135"/>
      <c r="VAD31" s="125"/>
      <c r="VAH31" s="127"/>
      <c r="VAI31" s="135"/>
      <c r="VAO31" s="125"/>
      <c r="VAS31" s="127"/>
      <c r="VAT31" s="135"/>
      <c r="VAZ31" s="125"/>
      <c r="VBD31" s="127"/>
      <c r="VBE31" s="135"/>
      <c r="VBK31" s="125"/>
      <c r="VBO31" s="127"/>
      <c r="VBP31" s="135"/>
      <c r="VBV31" s="125"/>
      <c r="VBZ31" s="127"/>
      <c r="VCA31" s="135"/>
      <c r="VCG31" s="125"/>
      <c r="VCK31" s="127"/>
      <c r="VCL31" s="135"/>
      <c r="VCR31" s="125"/>
      <c r="VCV31" s="127"/>
      <c r="VCW31" s="135"/>
      <c r="VDC31" s="125"/>
      <c r="VDG31" s="127"/>
      <c r="VDH31" s="135"/>
      <c r="VDN31" s="125"/>
      <c r="VDR31" s="127"/>
      <c r="VDS31" s="135"/>
      <c r="VDY31" s="125"/>
      <c r="VEC31" s="127"/>
      <c r="VED31" s="135"/>
      <c r="VEJ31" s="125"/>
      <c r="VEN31" s="127"/>
      <c r="VEO31" s="135"/>
      <c r="VEU31" s="125"/>
      <c r="VEY31" s="127"/>
      <c r="VEZ31" s="135"/>
      <c r="VFF31" s="125"/>
      <c r="VFJ31" s="127"/>
      <c r="VFK31" s="135"/>
      <c r="VFQ31" s="125"/>
      <c r="VFU31" s="127"/>
      <c r="VFV31" s="135"/>
      <c r="VGB31" s="125"/>
      <c r="VGF31" s="127"/>
      <c r="VGG31" s="135"/>
      <c r="VGM31" s="125"/>
      <c r="VGQ31" s="127"/>
      <c r="VGR31" s="135"/>
      <c r="VGX31" s="125"/>
      <c r="VHB31" s="127"/>
      <c r="VHC31" s="135"/>
      <c r="VHI31" s="125"/>
      <c r="VHM31" s="127"/>
      <c r="VHN31" s="135"/>
      <c r="VHT31" s="125"/>
      <c r="VHX31" s="127"/>
      <c r="VHY31" s="135"/>
      <c r="VIE31" s="125"/>
      <c r="VII31" s="127"/>
      <c r="VIJ31" s="135"/>
      <c r="VIP31" s="125"/>
      <c r="VIT31" s="127"/>
      <c r="VIU31" s="135"/>
      <c r="VJA31" s="125"/>
      <c r="VJE31" s="127"/>
      <c r="VJF31" s="135"/>
      <c r="VJL31" s="125"/>
      <c r="VJP31" s="127"/>
      <c r="VJQ31" s="135"/>
      <c r="VJW31" s="125"/>
      <c r="VKA31" s="127"/>
      <c r="VKB31" s="135"/>
      <c r="VKH31" s="125"/>
      <c r="VKL31" s="127"/>
      <c r="VKM31" s="135"/>
      <c r="VKS31" s="125"/>
      <c r="VKW31" s="127"/>
      <c r="VKX31" s="135"/>
      <c r="VLD31" s="125"/>
      <c r="VLH31" s="127"/>
      <c r="VLI31" s="135"/>
      <c r="VLO31" s="125"/>
      <c r="VLS31" s="127"/>
      <c r="VLT31" s="135"/>
      <c r="VLZ31" s="125"/>
      <c r="VMD31" s="127"/>
      <c r="VME31" s="135"/>
      <c r="VMK31" s="125"/>
      <c r="VMO31" s="127"/>
      <c r="VMP31" s="135"/>
      <c r="VMV31" s="125"/>
      <c r="VMZ31" s="127"/>
      <c r="VNA31" s="135"/>
      <c r="VNG31" s="125"/>
      <c r="VNK31" s="127"/>
      <c r="VNL31" s="135"/>
      <c r="VNR31" s="125"/>
      <c r="VNV31" s="127"/>
      <c r="VNW31" s="135"/>
      <c r="VOC31" s="125"/>
      <c r="VOG31" s="127"/>
      <c r="VOH31" s="135"/>
      <c r="VON31" s="125"/>
      <c r="VOR31" s="127"/>
      <c r="VOS31" s="135"/>
      <c r="VOY31" s="125"/>
      <c r="VPC31" s="127"/>
      <c r="VPD31" s="135"/>
      <c r="VPJ31" s="125"/>
      <c r="VPN31" s="127"/>
      <c r="VPO31" s="135"/>
      <c r="VPU31" s="125"/>
      <c r="VPY31" s="127"/>
      <c r="VPZ31" s="135"/>
      <c r="VQF31" s="125"/>
      <c r="VQJ31" s="127"/>
      <c r="VQK31" s="135"/>
      <c r="VQQ31" s="125"/>
      <c r="VQU31" s="127"/>
      <c r="VQV31" s="135"/>
      <c r="VRB31" s="125"/>
      <c r="VRF31" s="127"/>
      <c r="VRG31" s="135"/>
      <c r="VRM31" s="125"/>
      <c r="VRQ31" s="127"/>
      <c r="VRR31" s="135"/>
      <c r="VRX31" s="125"/>
      <c r="VSB31" s="127"/>
      <c r="VSC31" s="135"/>
      <c r="VSI31" s="125"/>
      <c r="VSM31" s="127"/>
      <c r="VSN31" s="135"/>
      <c r="VST31" s="125"/>
      <c r="VSX31" s="127"/>
      <c r="VSY31" s="135"/>
      <c r="VTE31" s="125"/>
      <c r="VTI31" s="127"/>
      <c r="VTJ31" s="135"/>
      <c r="VTP31" s="125"/>
      <c r="VTT31" s="127"/>
      <c r="VTU31" s="135"/>
      <c r="VUA31" s="125"/>
      <c r="VUE31" s="127"/>
      <c r="VUF31" s="135"/>
      <c r="VUL31" s="125"/>
      <c r="VUP31" s="127"/>
      <c r="VUQ31" s="135"/>
      <c r="VUW31" s="125"/>
      <c r="VVA31" s="127"/>
      <c r="VVB31" s="135"/>
      <c r="VVH31" s="125"/>
      <c r="VVL31" s="127"/>
      <c r="VVM31" s="135"/>
      <c r="VVS31" s="125"/>
      <c r="VVW31" s="127"/>
      <c r="VVX31" s="135"/>
      <c r="VWD31" s="125"/>
      <c r="VWH31" s="127"/>
      <c r="VWI31" s="135"/>
      <c r="VWO31" s="125"/>
      <c r="VWS31" s="127"/>
      <c r="VWT31" s="135"/>
      <c r="VWZ31" s="125"/>
      <c r="VXD31" s="127"/>
      <c r="VXE31" s="135"/>
      <c r="VXK31" s="125"/>
      <c r="VXO31" s="127"/>
      <c r="VXP31" s="135"/>
      <c r="VXV31" s="125"/>
      <c r="VXZ31" s="127"/>
      <c r="VYA31" s="135"/>
      <c r="VYG31" s="125"/>
      <c r="VYK31" s="127"/>
      <c r="VYL31" s="135"/>
      <c r="VYR31" s="125"/>
      <c r="VYV31" s="127"/>
      <c r="VYW31" s="135"/>
      <c r="VZC31" s="125"/>
      <c r="VZG31" s="127"/>
      <c r="VZH31" s="135"/>
      <c r="VZN31" s="125"/>
      <c r="VZR31" s="127"/>
      <c r="VZS31" s="135"/>
      <c r="VZY31" s="125"/>
      <c r="WAC31" s="127"/>
      <c r="WAD31" s="135"/>
      <c r="WAJ31" s="125"/>
      <c r="WAN31" s="127"/>
      <c r="WAO31" s="135"/>
      <c r="WAU31" s="125"/>
      <c r="WAY31" s="127"/>
      <c r="WAZ31" s="135"/>
      <c r="WBF31" s="125"/>
      <c r="WBJ31" s="127"/>
      <c r="WBK31" s="135"/>
      <c r="WBQ31" s="125"/>
      <c r="WBU31" s="127"/>
      <c r="WBV31" s="135"/>
      <c r="WCB31" s="125"/>
      <c r="WCF31" s="127"/>
      <c r="WCG31" s="135"/>
      <c r="WCM31" s="125"/>
      <c r="WCQ31" s="127"/>
      <c r="WCR31" s="135"/>
      <c r="WCX31" s="125"/>
      <c r="WDB31" s="127"/>
      <c r="WDC31" s="135"/>
      <c r="WDI31" s="125"/>
      <c r="WDM31" s="127"/>
      <c r="WDN31" s="135"/>
      <c r="WDT31" s="125"/>
      <c r="WDX31" s="127"/>
      <c r="WDY31" s="135"/>
      <c r="WEE31" s="125"/>
      <c r="WEI31" s="127"/>
      <c r="WEJ31" s="135"/>
      <c r="WEP31" s="125"/>
      <c r="WET31" s="127"/>
      <c r="WEU31" s="135"/>
      <c r="WFA31" s="125"/>
      <c r="WFE31" s="127"/>
      <c r="WFF31" s="135"/>
      <c r="WFL31" s="125"/>
      <c r="WFP31" s="127"/>
      <c r="WFQ31" s="135"/>
      <c r="WFW31" s="125"/>
      <c r="WGA31" s="127"/>
      <c r="WGB31" s="135"/>
      <c r="WGH31" s="125"/>
      <c r="WGL31" s="127"/>
      <c r="WGM31" s="135"/>
      <c r="WGS31" s="125"/>
      <c r="WGW31" s="127"/>
      <c r="WGX31" s="135"/>
      <c r="WHD31" s="125"/>
      <c r="WHH31" s="127"/>
      <c r="WHI31" s="135"/>
      <c r="WHO31" s="125"/>
      <c r="WHS31" s="127"/>
      <c r="WHT31" s="135"/>
      <c r="WHZ31" s="125"/>
      <c r="WID31" s="127"/>
      <c r="WIE31" s="135"/>
      <c r="WIK31" s="125"/>
      <c r="WIO31" s="127"/>
      <c r="WIP31" s="135"/>
      <c r="WIV31" s="125"/>
      <c r="WIZ31" s="127"/>
      <c r="WJA31" s="135"/>
      <c r="WJG31" s="125"/>
      <c r="WJK31" s="127"/>
      <c r="WJL31" s="135"/>
      <c r="WJR31" s="125"/>
      <c r="WJV31" s="127"/>
      <c r="WJW31" s="135"/>
      <c r="WKC31" s="125"/>
      <c r="WKG31" s="127"/>
      <c r="WKH31" s="135"/>
      <c r="WKN31" s="125"/>
      <c r="WKR31" s="127"/>
      <c r="WKS31" s="135"/>
      <c r="WKY31" s="125"/>
      <c r="WLC31" s="127"/>
      <c r="WLD31" s="135"/>
      <c r="WLJ31" s="125"/>
      <c r="WLN31" s="127"/>
      <c r="WLO31" s="135"/>
      <c r="WLU31" s="125"/>
      <c r="WLY31" s="127"/>
      <c r="WLZ31" s="135"/>
      <c r="WMF31" s="125"/>
      <c r="WMJ31" s="127"/>
      <c r="WMK31" s="135"/>
      <c r="WMQ31" s="125"/>
      <c r="WMU31" s="127"/>
      <c r="WMV31" s="135"/>
      <c r="WNB31" s="125"/>
      <c r="WNF31" s="127"/>
      <c r="WNG31" s="135"/>
      <c r="WNM31" s="125"/>
      <c r="WNQ31" s="127"/>
      <c r="WNR31" s="135"/>
      <c r="WNX31" s="125"/>
      <c r="WOB31" s="127"/>
      <c r="WOC31" s="135"/>
      <c r="WOI31" s="125"/>
      <c r="WOM31" s="127"/>
      <c r="WON31" s="135"/>
      <c r="WOT31" s="125"/>
      <c r="WOX31" s="127"/>
      <c r="WOY31" s="135"/>
      <c r="WPE31" s="125"/>
      <c r="WPI31" s="127"/>
      <c r="WPJ31" s="135"/>
      <c r="WPP31" s="125"/>
      <c r="WPT31" s="127"/>
      <c r="WPU31" s="135"/>
      <c r="WQA31" s="125"/>
      <c r="WQE31" s="127"/>
      <c r="WQF31" s="135"/>
      <c r="WQL31" s="125"/>
      <c r="WQP31" s="127"/>
      <c r="WQQ31" s="135"/>
      <c r="WQW31" s="125"/>
      <c r="WRA31" s="127"/>
      <c r="WRB31" s="135"/>
      <c r="WRH31" s="125"/>
      <c r="WRL31" s="127"/>
      <c r="WRM31" s="135"/>
      <c r="WRS31" s="125"/>
      <c r="WRW31" s="127"/>
      <c r="WRX31" s="135"/>
      <c r="WSD31" s="125"/>
      <c r="WSH31" s="127"/>
      <c r="WSI31" s="135"/>
      <c r="WSO31" s="125"/>
      <c r="WSS31" s="127"/>
      <c r="WST31" s="135"/>
      <c r="WSZ31" s="125"/>
      <c r="WTD31" s="127"/>
      <c r="WTE31" s="135"/>
      <c r="WTK31" s="125"/>
      <c r="WTO31" s="127"/>
      <c r="WTP31" s="135"/>
      <c r="WTV31" s="125"/>
      <c r="WTZ31" s="127"/>
      <c r="WUA31" s="135"/>
      <c r="WUG31" s="125"/>
      <c r="WUK31" s="127"/>
      <c r="WUL31" s="135"/>
      <c r="WUR31" s="125"/>
      <c r="WUV31" s="127"/>
      <c r="WUW31" s="135"/>
      <c r="WVC31" s="125"/>
      <c r="WVG31" s="127"/>
      <c r="WVH31" s="135"/>
      <c r="WVN31" s="125"/>
      <c r="WVR31" s="127"/>
      <c r="WVS31" s="135"/>
      <c r="WVY31" s="125"/>
      <c r="WWC31" s="127"/>
      <c r="WWD31" s="135"/>
      <c r="WWJ31" s="125"/>
      <c r="WWN31" s="127"/>
      <c r="WWO31" s="135"/>
      <c r="WWU31" s="125"/>
      <c r="WWY31" s="127"/>
      <c r="WWZ31" s="135"/>
      <c r="WXF31" s="125"/>
      <c r="WXJ31" s="127"/>
      <c r="WXK31" s="135"/>
      <c r="WXQ31" s="125"/>
      <c r="WXU31" s="127"/>
      <c r="WXV31" s="135"/>
      <c r="WYB31" s="125"/>
      <c r="WYF31" s="127"/>
      <c r="WYG31" s="135"/>
      <c r="WYM31" s="125"/>
      <c r="WYQ31" s="127"/>
      <c r="WYR31" s="135"/>
      <c r="WYX31" s="125"/>
      <c r="WZB31" s="127"/>
      <c r="WZC31" s="135"/>
      <c r="WZI31" s="125"/>
      <c r="WZM31" s="127"/>
      <c r="WZN31" s="135"/>
      <c r="WZT31" s="125"/>
      <c r="WZX31" s="127"/>
      <c r="WZY31" s="135"/>
      <c r="XAE31" s="125"/>
      <c r="XAI31" s="127"/>
      <c r="XAJ31" s="135"/>
      <c r="XAP31" s="125"/>
      <c r="XAT31" s="127"/>
      <c r="XAU31" s="135"/>
      <c r="XBA31" s="125"/>
      <c r="XBE31" s="127"/>
      <c r="XBF31" s="135"/>
      <c r="XBL31" s="125"/>
      <c r="XBP31" s="127"/>
      <c r="XBQ31" s="135"/>
      <c r="XBW31" s="125"/>
      <c r="XCA31" s="127"/>
      <c r="XCB31" s="135"/>
      <c r="XCH31" s="125"/>
      <c r="XCL31" s="127"/>
      <c r="XCM31" s="135"/>
      <c r="XCS31" s="125"/>
      <c r="XCW31" s="127"/>
      <c r="XCX31" s="135"/>
      <c r="XDD31" s="125"/>
      <c r="XDH31" s="127"/>
      <c r="XDI31" s="135"/>
      <c r="XDO31" s="125"/>
      <c r="XDS31" s="127"/>
      <c r="XDT31" s="135"/>
      <c r="XDZ31" s="125"/>
      <c r="XED31" s="127"/>
      <c r="XEE31" s="135"/>
      <c r="XEK31" s="125"/>
      <c r="XEO31" s="127"/>
      <c r="XEP31" s="135"/>
      <c r="XEV31" s="125"/>
      <c r="XEZ31" s="127"/>
      <c r="XFA31" s="135"/>
    </row>
    <row r="32" spans="1:2048 2054:3071 3077:4094 4100:5117 5123:6140 6146:7163 7169:8192 8196:9215 9219:10238 10242:11261 11265:13312 13318:14335 14341:15358 15364:16381" x14ac:dyDescent="0.45">
      <c r="L32" s="125"/>
    </row>
    <row r="35" spans="1:30" ht="31" x14ac:dyDescent="0.45">
      <c r="A35" s="110" t="s">
        <v>145</v>
      </c>
    </row>
    <row r="36" spans="1:30" ht="78.75" customHeight="1" x14ac:dyDescent="0.45">
      <c r="A36" s="107"/>
      <c r="B36" s="108"/>
      <c r="C36" s="143"/>
      <c r="D36" s="108"/>
      <c r="E36" s="131"/>
      <c r="F36" s="139"/>
      <c r="G36" s="109"/>
    </row>
    <row r="40" spans="1:30" ht="19" thickBot="1" x14ac:dyDescent="0.5">
      <c r="A40" s="5" t="s">
        <v>152</v>
      </c>
    </row>
    <row r="41" spans="1:30" ht="30.75" customHeight="1" x14ac:dyDescent="0.45">
      <c r="A41" s="289" t="s">
        <v>149</v>
      </c>
      <c r="B41" s="289"/>
      <c r="C41" s="144"/>
      <c r="D41" s="122"/>
      <c r="F41" s="140"/>
    </row>
    <row r="42" spans="1:30" ht="36.75" customHeight="1" x14ac:dyDescent="0.45">
      <c r="A42" s="289" t="s">
        <v>150</v>
      </c>
      <c r="B42" s="289"/>
      <c r="C42" s="145"/>
      <c r="D42" s="123"/>
      <c r="F42" s="140"/>
    </row>
    <row r="43" spans="1:30" ht="24" customHeight="1" x14ac:dyDescent="0.45">
      <c r="A43" s="289" t="s">
        <v>151</v>
      </c>
      <c r="B43" s="289"/>
      <c r="C43" s="146"/>
      <c r="D43" s="124"/>
      <c r="F43" s="140"/>
    </row>
    <row r="48" spans="1:30" s="101" customFormat="1" ht="30" customHeight="1" x14ac:dyDescent="0.45">
      <c r="A48" s="298" t="s">
        <v>123</v>
      </c>
      <c r="B48" s="120" t="s">
        <v>193</v>
      </c>
      <c r="C48" s="297" t="s">
        <v>122</v>
      </c>
      <c r="D48" s="121"/>
      <c r="E48" s="120" t="s">
        <v>211</v>
      </c>
      <c r="F48" s="135"/>
      <c r="G48" s="296"/>
      <c r="Q48" s="152"/>
      <c r="S48" s="299"/>
      <c r="T48" s="299"/>
      <c r="U48" s="299"/>
      <c r="V48" s="299"/>
      <c r="W48" s="299"/>
      <c r="X48" s="111"/>
      <c r="Y48" s="111"/>
      <c r="Z48" s="105"/>
      <c r="AC48" s="134"/>
      <c r="AD48" s="102"/>
    </row>
    <row r="49" spans="1:30" s="101" customFormat="1" ht="39" customHeight="1" x14ac:dyDescent="0.45">
      <c r="A49" s="298"/>
      <c r="B49" s="120" t="s">
        <v>194</v>
      </c>
      <c r="C49" s="297"/>
      <c r="D49" s="121"/>
      <c r="E49" s="120" t="s">
        <v>212</v>
      </c>
      <c r="F49" s="135"/>
      <c r="G49" s="296"/>
      <c r="Q49" s="152"/>
      <c r="S49" s="299"/>
      <c r="T49" s="299"/>
      <c r="U49" s="299"/>
      <c r="V49" s="299"/>
      <c r="W49" s="299"/>
      <c r="X49" s="111"/>
      <c r="Y49" s="111"/>
      <c r="Z49" s="106"/>
      <c r="AC49" s="134"/>
      <c r="AD49" s="102"/>
    </row>
  </sheetData>
  <autoFilter ref="A15:AF30" xr:uid="{00000000-0009-0000-0000-000000000000}"/>
  <mergeCells count="29">
    <mergeCell ref="Z24:Z27"/>
    <mergeCell ref="B19:B23"/>
    <mergeCell ref="Z19:Z23"/>
    <mergeCell ref="AB19:AB23"/>
    <mergeCell ref="AA19:AA23"/>
    <mergeCell ref="AA24:AA27"/>
    <mergeCell ref="AB24:AB27"/>
    <mergeCell ref="A1:A4"/>
    <mergeCell ref="B1:AC4"/>
    <mergeCell ref="Z16:Z18"/>
    <mergeCell ref="AC13:AD14"/>
    <mergeCell ref="AA13:AB13"/>
    <mergeCell ref="AA14:AB14"/>
    <mergeCell ref="AA16:AA18"/>
    <mergeCell ref="AB16:AB18"/>
    <mergeCell ref="D13:D14"/>
    <mergeCell ref="G48:G49"/>
    <mergeCell ref="C48:C49"/>
    <mergeCell ref="A48:A49"/>
    <mergeCell ref="S48:W48"/>
    <mergeCell ref="S49:W49"/>
    <mergeCell ref="A41:B41"/>
    <mergeCell ref="A42:B42"/>
    <mergeCell ref="A43:B43"/>
    <mergeCell ref="A16:A18"/>
    <mergeCell ref="A19:A23"/>
    <mergeCell ref="B16:B18"/>
    <mergeCell ref="A24:A27"/>
    <mergeCell ref="B24:B27"/>
  </mergeCells>
  <conditionalFormatting sqref="O16:O17">
    <cfRule type="cellIs" dxfId="29" priority="1" operator="greaterThan">
      <formula>18</formula>
    </cfRule>
    <cfRule type="cellIs" dxfId="28" priority="2" operator="greaterThan">
      <formula>0.41</formula>
    </cfRule>
    <cfRule type="cellIs" dxfId="27" priority="3" operator="greaterThan">
      <formula>41</formula>
    </cfRule>
    <cfRule type="cellIs" dxfId="26" priority="4" operator="greaterThan">
      <formula>0.41</formula>
    </cfRule>
    <cfRule type="cellIs" dxfId="25" priority="5" operator="greaterThan">
      <formula>0.14</formula>
    </cfRule>
    <cfRule type="cellIs" dxfId="24" priority="6" operator="greaterThan">
      <formula>13.46</formula>
    </cfRule>
  </conditionalFormatting>
  <conditionalFormatting sqref="O18">
    <cfRule type="cellIs" dxfId="23" priority="76" operator="lessThan">
      <formula>0.41</formula>
    </cfRule>
    <cfRule type="cellIs" dxfId="22" priority="77" operator="greaterThan">
      <formula>0.41</formula>
    </cfRule>
    <cfRule type="cellIs" dxfId="21" priority="22" operator="lessThan">
      <formula>50</formula>
    </cfRule>
  </conditionalFormatting>
  <conditionalFormatting sqref="O21">
    <cfRule type="cellIs" dxfId="20" priority="71" operator="lessThan">
      <formula>0.21</formula>
    </cfRule>
    <cfRule type="cellIs" dxfId="19" priority="69" operator="lessThan">
      <formula>0.2</formula>
    </cfRule>
  </conditionalFormatting>
  <conditionalFormatting sqref="O21:O25">
    <cfRule type="cellIs" dxfId="18" priority="8" operator="greaterThan">
      <formula>0.41</formula>
    </cfRule>
  </conditionalFormatting>
  <conditionalFormatting sqref="O22">
    <cfRule type="cellIs" dxfId="17" priority="65" operator="lessThan">
      <formula>0.21</formula>
    </cfRule>
    <cfRule type="cellIs" dxfId="16" priority="67" operator="lessThan">
      <formula>0.21</formula>
    </cfRule>
  </conditionalFormatting>
  <conditionalFormatting sqref="O23">
    <cfRule type="cellIs" dxfId="15" priority="63" operator="lessThan">
      <formula>0.21</formula>
    </cfRule>
    <cfRule type="cellIs" dxfId="14" priority="62" operator="lessThan">
      <formula>0.2</formula>
    </cfRule>
  </conditionalFormatting>
  <conditionalFormatting sqref="O26:O30">
    <cfRule type="cellIs" dxfId="13" priority="19" operator="greaterThan">
      <formula>0.41</formula>
    </cfRule>
  </conditionalFormatting>
  <conditionalFormatting sqref="O28">
    <cfRule type="cellIs" dxfId="12" priority="57" operator="lessThan">
      <formula>0.41</formula>
    </cfRule>
  </conditionalFormatting>
  <conditionalFormatting sqref="O28:O29">
    <cfRule type="cellIs" dxfId="11" priority="54" operator="lessThan">
      <formula>0.2</formula>
    </cfRule>
  </conditionalFormatting>
  <conditionalFormatting sqref="O30">
    <cfRule type="cellIs" dxfId="10" priority="17" operator="lessThan">
      <formula>60</formula>
    </cfRule>
  </conditionalFormatting>
  <conditionalFormatting sqref="Y18">
    <cfRule type="cellIs" dxfId="9" priority="46" operator="lessThan">
      <formula>0.41</formula>
    </cfRule>
    <cfRule type="cellIs" dxfId="8" priority="47" operator="greaterThan">
      <formula>0.41</formula>
    </cfRule>
  </conditionalFormatting>
  <conditionalFormatting sqref="Y21:Y22">
    <cfRule type="cellIs" dxfId="7" priority="37" operator="lessThan">
      <formula>0.21</formula>
    </cfRule>
    <cfRule type="cellIs" dxfId="6" priority="38" operator="lessThan">
      <formula>0.21</formula>
    </cfRule>
  </conditionalFormatting>
  <conditionalFormatting sqref="Y21:Y30">
    <cfRule type="cellIs" dxfId="5" priority="7" operator="greaterThan">
      <formula>0.41</formula>
    </cfRule>
  </conditionalFormatting>
  <conditionalFormatting sqref="Y23">
    <cfRule type="cellIs" dxfId="4" priority="35" operator="lessThan">
      <formula>0.21</formula>
    </cfRule>
    <cfRule type="cellIs" dxfId="3" priority="34" operator="lessThan">
      <formula>0.2</formula>
    </cfRule>
  </conditionalFormatting>
  <conditionalFormatting sqref="Y28">
    <cfRule type="cellIs" dxfId="2" priority="29" operator="lessThan">
      <formula>0.41</formula>
    </cfRule>
  </conditionalFormatting>
  <conditionalFormatting sqref="Y28:Y30">
    <cfRule type="cellIs" dxfId="1" priority="9" operator="lessThan">
      <formula>0.2</formula>
    </cfRule>
  </conditionalFormatting>
  <conditionalFormatting sqref="Y30">
    <cfRule type="cellIs" dxfId="0" priority="10" operator="lessThan">
      <formula>0.41</formula>
    </cfRule>
  </conditionalFormatting>
  <pageMargins left="0.25" right="0.25" top="0.75" bottom="0.75" header="0.3" footer="0.3"/>
  <pageSetup scale="38"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RowHeight="14.5" x14ac:dyDescent="0.35"/>
  <cols>
    <col min="1" max="1" width="44.1796875" style="36" customWidth="1"/>
    <col min="2" max="2" width="63.453125" customWidth="1"/>
    <col min="3" max="3" width="24" style="37" customWidth="1"/>
    <col min="4" max="4" width="23.453125" style="37" customWidth="1"/>
    <col min="5" max="5" width="34.81640625" style="37" customWidth="1"/>
    <col min="6" max="6" width="37.453125" customWidth="1"/>
    <col min="7" max="7" width="20.81640625" customWidth="1"/>
  </cols>
  <sheetData>
    <row r="1" spans="1:5" s="12" customFormat="1" ht="29" x14ac:dyDescent="0.35">
      <c r="A1" s="9" t="s">
        <v>5</v>
      </c>
      <c r="B1" s="10" t="s">
        <v>6</v>
      </c>
      <c r="C1" s="10" t="s">
        <v>7</v>
      </c>
      <c r="D1" s="10" t="s">
        <v>8</v>
      </c>
      <c r="E1" s="11" t="s">
        <v>9</v>
      </c>
    </row>
    <row r="2" spans="1:5" x14ac:dyDescent="0.35">
      <c r="A2" s="13" t="s">
        <v>10</v>
      </c>
      <c r="B2" s="14">
        <v>462837515</v>
      </c>
      <c r="C2" s="14">
        <v>458544520.75015002</v>
      </c>
      <c r="D2" s="14">
        <f t="shared" ref="D2:D24" si="0">+B2-C2</f>
        <v>4292994.2498499751</v>
      </c>
      <c r="E2" s="15"/>
    </row>
    <row r="3" spans="1:5" x14ac:dyDescent="0.35">
      <c r="A3" s="16" t="s">
        <v>11</v>
      </c>
      <c r="B3" s="17">
        <v>14321969830</v>
      </c>
      <c r="C3" s="17">
        <v>22744637270.214577</v>
      </c>
      <c r="D3" s="18">
        <f>+B3-C3</f>
        <v>-8422667440.2145767</v>
      </c>
      <c r="E3" s="19" t="s">
        <v>12</v>
      </c>
    </row>
    <row r="4" spans="1:5" x14ac:dyDescent="0.35">
      <c r="A4" s="13" t="s">
        <v>13</v>
      </c>
      <c r="B4" s="14">
        <v>41513478872</v>
      </c>
      <c r="C4" s="14">
        <v>40772810534.447693</v>
      </c>
      <c r="D4" s="14">
        <f t="shared" si="0"/>
        <v>740668337.55230713</v>
      </c>
      <c r="E4" s="15"/>
    </row>
    <row r="5" spans="1:5" ht="29" x14ac:dyDescent="0.35">
      <c r="A5" s="20" t="s">
        <v>14</v>
      </c>
      <c r="B5" s="14">
        <v>17609115631</v>
      </c>
      <c r="C5" s="14">
        <v>12578571952.608334</v>
      </c>
      <c r="D5" s="14">
        <f t="shared" si="0"/>
        <v>5030543678.3916664</v>
      </c>
      <c r="E5" s="15"/>
    </row>
    <row r="6" spans="1:5" x14ac:dyDescent="0.35">
      <c r="A6" s="13" t="s">
        <v>15</v>
      </c>
      <c r="B6" s="14">
        <v>1795538738</v>
      </c>
      <c r="C6" s="14">
        <v>148615160.66496599</v>
      </c>
      <c r="D6" s="14">
        <f t="shared" si="0"/>
        <v>1646923577.3350339</v>
      </c>
      <c r="E6" s="15"/>
    </row>
    <row r="7" spans="1:5" x14ac:dyDescent="0.35">
      <c r="A7" s="13" t="s">
        <v>16</v>
      </c>
      <c r="B7" s="14">
        <v>5027695390</v>
      </c>
      <c r="C7" s="14">
        <v>4126412237.5356622</v>
      </c>
      <c r="D7" s="14">
        <f t="shared" si="0"/>
        <v>901283152.46433783</v>
      </c>
      <c r="E7" s="15"/>
    </row>
    <row r="8" spans="1:5" x14ac:dyDescent="0.35">
      <c r="A8" s="13" t="s">
        <v>17</v>
      </c>
      <c r="B8" s="14">
        <v>284805801</v>
      </c>
      <c r="C8" s="14">
        <v>284805801.37796807</v>
      </c>
      <c r="D8" s="14">
        <f t="shared" si="0"/>
        <v>-0.37796807289123535</v>
      </c>
      <c r="E8" s="15"/>
    </row>
    <row r="9" spans="1:5" x14ac:dyDescent="0.35">
      <c r="A9" s="13" t="s">
        <v>18</v>
      </c>
      <c r="B9" s="14">
        <v>1060000000</v>
      </c>
      <c r="C9" s="14">
        <v>955211693.6768893</v>
      </c>
      <c r="D9" s="14">
        <f t="shared" si="0"/>
        <v>104788306.3231107</v>
      </c>
      <c r="E9" s="15"/>
    </row>
    <row r="10" spans="1:5" x14ac:dyDescent="0.35">
      <c r="A10" s="21" t="s">
        <v>19</v>
      </c>
      <c r="B10" s="22">
        <v>1339252071</v>
      </c>
      <c r="C10" s="22">
        <v>1339252071.3330276</v>
      </c>
      <c r="D10" s="22">
        <f t="shared" si="0"/>
        <v>-0.33302760124206543</v>
      </c>
      <c r="E10" s="23" t="s">
        <v>20</v>
      </c>
    </row>
    <row r="11" spans="1:5" x14ac:dyDescent="0.35">
      <c r="A11" s="13" t="s">
        <v>21</v>
      </c>
      <c r="B11" s="14">
        <v>434351340</v>
      </c>
      <c r="C11" s="14">
        <v>317674487.30708599</v>
      </c>
      <c r="D11" s="14">
        <f t="shared" si="0"/>
        <v>116676852.69291401</v>
      </c>
      <c r="E11" s="15"/>
    </row>
    <row r="12" spans="1:5" x14ac:dyDescent="0.35">
      <c r="A12" s="13" t="s">
        <v>22</v>
      </c>
      <c r="B12" s="14">
        <v>146000000</v>
      </c>
      <c r="C12" s="14">
        <v>145739698.41422197</v>
      </c>
      <c r="D12" s="14">
        <f t="shared" si="0"/>
        <v>260301.58577802777</v>
      </c>
      <c r="E12" s="15"/>
    </row>
    <row r="13" spans="1:5" ht="29" x14ac:dyDescent="0.35">
      <c r="A13" s="24" t="s">
        <v>23</v>
      </c>
      <c r="B13" s="22">
        <v>7831590388</v>
      </c>
      <c r="C13" s="22">
        <v>7115239857.4586487</v>
      </c>
      <c r="D13" s="22">
        <f t="shared" si="0"/>
        <v>716350530.54135132</v>
      </c>
      <c r="E13" s="25"/>
    </row>
    <row r="14" spans="1:5" ht="43.5" x14ac:dyDescent="0.35">
      <c r="A14" s="24" t="s">
        <v>24</v>
      </c>
      <c r="B14" s="22">
        <v>16041260647</v>
      </c>
      <c r="C14" s="22">
        <v>6601774947.3160334</v>
      </c>
      <c r="D14" s="22">
        <f t="shared" si="0"/>
        <v>9439485699.6839676</v>
      </c>
      <c r="E14" s="23"/>
    </row>
    <row r="15" spans="1:5" x14ac:dyDescent="0.35">
      <c r="A15" s="13" t="s">
        <v>25</v>
      </c>
      <c r="B15" s="14">
        <v>50000000</v>
      </c>
      <c r="C15" s="14">
        <v>49897706.387439996</v>
      </c>
      <c r="D15" s="14">
        <f t="shared" si="0"/>
        <v>102293.612560004</v>
      </c>
      <c r="E15" s="15"/>
    </row>
    <row r="16" spans="1:5" x14ac:dyDescent="0.35">
      <c r="A16" s="13" t="s">
        <v>26</v>
      </c>
      <c r="B16" s="14">
        <v>274833082</v>
      </c>
      <c r="C16" s="14">
        <v>273710549.38619</v>
      </c>
      <c r="D16" s="14">
        <f t="shared" si="0"/>
        <v>1122532.6138100028</v>
      </c>
      <c r="E16" s="15"/>
    </row>
    <row r="17" spans="1:7" ht="16.5" customHeight="1" x14ac:dyDescent="0.35">
      <c r="A17" s="26" t="s">
        <v>27</v>
      </c>
      <c r="B17" s="27">
        <v>1768461537</v>
      </c>
      <c r="C17" s="27">
        <v>1768461537</v>
      </c>
      <c r="D17" s="27">
        <f t="shared" si="0"/>
        <v>0</v>
      </c>
      <c r="E17" s="15"/>
    </row>
    <row r="18" spans="1:7" x14ac:dyDescent="0.35">
      <c r="A18" s="26" t="s">
        <v>28</v>
      </c>
      <c r="B18" s="27">
        <v>1495909812</v>
      </c>
      <c r="C18" s="27">
        <v>1495909812</v>
      </c>
      <c r="D18" s="27">
        <f t="shared" si="0"/>
        <v>0</v>
      </c>
      <c r="E18" s="15"/>
    </row>
    <row r="19" spans="1:7" x14ac:dyDescent="0.35">
      <c r="A19" s="26" t="s">
        <v>29</v>
      </c>
      <c r="B19" s="27">
        <v>3104297472</v>
      </c>
      <c r="C19" s="27">
        <v>3104297472</v>
      </c>
      <c r="D19" s="27">
        <f t="shared" si="0"/>
        <v>0</v>
      </c>
      <c r="E19" s="15"/>
    </row>
    <row r="20" spans="1:7" x14ac:dyDescent="0.35">
      <c r="A20" s="26" t="s">
        <v>30</v>
      </c>
      <c r="B20" s="27">
        <v>257506262</v>
      </c>
      <c r="C20" s="27">
        <v>257506262</v>
      </c>
      <c r="D20" s="27">
        <f t="shared" si="0"/>
        <v>0</v>
      </c>
      <c r="E20" s="15"/>
    </row>
    <row r="21" spans="1:7" x14ac:dyDescent="0.35">
      <c r="A21" s="26" t="s">
        <v>31</v>
      </c>
      <c r="B21" s="27">
        <v>8588622123</v>
      </c>
      <c r="C21" s="27">
        <v>8588622123</v>
      </c>
      <c r="D21" s="27">
        <f t="shared" si="0"/>
        <v>0</v>
      </c>
      <c r="E21" s="15"/>
    </row>
    <row r="22" spans="1:7" x14ac:dyDescent="0.35">
      <c r="A22" s="28" t="s">
        <v>32</v>
      </c>
      <c r="B22" s="29">
        <v>5000000000</v>
      </c>
      <c r="C22" s="29">
        <v>5000000000</v>
      </c>
      <c r="D22" s="29">
        <f t="shared" si="0"/>
        <v>0</v>
      </c>
      <c r="E22" s="30" t="s">
        <v>33</v>
      </c>
    </row>
    <row r="23" spans="1:7" x14ac:dyDescent="0.35">
      <c r="A23" s="28" t="s">
        <v>34</v>
      </c>
      <c r="B23" s="29">
        <v>224000000</v>
      </c>
      <c r="C23" s="29">
        <v>224000000</v>
      </c>
      <c r="D23" s="29">
        <f t="shared" si="0"/>
        <v>0</v>
      </c>
      <c r="E23" s="30" t="s">
        <v>33</v>
      </c>
    </row>
    <row r="24" spans="1:7" ht="15" thickBot="1" x14ac:dyDescent="0.4">
      <c r="A24" s="31" t="s">
        <v>35</v>
      </c>
      <c r="B24" s="32">
        <v>825938353</v>
      </c>
      <c r="C24" s="32">
        <v>825938353</v>
      </c>
      <c r="D24" s="32">
        <f t="shared" si="0"/>
        <v>0</v>
      </c>
      <c r="E24" s="33"/>
    </row>
    <row r="25" spans="1:7" x14ac:dyDescent="0.35">
      <c r="A25" s="34" t="s">
        <v>36</v>
      </c>
      <c r="B25" s="35">
        <f>SUM(B2:B24)</f>
        <v>129457464864</v>
      </c>
      <c r="C25" s="35">
        <f t="shared" ref="C25" si="1">SUM(C2:C24)</f>
        <v>119177634047.87888</v>
      </c>
      <c r="D25" s="35">
        <f>SUM(D2:D24)</f>
        <v>10279830816.121115</v>
      </c>
      <c r="E25"/>
    </row>
    <row r="26" spans="1:7" x14ac:dyDescent="0.35">
      <c r="E26" s="38"/>
    </row>
    <row r="29" spans="1:7" x14ac:dyDescent="0.35">
      <c r="A29" s="334" t="s">
        <v>37</v>
      </c>
      <c r="B29" s="334"/>
      <c r="C29" s="334"/>
      <c r="D29" s="334"/>
      <c r="E29" s="334"/>
      <c r="F29" s="334"/>
    </row>
    <row r="30" spans="1:7" x14ac:dyDescent="0.35">
      <c r="A30" s="39" t="s">
        <v>38</v>
      </c>
      <c r="B30" s="40" t="s">
        <v>39</v>
      </c>
      <c r="C30" s="41" t="s">
        <v>40</v>
      </c>
      <c r="D30" s="41" t="s">
        <v>41</v>
      </c>
      <c r="E30" s="41" t="s">
        <v>42</v>
      </c>
      <c r="F30" s="42" t="s">
        <v>43</v>
      </c>
      <c r="G30" s="42" t="s">
        <v>2</v>
      </c>
    </row>
    <row r="31" spans="1:7" ht="15" customHeight="1" x14ac:dyDescent="0.35">
      <c r="A31" s="318" t="s">
        <v>13</v>
      </c>
      <c r="B31" s="43" t="s">
        <v>44</v>
      </c>
      <c r="C31" s="335">
        <f>+D4</f>
        <v>740668337.55230713</v>
      </c>
      <c r="D31" s="44" t="s">
        <v>45</v>
      </c>
      <c r="E31" s="332"/>
      <c r="F31" s="316" t="s">
        <v>46</v>
      </c>
      <c r="G31" s="316" t="s">
        <v>47</v>
      </c>
    </row>
    <row r="32" spans="1:7" ht="21.5" thickBot="1" x14ac:dyDescent="0.4">
      <c r="A32" s="319"/>
      <c r="B32" s="45" t="s">
        <v>48</v>
      </c>
      <c r="C32" s="336"/>
      <c r="D32" s="46" t="s">
        <v>45</v>
      </c>
      <c r="E32" s="333"/>
      <c r="F32" s="328"/>
      <c r="G32" s="328"/>
    </row>
    <row r="33" spans="1:7" ht="15" customHeight="1" x14ac:dyDescent="0.35">
      <c r="A33" s="317" t="s">
        <v>14</v>
      </c>
      <c r="B33" s="47" t="s">
        <v>49</v>
      </c>
      <c r="C33" s="320">
        <f>+D5</f>
        <v>5030543678.3916664</v>
      </c>
      <c r="D33" s="330" t="s">
        <v>50</v>
      </c>
      <c r="E33" s="332"/>
      <c r="F33" s="48"/>
      <c r="G33" s="48"/>
    </row>
    <row r="34" spans="1:7" ht="81.75" customHeight="1" thickBot="1" x14ac:dyDescent="0.4">
      <c r="A34" s="319"/>
      <c r="B34" s="49" t="s">
        <v>51</v>
      </c>
      <c r="C34" s="322"/>
      <c r="D34" s="331"/>
      <c r="E34" s="333"/>
      <c r="F34" s="50" t="s">
        <v>52</v>
      </c>
      <c r="G34" s="50" t="s">
        <v>53</v>
      </c>
    </row>
    <row r="35" spans="1:7" ht="71.25" customHeight="1" thickBot="1" x14ac:dyDescent="0.4">
      <c r="A35" s="51" t="s">
        <v>15</v>
      </c>
      <c r="B35" s="52" t="s">
        <v>54</v>
      </c>
      <c r="C35" s="53">
        <f>+D6</f>
        <v>1646923577.3350339</v>
      </c>
      <c r="D35" s="46" t="s">
        <v>45</v>
      </c>
      <c r="E35" s="54" t="s">
        <v>55</v>
      </c>
      <c r="F35" s="50" t="s">
        <v>56</v>
      </c>
      <c r="G35" s="50" t="s">
        <v>57</v>
      </c>
    </row>
    <row r="36" spans="1:7" ht="45.75" customHeight="1" thickBot="1" x14ac:dyDescent="0.4">
      <c r="A36" s="51" t="s">
        <v>58</v>
      </c>
      <c r="B36" s="52" t="s">
        <v>59</v>
      </c>
      <c r="C36" s="53">
        <f>+D7</f>
        <v>901283152.46433783</v>
      </c>
      <c r="D36" s="46" t="s">
        <v>45</v>
      </c>
      <c r="E36" s="54" t="s">
        <v>60</v>
      </c>
      <c r="F36" s="50" t="s">
        <v>61</v>
      </c>
      <c r="G36" s="50" t="s">
        <v>62</v>
      </c>
    </row>
    <row r="37" spans="1:7" ht="18" customHeight="1" x14ac:dyDescent="0.35">
      <c r="A37" s="317" t="s">
        <v>18</v>
      </c>
      <c r="B37" s="43" t="s">
        <v>63</v>
      </c>
      <c r="C37" s="320"/>
      <c r="D37" s="44" t="s">
        <v>64</v>
      </c>
      <c r="E37" s="332" t="s">
        <v>65</v>
      </c>
      <c r="F37" s="327" t="s">
        <v>66</v>
      </c>
      <c r="G37" s="327" t="s">
        <v>67</v>
      </c>
    </row>
    <row r="38" spans="1:7" ht="27" customHeight="1" thickBot="1" x14ac:dyDescent="0.4">
      <c r="A38" s="319"/>
      <c r="B38" s="55" t="s">
        <v>68</v>
      </c>
      <c r="C38" s="322"/>
      <c r="D38" s="46"/>
      <c r="E38" s="333"/>
      <c r="F38" s="328"/>
      <c r="G38" s="328"/>
    </row>
    <row r="39" spans="1:7" ht="26.25" customHeight="1" x14ac:dyDescent="0.35">
      <c r="A39" s="318" t="s">
        <v>21</v>
      </c>
      <c r="B39" s="43" t="s">
        <v>69</v>
      </c>
      <c r="C39" s="320">
        <f>+D11</f>
        <v>116676852.69291401</v>
      </c>
      <c r="D39" s="44" t="s">
        <v>50</v>
      </c>
      <c r="E39" s="329" t="s">
        <v>70</v>
      </c>
      <c r="F39" s="327" t="s">
        <v>71</v>
      </c>
      <c r="G39" s="327" t="s">
        <v>72</v>
      </c>
    </row>
    <row r="40" spans="1:7" ht="30" customHeight="1" thickBot="1" x14ac:dyDescent="0.4">
      <c r="A40" s="319"/>
      <c r="B40" s="55" t="s">
        <v>73</v>
      </c>
      <c r="C40" s="322"/>
      <c r="D40" s="56"/>
      <c r="E40" s="324"/>
      <c r="F40" s="328"/>
      <c r="G40" s="328"/>
    </row>
    <row r="41" spans="1:7" x14ac:dyDescent="0.35">
      <c r="A41" s="317" t="s">
        <v>23</v>
      </c>
      <c r="B41" s="57" t="s">
        <v>74</v>
      </c>
      <c r="C41" s="320">
        <f>+D13</f>
        <v>716350530.54135132</v>
      </c>
      <c r="D41" s="44" t="s">
        <v>45</v>
      </c>
      <c r="E41" s="323" t="s">
        <v>75</v>
      </c>
      <c r="F41" s="48" t="s">
        <v>76</v>
      </c>
      <c r="G41" s="48" t="s">
        <v>77</v>
      </c>
    </row>
    <row r="42" spans="1:7" ht="24.5" x14ac:dyDescent="0.35">
      <c r="A42" s="318"/>
      <c r="B42" s="57" t="s">
        <v>78</v>
      </c>
      <c r="C42" s="321"/>
      <c r="D42" s="58" t="s">
        <v>79</v>
      </c>
      <c r="E42" s="323"/>
      <c r="F42" s="48"/>
      <c r="G42" s="48"/>
    </row>
    <row r="43" spans="1:7" ht="15" thickBot="1" x14ac:dyDescent="0.4">
      <c r="A43" s="319"/>
      <c r="B43" s="55" t="s">
        <v>80</v>
      </c>
      <c r="C43" s="322"/>
      <c r="D43" s="46" t="s">
        <v>64</v>
      </c>
      <c r="E43" s="324"/>
      <c r="F43" s="50" t="s">
        <v>81</v>
      </c>
      <c r="G43" s="50" t="s">
        <v>82</v>
      </c>
    </row>
    <row r="44" spans="1:7" ht="24.75" customHeight="1" x14ac:dyDescent="0.35">
      <c r="A44" s="317" t="s">
        <v>24</v>
      </c>
      <c r="B44" s="59" t="s">
        <v>83</v>
      </c>
      <c r="C44" s="320">
        <f>+D14</f>
        <v>9439485699.6839676</v>
      </c>
      <c r="D44" s="44" t="s">
        <v>45</v>
      </c>
      <c r="E44" s="325"/>
      <c r="F44" s="316" t="s">
        <v>84</v>
      </c>
      <c r="G44" s="316" t="s">
        <v>77</v>
      </c>
    </row>
    <row r="45" spans="1:7" ht="24.5" x14ac:dyDescent="0.35">
      <c r="A45" s="318"/>
      <c r="B45" s="60" t="s">
        <v>85</v>
      </c>
      <c r="C45" s="321"/>
      <c r="D45" s="44" t="s">
        <v>45</v>
      </c>
      <c r="E45" s="325"/>
      <c r="F45" s="316"/>
      <c r="G45" s="316"/>
    </row>
    <row r="46" spans="1:7" ht="25.5" customHeight="1" x14ac:dyDescent="0.35">
      <c r="A46" s="318"/>
      <c r="B46" s="61" t="s">
        <v>86</v>
      </c>
      <c r="C46" s="321"/>
      <c r="D46" s="44" t="s">
        <v>45</v>
      </c>
      <c r="E46" s="325"/>
      <c r="F46" s="316"/>
      <c r="G46" s="316"/>
    </row>
    <row r="47" spans="1:7" ht="41.25" customHeight="1" thickBot="1" x14ac:dyDescent="0.4">
      <c r="A47" s="319"/>
      <c r="B47" s="62" t="s">
        <v>87</v>
      </c>
      <c r="C47" s="322"/>
      <c r="D47" s="56"/>
      <c r="E47" s="326"/>
      <c r="F47" s="50" t="s">
        <v>88</v>
      </c>
      <c r="G47" s="50" t="s">
        <v>53</v>
      </c>
    </row>
    <row r="48" spans="1:7" x14ac:dyDescent="0.35">
      <c r="A48" s="63"/>
      <c r="B48" s="64" t="s">
        <v>89</v>
      </c>
      <c r="C48" s="65">
        <f>SUM(C31:C47)</f>
        <v>18591931828.661579</v>
      </c>
    </row>
    <row r="50" spans="1:5" x14ac:dyDescent="0.35">
      <c r="A50" s="66" t="s">
        <v>90</v>
      </c>
      <c r="B50" s="66"/>
      <c r="C50" s="66"/>
      <c r="D50" s="66"/>
      <c r="E50"/>
    </row>
    <row r="51" spans="1:5" x14ac:dyDescent="0.35">
      <c r="A51" s="67" t="s">
        <v>91</v>
      </c>
      <c r="B51" s="68" t="s">
        <v>40</v>
      </c>
      <c r="C51" s="68" t="s">
        <v>92</v>
      </c>
      <c r="D51" s="68" t="s">
        <v>93</v>
      </c>
      <c r="E51" s="69" t="s">
        <v>94</v>
      </c>
    </row>
    <row r="52" spans="1:5" ht="43.5" x14ac:dyDescent="0.35">
      <c r="A52" s="24" t="s">
        <v>24</v>
      </c>
      <c r="B52" s="70">
        <f>+D3</f>
        <v>-8422667440.2145767</v>
      </c>
      <c r="C52" s="71" t="s">
        <v>11</v>
      </c>
      <c r="D52" s="72" t="s">
        <v>95</v>
      </c>
      <c r="E52" s="73" t="s">
        <v>96</v>
      </c>
    </row>
    <row r="53" spans="1:5" ht="48" x14ac:dyDescent="0.35">
      <c r="A53" s="21" t="s">
        <v>16</v>
      </c>
      <c r="B53" s="74">
        <v>159027035</v>
      </c>
      <c r="C53" s="75" t="s">
        <v>17</v>
      </c>
      <c r="D53" s="76" t="s">
        <v>97</v>
      </c>
      <c r="E53" s="73" t="s">
        <v>98</v>
      </c>
    </row>
    <row r="54" spans="1:5" x14ac:dyDescent="0.35">
      <c r="A54"/>
      <c r="B54" s="37"/>
      <c r="E54"/>
    </row>
    <row r="55" spans="1:5" ht="15" thickBot="1" x14ac:dyDescent="0.4">
      <c r="A55"/>
      <c r="B55" s="37"/>
      <c r="E55"/>
    </row>
    <row r="56" spans="1:5" ht="15.5" x14ac:dyDescent="0.35">
      <c r="A56" s="77" t="s">
        <v>99</v>
      </c>
      <c r="B56" s="78"/>
      <c r="E56"/>
    </row>
    <row r="57" spans="1:5" x14ac:dyDescent="0.35">
      <c r="A57" s="79" t="s">
        <v>100</v>
      </c>
      <c r="B57" s="80" t="s">
        <v>40</v>
      </c>
      <c r="E57"/>
    </row>
    <row r="58" spans="1:5" x14ac:dyDescent="0.35">
      <c r="A58" s="13" t="s">
        <v>101</v>
      </c>
      <c r="B58" s="81">
        <f>+C78</f>
        <v>126052345944</v>
      </c>
      <c r="E58"/>
    </row>
    <row r="59" spans="1:5" x14ac:dyDescent="0.35">
      <c r="A59" s="13" t="s">
        <v>102</v>
      </c>
      <c r="B59" s="81">
        <f>+C83</f>
        <v>28064619790</v>
      </c>
      <c r="E59"/>
    </row>
    <row r="60" spans="1:5" ht="24" x14ac:dyDescent="0.35">
      <c r="A60" s="82" t="s">
        <v>103</v>
      </c>
      <c r="B60" s="83">
        <f>+C79-B59</f>
        <v>6136338428</v>
      </c>
      <c r="C60" s="84" t="s">
        <v>104</v>
      </c>
      <c r="E60"/>
    </row>
    <row r="61" spans="1:5" x14ac:dyDescent="0.35">
      <c r="A61" s="13" t="s">
        <v>105</v>
      </c>
      <c r="B61" s="81">
        <f>+B58-B59-B60</f>
        <v>91851387726</v>
      </c>
      <c r="E61"/>
    </row>
    <row r="62" spans="1:5" ht="15" thickBot="1" x14ac:dyDescent="0.4">
      <c r="A62" s="85" t="s">
        <v>106</v>
      </c>
      <c r="B62" s="86">
        <f>+B59/B58</f>
        <v>0.22264258217350422</v>
      </c>
      <c r="E62"/>
    </row>
    <row r="63" spans="1:5" x14ac:dyDescent="0.35">
      <c r="A63"/>
      <c r="B63" s="87"/>
      <c r="E63"/>
    </row>
    <row r="64" spans="1:5" x14ac:dyDescent="0.35">
      <c r="A64"/>
      <c r="B64" s="88"/>
      <c r="E64"/>
    </row>
    <row r="65" spans="1:5" x14ac:dyDescent="0.35">
      <c r="A65" s="89" t="s">
        <v>107</v>
      </c>
      <c r="B65" s="89"/>
      <c r="C65" s="89"/>
      <c r="E65"/>
    </row>
    <row r="66" spans="1:5" x14ac:dyDescent="0.35">
      <c r="A66" s="90" t="s">
        <v>108</v>
      </c>
      <c r="B66" s="91"/>
      <c r="C66" s="92">
        <v>118704526772</v>
      </c>
      <c r="E66"/>
    </row>
    <row r="67" spans="1:5" x14ac:dyDescent="0.35">
      <c r="A67" s="93" t="s">
        <v>109</v>
      </c>
      <c r="B67" s="37"/>
      <c r="C67" s="37">
        <f>+B68+B69+B70+B71</f>
        <v>12752938092</v>
      </c>
      <c r="E67"/>
    </row>
    <row r="68" spans="1:5" x14ac:dyDescent="0.35">
      <c r="A68" t="s">
        <v>110</v>
      </c>
      <c r="B68" s="94">
        <v>7025971007</v>
      </c>
      <c r="E68"/>
    </row>
    <row r="69" spans="1:5" x14ac:dyDescent="0.35">
      <c r="A69" t="s">
        <v>111</v>
      </c>
      <c r="B69" s="94">
        <v>1495909812</v>
      </c>
      <c r="E69"/>
    </row>
    <row r="70" spans="1:5" x14ac:dyDescent="0.35">
      <c r="A70" t="s">
        <v>112</v>
      </c>
      <c r="B70" s="94">
        <v>825938353</v>
      </c>
      <c r="E70"/>
    </row>
    <row r="71" spans="1:5" x14ac:dyDescent="0.35">
      <c r="A71" s="95" t="s">
        <v>113</v>
      </c>
      <c r="B71" s="96">
        <v>3405118920</v>
      </c>
      <c r="C71" s="97"/>
      <c r="E71"/>
    </row>
    <row r="72" spans="1:5" x14ac:dyDescent="0.35">
      <c r="A72" s="93" t="s">
        <v>114</v>
      </c>
      <c r="B72" s="94"/>
      <c r="C72" s="37">
        <f>-B73</f>
        <v>-2000000000</v>
      </c>
      <c r="E72"/>
    </row>
    <row r="73" spans="1:5" x14ac:dyDescent="0.35">
      <c r="A73" t="s">
        <v>115</v>
      </c>
      <c r="B73" s="94">
        <v>2000000000</v>
      </c>
      <c r="E73"/>
    </row>
    <row r="74" spans="1:5" x14ac:dyDescent="0.35">
      <c r="A74" s="98" t="s">
        <v>116</v>
      </c>
      <c r="B74" s="35"/>
      <c r="C74" s="99">
        <f>+C66+C67+C72</f>
        <v>129457464864</v>
      </c>
      <c r="E74"/>
    </row>
    <row r="78" spans="1:5" x14ac:dyDescent="0.35">
      <c r="B78" s="100" t="s">
        <v>117</v>
      </c>
      <c r="C78" s="100">
        <v>126052345944</v>
      </c>
    </row>
    <row r="79" spans="1:5" x14ac:dyDescent="0.35">
      <c r="B79" s="100" t="s">
        <v>118</v>
      </c>
      <c r="C79" s="100">
        <v>34200958218</v>
      </c>
    </row>
    <row r="80" spans="1:5" x14ac:dyDescent="0.35">
      <c r="B80" s="100" t="s">
        <v>119</v>
      </c>
      <c r="C80" s="100">
        <v>91851387726</v>
      </c>
    </row>
    <row r="81" spans="2:3" x14ac:dyDescent="0.35">
      <c r="B81" s="100" t="s">
        <v>43</v>
      </c>
      <c r="C81" s="100">
        <v>11074423275</v>
      </c>
    </row>
    <row r="82" spans="2:3" x14ac:dyDescent="0.35">
      <c r="B82" s="100" t="s">
        <v>120</v>
      </c>
      <c r="C82" s="100">
        <v>16990196515</v>
      </c>
    </row>
    <row r="83" spans="2:3" x14ac:dyDescent="0.35">
      <c r="B83" s="100" t="s">
        <v>102</v>
      </c>
      <c r="C83" s="100">
        <f>+C81+C82</f>
        <v>28064619790</v>
      </c>
    </row>
    <row r="84" spans="2:3" x14ac:dyDescent="0.35">
      <c r="B84" s="100" t="s">
        <v>121</v>
      </c>
      <c r="C84" s="100">
        <f>+C79-C83</f>
        <v>6136338428</v>
      </c>
    </row>
    <row r="85" spans="2:3" x14ac:dyDescent="0.35">
      <c r="B85" s="100"/>
      <c r="C85" s="100">
        <f>+C78-C80</f>
        <v>34200958218</v>
      </c>
    </row>
    <row r="86" spans="2:3" x14ac:dyDescent="0.35">
      <c r="B86" s="100"/>
      <c r="C86" s="100">
        <f>+C85-C83</f>
        <v>6136338428</v>
      </c>
    </row>
  </sheetData>
  <mergeCells count="28">
    <mergeCell ref="G31:G32"/>
    <mergeCell ref="A29:F29"/>
    <mergeCell ref="A31:A32"/>
    <mergeCell ref="C31:C32"/>
    <mergeCell ref="E31:E32"/>
    <mergeCell ref="F31:F32"/>
    <mergeCell ref="A33:A34"/>
    <mergeCell ref="C33:C34"/>
    <mergeCell ref="D33:D34"/>
    <mergeCell ref="E33:E34"/>
    <mergeCell ref="A37:A38"/>
    <mergeCell ref="C37:C38"/>
    <mergeCell ref="E37:E38"/>
    <mergeCell ref="F37:F38"/>
    <mergeCell ref="G37:G38"/>
    <mergeCell ref="A39:A40"/>
    <mergeCell ref="C39:C40"/>
    <mergeCell ref="E39:E40"/>
    <mergeCell ref="F39:F40"/>
    <mergeCell ref="G39:G40"/>
    <mergeCell ref="F44:F46"/>
    <mergeCell ref="G44:G46"/>
    <mergeCell ref="A41:A43"/>
    <mergeCell ref="C41:C43"/>
    <mergeCell ref="E41:E43"/>
    <mergeCell ref="A44:A47"/>
    <mergeCell ref="C44:C47"/>
    <mergeCell ref="E44:E4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Plan de Accion  2023</vt:lpstr>
      <vt:lpstr>Resumen</vt:lpstr>
      <vt:lpstr>'Plan de Accion  2023'!Área_de_impresión</vt:lpstr>
      <vt:lpstr>'Plan de Accion  2023'!Títulos_a_imprimir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Velasquez Higuita</dc:creator>
  <cp:lastModifiedBy>Johana Maria Toro Torres</cp:lastModifiedBy>
  <cp:lastPrinted>2022-02-17T14:09:02Z</cp:lastPrinted>
  <dcterms:created xsi:type="dcterms:W3CDTF">2016-12-14T23:54:39Z</dcterms:created>
  <dcterms:modified xsi:type="dcterms:W3CDTF">2024-02-22T16:08:06Z</dcterms:modified>
</cp:coreProperties>
</file>