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C:\Users\Claudia\Desktop\"/>
    </mc:Choice>
  </mc:AlternateContent>
  <xr:revisionPtr revIDLastSave="0" documentId="13_ncr:1_{BCF3BA6C-4435-420C-9230-932DDFDBC2DF}" xr6:coauthVersionLast="47" xr6:coauthVersionMax="47" xr10:uidLastSave="{00000000-0000-0000-0000-000000000000}"/>
  <bookViews>
    <workbookView xWindow="-120" yWindow="-120" windowWidth="20730" windowHeight="11160" xr2:uid="{00000000-000D-0000-FFFF-FFFF00000000}"/>
  </bookViews>
  <sheets>
    <sheet name="PA2024" sheetId="1" r:id="rId1"/>
    <sheet name="Hoja1" sheetId="2"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2" i="1" l="1"/>
  <c r="AG21" i="1"/>
  <c r="AG16" i="1"/>
  <c r="AG20" i="1"/>
  <c r="AG11" i="1"/>
  <c r="AG8" i="1"/>
  <c r="AK8" i="1"/>
  <c r="AI8" i="1"/>
  <c r="W8" i="1"/>
  <c r="V8" i="1"/>
  <c r="AK11" i="1"/>
  <c r="AD9" i="1"/>
  <c r="AH9" i="1"/>
  <c r="AD26" i="1"/>
  <c r="AH26" i="1"/>
  <c r="AD25" i="1"/>
  <c r="AH25" i="1"/>
  <c r="AD24" i="1"/>
  <c r="AH24" i="1"/>
  <c r="AD23" i="1"/>
  <c r="AH23" i="1"/>
  <c r="V26" i="1"/>
  <c r="V25" i="1"/>
  <c r="V24" i="1"/>
  <c r="V23" i="1"/>
  <c r="AI24" i="1"/>
  <c r="AJ24" i="1"/>
  <c r="W26" i="1"/>
  <c r="AK26" i="1"/>
  <c r="AI26" i="1"/>
  <c r="AJ26" i="1"/>
  <c r="W25" i="1"/>
  <c r="AK25" i="1"/>
  <c r="AI25" i="1"/>
  <c r="AJ25" i="1"/>
  <c r="W24" i="1"/>
  <c r="AK24" i="1"/>
  <c r="W23" i="1"/>
  <c r="AK23" i="1"/>
  <c r="AI23" i="1"/>
  <c r="AJ23" i="1"/>
  <c r="AH11" i="1"/>
  <c r="AI11" i="1"/>
  <c r="AJ11" i="1"/>
  <c r="W11" i="1"/>
  <c r="V9" i="1"/>
  <c r="AK9" i="1"/>
  <c r="AI9" i="1"/>
  <c r="AJ9" i="1"/>
  <c r="W9" i="1"/>
  <c r="V16" i="1"/>
  <c r="AD16" i="1"/>
  <c r="AK16" i="1"/>
  <c r="AI16" i="1"/>
  <c r="AD8" i="1"/>
  <c r="AD22" i="1"/>
  <c r="AD21" i="1"/>
  <c r="AH21" i="1"/>
  <c r="AD19" i="1"/>
  <c r="AD18" i="1"/>
  <c r="AH18" i="1"/>
  <c r="AD17" i="1"/>
  <c r="AJ16" i="1"/>
  <c r="AD15" i="1"/>
  <c r="AD14" i="1"/>
  <c r="AD13" i="1"/>
  <c r="AD10" i="1"/>
  <c r="AH10" i="1"/>
  <c r="AD12" i="1"/>
  <c r="AH12" i="1"/>
  <c r="V22" i="1"/>
  <c r="W22" i="1"/>
  <c r="V13" i="1"/>
  <c r="AD20" i="1"/>
  <c r="V12" i="1"/>
  <c r="V10" i="1"/>
  <c r="V21" i="1"/>
  <c r="W21" i="1"/>
  <c r="V20" i="1"/>
  <c r="V19" i="1"/>
  <c r="V18" i="1"/>
  <c r="V17" i="1"/>
  <c r="W16" i="1"/>
  <c r="V15" i="1"/>
  <c r="V14" i="1"/>
  <c r="AH16" i="1"/>
  <c r="AK17" i="1"/>
  <c r="AK14" i="1"/>
  <c r="W20" i="1"/>
  <c r="AK20" i="1"/>
  <c r="AL20" i="1"/>
  <c r="W19" i="1"/>
  <c r="AK19" i="1"/>
  <c r="W18" i="1"/>
  <c r="AK18" i="1"/>
  <c r="AL18" i="1"/>
  <c r="W14" i="1"/>
  <c r="AL14" i="1"/>
  <c r="W13" i="1"/>
  <c r="AK13" i="1"/>
  <c r="AL13" i="1"/>
  <c r="W12" i="1"/>
  <c r="AK12" i="1"/>
  <c r="AL12" i="1"/>
  <c r="W15" i="1"/>
  <c r="AK15" i="1"/>
  <c r="AL15" i="1"/>
  <c r="AK10" i="1"/>
  <c r="AL10" i="1"/>
  <c r="W10" i="1"/>
  <c r="AL8" i="1"/>
  <c r="AL17" i="1"/>
  <c r="AL19" i="1"/>
  <c r="AI14" i="1"/>
  <c r="AJ14" i="1"/>
  <c r="AI15" i="1"/>
  <c r="AJ15" i="1"/>
  <c r="AI12" i="1"/>
  <c r="AK21" i="1"/>
  <c r="AL21" i="1"/>
  <c r="AI18" i="1"/>
  <c r="AJ18" i="1"/>
  <c r="AL16" i="1"/>
  <c r="AI19" i="1"/>
  <c r="AJ19" i="1"/>
  <c r="AI21" i="1"/>
  <c r="AJ21" i="1"/>
  <c r="AI17" i="1"/>
  <c r="AJ17" i="1"/>
  <c r="AJ8" i="1"/>
  <c r="AH14" i="1"/>
  <c r="AI10" i="1"/>
  <c r="AJ10" i="1"/>
  <c r="AI13" i="1"/>
  <c r="AJ13" i="1"/>
  <c r="AI22" i="1"/>
  <c r="AJ22" i="1"/>
  <c r="AH8" i="1"/>
  <c r="AI20" i="1"/>
  <c r="AJ20" i="1"/>
  <c r="AH20" i="1"/>
  <c r="AH22" i="1"/>
  <c r="AK22" i="1"/>
  <c r="AL22" i="1"/>
  <c r="AH19" i="1"/>
  <c r="AH15" i="1"/>
  <c r="AH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K7" authorId="0" shapeId="0" xr:uid="{00000000-0006-0000-0000-000001000000}">
      <text>
        <r>
          <rPr>
            <b/>
            <sz val="9"/>
            <color indexed="81"/>
            <rFont val="Tahoma"/>
            <family val="2"/>
          </rPr>
          <t>No se encuentran PA-PI actualizados a diciembre de 2020</t>
        </r>
      </text>
    </comment>
    <comment ref="U13" authorId="1" shapeId="0" xr:uid="{00000000-0006-0000-0000-000002000000}">
      <text>
        <r>
          <rPr>
            <b/>
            <sz val="9"/>
            <color indexed="81"/>
            <rFont val="Tahoma"/>
            <family val="2"/>
          </rPr>
          <t>Solanye:</t>
        </r>
        <r>
          <rPr>
            <sz val="9"/>
            <color indexed="81"/>
            <rFont val="Tahoma"/>
            <family val="2"/>
          </rPr>
          <t xml:space="preserve">
VIS 533+VIP 13</t>
        </r>
      </text>
    </comment>
    <comment ref="AN13"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<sst xmlns="http://schemas.openxmlformats.org/spreadsheetml/2006/main" count="212" uniqueCount="146">
  <si>
    <t>Formulación y Seguimiento PLAN DE ACCIÓN 2024</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</si>
  <si>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</si>
  <si>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</si>
  <si>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</si>
  <si>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</si>
  <si>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</si>
  <si>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</si>
  <si>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</si>
  <si>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</si>
  <si>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</si>
  <si>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</si>
  <si>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</si>
  <si>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</si>
  <si>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</si>
  <si>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</si>
  <si>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</si>
  <si>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</si>
  <si>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2020</t>
  </si>
  <si>
    <t>Avance 2020</t>
  </si>
  <si>
    <t>Meta 2021</t>
  </si>
  <si>
    <t>Avance 2021</t>
  </si>
  <si>
    <t>Meta 2022</t>
  </si>
  <si>
    <t>Avance 2022</t>
  </si>
  <si>
    <t>Avance 2023</t>
  </si>
  <si>
    <t>Meta 2024</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</si>
  <si>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</si>
  <si>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</si>
  <si>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</si>
  <si>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</si>
  <si>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</si>
  <si>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</si>
  <si>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</si>
  <si>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</si>
  <si>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</si>
  <si>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</si>
  <si>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</si>
  <si>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</si>
  <si>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</si>
  <si>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</si>
  <si>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</si>
  <si>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t>Presupuesto Asignado</t>
  </si>
  <si>
    <t>Ejecución Presupuestal Acumulada</t>
  </si>
  <si>
    <t>% de Ejecución Pptal Frente al Presupuesto Asignado</t>
  </si>
  <si>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</si>
  <si>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</si>
  <si>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</si>
  <si>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</si>
  <si>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</si>
  <si>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</si>
  <si>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</si>
  <si>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</si>
  <si>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</si>
  <si>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</si>
  <si>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</si>
  <si>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</si>
  <si>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 xml:space="preserve">Subdirección Planeación            Claudia Patricia Gòmez </t>
  </si>
  <si>
    <t>IV02AD</t>
  </si>
  <si>
    <t>Asistencias Tecnicas Realizadas</t>
  </si>
  <si>
    <t>Numero</t>
  </si>
  <si>
    <t>N/A</t>
  </si>
  <si>
    <t xml:space="preserve">SUBDIRECCION POBLACIONAL-	 Clara Dominguez </t>
  </si>
  <si>
    <t>3.4.5.18</t>
  </si>
  <si>
    <t>Política Pública de Inquilinatos monitoreada</t>
  </si>
  <si>
    <t>ADQUISICIÓN DE VIVIENDA POR UN HÁBITAT SOSTENIBLE CON ENFOQUE DIFERENCIAL.</t>
  </si>
  <si>
    <t>IV03AF</t>
  </si>
  <si>
    <t>Hogares beneficiados con arrendamiento de vivienda</t>
  </si>
  <si>
    <t>SUBDIRECCION POBLACIONAL-	
JAZMIN ASTRID VASQUEZ VASQUEZ</t>
  </si>
  <si>
    <t>4.4.5.5</t>
  </si>
  <si>
    <t>Hogares beneficiados con adquisición de vivienda zona rural -sector público</t>
  </si>
  <si>
    <t>Número</t>
  </si>
  <si>
    <t>Subdirección Jurídica.             Beatriz Sánchez</t>
  </si>
  <si>
    <t xml:space="preserve">4.4.5.7 </t>
  </si>
  <si>
    <t>Hogares beneficiados con adquisición de vivienda - sector privado</t>
  </si>
  <si>
    <t>Subdirección Planeación               Julián Henao Zapata</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</si>
  <si>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</si>
  <si>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</si>
  <si>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</si>
  <si>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</si>
  <si>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</si>
  <si>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</si>
  <si>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</si>
  <si>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</si>
  <si>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</si>
  <si>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</si>
  <si>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</si>
  <si>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</si>
  <si>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</si>
  <si>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</si>
  <si>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</si>
  <si>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</si>
  <si>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</si>
  <si>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</si>
  <si>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Subdirección Planeación.        Natalia Mejía</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</si>
  <si>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</si>
  <si>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</si>
  <si>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</si>
  <si>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</si>
  <si>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</si>
  <si>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</si>
  <si>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</si>
  <si>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Subdirección Jurídica.             Sandra Escudero</t>
  </si>
  <si>
    <t>24PP99-MEJORAMIENTO DE VIVIENDA</t>
  </si>
  <si>
    <t>IV44AA</t>
  </si>
  <si>
    <t>Vivienda de Interés Social mejoradas- comuna 2</t>
  </si>
  <si>
    <t>Subdirección Dotación
Mauricio Zapata Alvarez</t>
  </si>
  <si>
    <t>IV44AB</t>
  </si>
  <si>
    <t>Vivienda de Interés Social mejoradas-Comuna 3</t>
  </si>
  <si>
    <t>IV44AC</t>
  </si>
  <si>
    <t>Vivienda de Interés Social mejoradas-comuna 4</t>
  </si>
  <si>
    <t>IV44AD</t>
  </si>
  <si>
    <t>Vivienda de Interés Social mejoradas- comuna 16</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</si>
  <si>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</si>
  <si>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</si>
  <si>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</si>
  <si>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</si>
  <si>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</si>
  <si>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</si>
  <si>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</si>
  <si>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</si>
  <si>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</si>
  <si>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</si>
  <si>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John Mario Saldarriaga</t>
  </si>
  <si>
    <t>Aprobó</t>
  </si>
  <si>
    <t>Vilmer René Hoyo Hoyos</t>
  </si>
  <si>
    <t>Profesional Especializado</t>
  </si>
  <si>
    <t xml:space="preserve">Subdirector de Planeación </t>
  </si>
  <si>
    <t>Director</t>
  </si>
  <si>
    <r>
      <t>ENERO:</t>
    </r>
    <r>
      <rPr>
        <sz val="9"/>
        <rFont val="Calibri"/>
        <family val="2"/>
        <scheme val="minor"/>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Calibri"/>
        <family val="2"/>
        <scheme val="minor"/>
      </rPr>
      <t xml:space="preserve"> ABRIL . </t>
    </r>
    <r>
      <rPr>
        <sz val="9"/>
        <rFont val="Calibri"/>
        <family val="2"/>
        <scheme val="minor"/>
      </rPr>
      <t>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t>
    </r>
  </si>
  <si>
    <r>
      <t>ENERO:</t>
    </r>
    <r>
      <rPr>
        <sz val="9"/>
        <rFont val="Calibri"/>
        <family val="2"/>
        <scheme val="minor"/>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 xml:space="preserve">FEBRERO </t>
    </r>
    <r>
      <rPr>
        <sz val="9"/>
        <rFont val="Calibri"/>
        <family val="2"/>
        <scheme val="minor"/>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MARZO</t>
    </r>
    <r>
      <rPr>
        <sz val="9"/>
        <rFont val="Calibri"/>
        <family val="2"/>
        <scheme val="minor"/>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Calibri"/>
        <family val="2"/>
        <scheme val="minor"/>
      </rPr>
      <t>ABRIL</t>
    </r>
    <r>
      <rPr>
        <sz val="9"/>
        <rFont val="Calibri"/>
        <family val="2"/>
        <scheme val="minor"/>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</si>
  <si>
    <r>
      <rPr>
        <b/>
        <sz val="9"/>
        <rFont val="Calibri"/>
        <family val="2"/>
        <scheme val="minor"/>
      </rPr>
      <t xml:space="preserve">ENERO </t>
    </r>
    <r>
      <rPr>
        <sz val="9"/>
        <rFont val="Calibri"/>
        <family val="2"/>
        <scheme val="minor"/>
      </rPr>
      <t>PARA EL MES DE ENERO SE REALIZAN GESTIONES PARA DEFINIR LOS PLANES DE TRABAJO DEL AÑO 2024 CON RESPECTO A LA POLITICA PUBLICA PARA LOS INQUILINATOS DE LA CDIUDAD DE MEDELLIN. SE REALIZA UNA PRIMERA REUNION CON SISFSDH Y 3 INSOLUTION.</t>
    </r>
    <r>
      <rPr>
        <b/>
        <sz val="9"/>
        <rFont val="Calibri"/>
        <family val="2"/>
        <scheme val="minor"/>
      </rPr>
      <t xml:space="preserve"> FEBRERO</t>
    </r>
    <r>
      <rPr>
        <sz val="9"/>
        <rFont val="Calibri"/>
        <family val="2"/>
        <scheme val="minor"/>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Calibri"/>
        <family val="2"/>
        <scheme val="minor"/>
      </rPr>
      <t xml:space="preserve">MARZO  </t>
    </r>
    <r>
      <rPr>
        <sz val="9"/>
        <rFont val="Calibri"/>
        <family val="2"/>
        <scheme val="minor"/>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Calibri"/>
        <family val="2"/>
        <scheme val="minor"/>
      </rPr>
      <t xml:space="preserve">ABRIL </t>
    </r>
    <r>
      <rPr>
        <sz val="9"/>
        <rFont val="Calibri"/>
        <family val="2"/>
        <scheme val="minor"/>
      </rPr>
      <t>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t>
    </r>
  </si>
  <si>
    <r>
      <rPr>
        <b/>
        <sz val="9"/>
        <rFont val="Calibri"/>
        <family val="2"/>
        <scheme val="minor"/>
      </rPr>
      <t>ENERO: S</t>
    </r>
    <r>
      <rPr>
        <sz val="9"/>
        <rFont val="Calibri"/>
        <family val="2"/>
        <scheme val="minor"/>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Calibri"/>
        <family val="2"/>
        <scheme val="minor"/>
      </rPr>
      <t xml:space="preserve">FEBRERO:  </t>
    </r>
    <r>
      <rPr>
        <sz val="9"/>
        <rFont val="Calibri"/>
        <family val="2"/>
        <scheme val="minor"/>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Calibri"/>
        <family val="2"/>
        <scheme val="minor"/>
      </rPr>
      <t>MARZO</t>
    </r>
    <r>
      <rPr>
        <sz val="9"/>
        <rFont val="Calibri"/>
        <family val="2"/>
        <scheme val="minor"/>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Calibri"/>
        <family val="2"/>
        <scheme val="minor"/>
      </rPr>
      <t xml:space="preserve">.ABRIL </t>
    </r>
    <r>
      <rPr>
        <sz val="9"/>
        <rFont val="Calibri"/>
        <family val="2"/>
        <scheme val="minor"/>
      </rPr>
      <t>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t>
    </r>
  </si>
  <si>
    <r>
      <rPr>
        <b/>
        <sz val="9"/>
        <rFont val="Calibri"/>
        <family val="2"/>
        <scheme val="minor"/>
      </rPr>
      <t xml:space="preserve">EN EL MES DE ENERO DE 2024, </t>
    </r>
    <r>
      <rPr>
        <sz val="9"/>
        <rFont val="Calibri"/>
        <family val="2"/>
        <scheme val="minor"/>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Calibri"/>
        <family val="2"/>
        <scheme val="minor"/>
      </rPr>
      <t>FEBRERO</t>
    </r>
    <r>
      <rPr>
        <sz val="9"/>
        <rFont val="Calibri"/>
        <family val="2"/>
        <scheme val="minor"/>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Calibri"/>
        <family val="2"/>
        <scheme val="minor"/>
      </rPr>
      <t>MARZO</t>
    </r>
    <r>
      <rPr>
        <sz val="9"/>
        <rFont val="Calibri"/>
        <family val="2"/>
        <scheme val="minor"/>
      </rPr>
      <t xml:space="preserve"> NO SE REQUIERIO ESTOS SUBSIDIOS POR PARTE DE LA LINEA DE ACCION DEPOBLACIONAL. </t>
    </r>
    <r>
      <rPr>
        <b/>
        <sz val="9"/>
        <rFont val="Calibri"/>
        <family val="2"/>
        <scheme val="minor"/>
      </rPr>
      <t xml:space="preserve">ABRIL </t>
    </r>
    <r>
      <rPr>
        <sz val="9"/>
        <rFont val="Calibri"/>
        <family val="2"/>
        <scheme val="minor"/>
      </rPr>
      <t>NO SE REQUIERIO ESTOS SUBSIDIOS POR PARTE DE LA LINEA DE ACCION DEPOBLACIONAL.</t>
    </r>
  </si>
  <si>
    <r>
      <t xml:space="preserve">ENERO: </t>
    </r>
    <r>
      <rPr>
        <sz val="9"/>
        <rFont val="Calibri"/>
        <family val="2"/>
        <scheme val="minor"/>
      </rPr>
      <t>EN EL MES DE ENERO SE RECIBIERON RESOLUCIONES DE 22 CBML, 51 UNIDADES DE VIVIENDA DE LA CURADURIA SEGUNDA Y DE LA CURADURIA CERO NO SE RECIBIERON RESOLUCIONES</t>
    </r>
    <r>
      <rPr>
        <b/>
        <sz val="9"/>
        <rFont val="Calibri"/>
        <family val="2"/>
        <scheme val="minor"/>
      </rPr>
      <t>. FEBRERO</t>
    </r>
    <r>
      <rPr>
        <sz val="9"/>
        <rFont val="Calibri"/>
        <family val="2"/>
        <scheme val="minor"/>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Calibri"/>
        <family val="2"/>
        <scheme val="minor"/>
      </rPr>
      <t xml:space="preserve"> MARZO </t>
    </r>
    <r>
      <rPr>
        <sz val="9"/>
        <rFont val="Calibri"/>
        <family val="2"/>
        <scheme val="minor"/>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Calibri"/>
        <family val="2"/>
        <scheme val="minor"/>
      </rPr>
      <t xml:space="preserve">ABRIL </t>
    </r>
    <r>
      <rPr>
        <sz val="9"/>
        <rFont val="Calibri"/>
        <family val="2"/>
        <scheme val="minor"/>
      </rPr>
      <t>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t>
    </r>
  </si>
  <si>
    <r>
      <t xml:space="preserve">ENERO: </t>
    </r>
    <r>
      <rPr>
        <sz val="9"/>
        <rFont val="Calibri"/>
        <family val="2"/>
        <scheme val="minor"/>
      </rPr>
      <t>PARA ESTE MES NO SE HA CONTADO CON EL PERSONAL DE APOYO PARA CONTINUAR CON EL PROGRAMA, SE HAN ATENDIDO LAS PQRSD.</t>
    </r>
    <r>
      <rPr>
        <b/>
        <sz val="9"/>
        <rFont val="Calibri"/>
        <family val="2"/>
        <scheme val="minor"/>
      </rPr>
      <t xml:space="preserve"> FEBRERO</t>
    </r>
    <r>
      <rPr>
        <sz val="9"/>
        <rFont val="Calibri"/>
        <family val="2"/>
        <scheme val="minor"/>
      </rPr>
      <t xml:space="preserve"> PARA ESTE MES DE FEBRERO NO SE HA CONTADO CON EL PERSONAL DE APOYO PARA CONTINUAR CON EL PROGRAMA, SE HAN ATENDIDO LAS PQRSD.</t>
    </r>
    <r>
      <rPr>
        <b/>
        <sz val="9"/>
        <rFont val="Calibri"/>
        <family val="2"/>
        <scheme val="minor"/>
      </rPr>
      <t xml:space="preserve"> MARZO </t>
    </r>
    <r>
      <rPr>
        <sz val="9"/>
        <rFont val="Calibri"/>
        <family val="2"/>
        <scheme val="minor"/>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Calibri"/>
        <family val="2"/>
        <scheme val="minor"/>
      </rPr>
      <t xml:space="preserve"> ABRILS</t>
    </r>
    <r>
      <rPr>
        <sz val="9"/>
        <rFont val="Calibri"/>
        <family val="2"/>
        <scheme val="minor"/>
      </rPr>
      <t>E LOGRÓ EL INGRESO DE 2 RESOLUCIONES DE CESION A LA OFICINA DE REGISTRO DE INSTRUMENTOS PUBLICOS DE MEDELLIN ZONA SUR Y YA SE INICIO CON LAS REVISIONES DE CESION ANTE LA SECRETARIA DE GESTIÓN DE BIENES INMUEBLES.</t>
    </r>
  </si>
  <si>
    <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HASTA EL MOMENTO NO SE HA INCORPORADO EL RECURSO A LA ENTIDAD, PARA LOS SUBSIDIOS PARA MEJORAMIENTO DE VIVIENDA ASIGNADOS POR PL Y PP.</t>
    </r>
    <r>
      <rPr>
        <b/>
        <sz val="9"/>
        <rFont val="Calibri"/>
        <family val="2"/>
        <scheme val="minor"/>
      </rPr>
      <t xml:space="preserve">ABRIL </t>
    </r>
    <r>
      <rPr>
        <sz val="9"/>
        <rFont val="Calibri"/>
        <family val="2"/>
        <scheme val="minor"/>
      </rPr>
      <t>EN EL MES DE ABRIL NO FUERON ASIGANDOS SUBSIDIOS PARA MEJORAMIENTO DE VIVIENDA ASIGNADOS POR PL Y PP</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</si>
  <si>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HASTA EL MOMENTO NO SE HA INCORPORADO EL RECURSO A LA ENTIDAD, PARA LOS SUBSIDIOS PARA MEJORAMIENTO DE VIVIENDA ASIGNADOS POR PL Y PP. </t>
    </r>
    <r>
      <rPr>
        <b/>
        <sz val="9"/>
        <rFont val="Calibri"/>
        <family val="2"/>
        <scheme val="minor"/>
      </rPr>
      <t>ABRIL</t>
    </r>
    <r>
      <rPr>
        <sz val="9"/>
        <rFont val="Calibri"/>
        <family val="2"/>
        <scheme val="minor"/>
      </rPr>
      <t xml:space="preserve"> EN EL MES DE ABRIL NO FUERON ASIGANDOS SUBSIDIOS PARA MEJORAMIENTO DE VIVIENDA ASIGNADOS POR PL Y PP</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</si>
  <si>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HASTA EL MOMENTO NO SE HA INCORPORADO EL RECURSO A LA ENTIDAD, PARA LOS SUBSIDIOS PARA MEJORAMIENTO DE VIVIENDA ASIGNADOS POR PL Y PP</t>
    </r>
    <r>
      <rPr>
        <b/>
        <sz val="9"/>
        <rFont val="Calibri"/>
        <family val="2"/>
        <scheme val="minor"/>
      </rPr>
      <t xml:space="preserve">.ABRIL </t>
    </r>
    <r>
      <rPr>
        <sz val="9"/>
        <rFont val="Calibri"/>
        <family val="2"/>
        <scheme val="minor"/>
      </rPr>
      <t>EN EL MES DE ABRIL NO FUERON ASIGANDOS SUBSIDIOS PARA MEJORAMIENTO DE VIVIENDA ASIGNADOS POR PL Y PP</t>
    </r>
  </si>
  <si>
    <t>A</t>
  </si>
  <si>
    <r>
      <t xml:space="preserve">ENERO: </t>
    </r>
    <r>
      <rPr>
        <sz val="9"/>
        <rFont val="Calibri"/>
        <family val="2"/>
        <scheme val="minor"/>
      </rPr>
      <t>DURANTE EL MES DE ENERO NO FUERON ASIGNADOS SUBSIDIOS PARA MEJORAMIENTO DE VIVIENDA ASIGNADOS EN LOS CORREGIMIENTOS</t>
    </r>
    <r>
      <rPr>
        <b/>
        <sz val="9"/>
        <rFont val="Calibri"/>
        <family val="2"/>
        <scheme val="minor"/>
      </rPr>
      <t xml:space="preserve"> FEBRERO </t>
    </r>
    <r>
      <rPr>
        <sz val="9"/>
        <rFont val="Calibri"/>
        <family val="2"/>
        <scheme val="minor"/>
      </rPr>
      <t xml:space="preserve">NO SE  ADANTO NINGUNA ACTIVIDAD PARA ESTE MES.  </t>
    </r>
    <r>
      <rPr>
        <b/>
        <sz val="9"/>
        <rFont val="Calibri"/>
        <family val="2"/>
        <scheme val="minor"/>
      </rPr>
      <t>MARZO:</t>
    </r>
    <r>
      <rPr>
        <sz val="9"/>
        <rFont val="Calibri"/>
        <family val="2"/>
        <scheme val="minor"/>
      </rPr>
      <t xml:space="preserve">  NO SE  ADELANTO NINGUNA ACTIVIDAD PARA ESTE MES. </t>
    </r>
    <r>
      <rPr>
        <b/>
        <sz val="9"/>
        <rFont val="Calibri"/>
        <family val="2"/>
        <scheme val="minor"/>
      </rPr>
      <t>ABRIL</t>
    </r>
    <r>
      <rPr>
        <sz val="9"/>
        <rFont val="Calibri"/>
        <family val="2"/>
        <scheme val="minor"/>
      </rPr>
      <t xml:space="preserve">:   NO SE  ADELANTO NINGUNA ACTIVIDAD PARA ESTE MES. ABRIL. </t>
    </r>
  </si>
  <si>
    <r>
      <t>ENERO:</t>
    </r>
    <r>
      <rPr>
        <sz val="9"/>
        <rFont val="Calibri"/>
        <family val="2"/>
        <scheme val="minor"/>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r>
      <rPr>
        <b/>
        <sz val="9"/>
        <rFont val="Calibri"/>
        <family val="2"/>
        <scheme val="minor"/>
      </rPr>
      <t>FEBRERO</t>
    </r>
    <r>
      <rPr>
        <sz val="9"/>
        <rFont val="Calibri"/>
        <family val="2"/>
        <scheme val="minor"/>
      </rPr>
      <t xml:space="preserve"> NO SE  ADELANTO NINGUNA ACTIVIDAD PARA ESTE MES.</t>
    </r>
    <r>
      <rPr>
        <b/>
        <sz val="9"/>
        <rFont val="Calibri"/>
        <family val="2"/>
        <scheme val="minor"/>
      </rPr>
      <t>MARZO:</t>
    </r>
    <r>
      <rPr>
        <sz val="9"/>
        <rFont val="Calibri"/>
        <family val="2"/>
        <scheme val="minor"/>
      </rPr>
      <t xml:space="preserve">  NO SE  ADELANTO NINGUNA ACTIVIDAD PARA ESTE MES</t>
    </r>
    <r>
      <rPr>
        <b/>
        <sz val="9"/>
        <rFont val="Calibri"/>
        <family val="2"/>
        <scheme val="minor"/>
      </rPr>
      <t>.ABRIL:</t>
    </r>
    <r>
      <rPr>
        <sz val="9"/>
        <rFont val="Calibri"/>
        <family val="2"/>
        <scheme val="minor"/>
      </rPr>
      <t xml:space="preserve">  NO SE  ADELANTO NINGUNA ACTIVIDAD PARA ESTE MES.</t>
    </r>
  </si>
  <si>
    <r>
      <rPr>
        <b/>
        <sz val="9"/>
        <rFont val="Calibri"/>
        <family val="2"/>
        <scheme val="minor"/>
      </rPr>
      <t>ENERO:</t>
    </r>
    <r>
      <rPr>
        <sz val="9"/>
        <rFont val="Calibri"/>
        <family val="2"/>
        <scheme val="minor"/>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FEBRERO</t>
    </r>
    <r>
      <rPr>
        <sz val="9"/>
        <rFont val="Calibri"/>
        <family val="2"/>
        <scheme val="minor"/>
      </rPr>
      <t xml:space="preserve"> NO SE  ADELANTO NINGUNA ACTIVIDAD PARA ESTE MES. . </t>
    </r>
    <r>
      <rPr>
        <b/>
        <sz val="9"/>
        <rFont val="Calibri"/>
        <family val="2"/>
        <scheme val="minor"/>
      </rPr>
      <t>MARZO</t>
    </r>
    <r>
      <rPr>
        <sz val="9"/>
        <rFont val="Calibri"/>
        <family val="2"/>
        <scheme val="minor"/>
      </rPr>
      <t xml:space="preserve">: NO SE  ADELANTO NINGUNA ACTIVIDAD PARA ESTE MES. </t>
    </r>
    <r>
      <rPr>
        <b/>
        <sz val="9"/>
        <rFont val="Calibri"/>
        <family val="2"/>
        <scheme val="minor"/>
      </rPr>
      <t xml:space="preserve">ABRIL: </t>
    </r>
    <r>
      <rPr>
        <sz val="9"/>
        <rFont val="Calibri"/>
        <family val="2"/>
        <scheme val="minor"/>
      </rPr>
      <t>NO SE  ADELANTO NINGUNA ACTIVIDAD PARA ESTE MES</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</si>
  <si>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 MARZO HASTA EL MOMENTO NO SE HA INCORPORADO EL RECURSO A LA ENTIDAD, PARA LOS SUBSIDIOS PARA MEJORAMIENTO DE VIVIENDA ASIGNADOS POR PL Y PP. .FEBRERO NO SE  ADELANTO NINGUNA ACTIVIDAD PARA ESTE MES. . </t>
    </r>
    <r>
      <rPr>
        <b/>
        <sz val="9"/>
        <rFont val="Calibri"/>
        <family val="2"/>
        <scheme val="minor"/>
      </rPr>
      <t>MARZO</t>
    </r>
    <r>
      <rPr>
        <sz val="9"/>
        <rFont val="Calibri"/>
        <family val="2"/>
        <scheme val="minor"/>
      </rPr>
      <t xml:space="preserve">: NO SE  ADELANTO NINGUNA ACTIVIDAD PARA ESTE MES. </t>
    </r>
    <r>
      <rPr>
        <b/>
        <sz val="9"/>
        <rFont val="Calibri"/>
        <family val="2"/>
        <scheme val="minor"/>
      </rPr>
      <t>ABRI</t>
    </r>
    <r>
      <rPr>
        <sz val="9"/>
        <rFont val="Calibri"/>
        <family val="2"/>
        <scheme val="minor"/>
      </rPr>
      <t>L: NO SE  ADELANTO NINGUNA ACTIVIDAD PARA ESTE MES</t>
    </r>
  </si>
  <si>
    <r>
      <rPr>
        <b/>
        <sz val="9"/>
        <rFont val="Calibri"/>
        <family val="2"/>
        <scheme val="minor"/>
      </rPr>
      <t>ENERO:</t>
    </r>
    <r>
      <rPr>
        <sz val="9"/>
        <rFont val="Calibri"/>
        <family val="2"/>
        <scheme val="minor"/>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r>
      <rPr>
        <b/>
        <sz val="9"/>
        <rFont val="Calibri"/>
        <family val="2"/>
        <scheme val="minor"/>
      </rPr>
      <t>FEBRERO</t>
    </r>
    <r>
      <rPr>
        <sz val="9"/>
        <rFont val="Calibri"/>
        <family val="2"/>
        <scheme val="minor"/>
      </rPr>
      <t xml:space="preserve"> NO SE  ADELANTO NINGUNA ACTIVIDAD PARA ESTE MES</t>
    </r>
    <r>
      <rPr>
        <b/>
        <sz val="9"/>
        <rFont val="Calibri"/>
        <family val="2"/>
        <scheme val="minor"/>
      </rPr>
      <t>.  MARZO</t>
    </r>
    <r>
      <rPr>
        <sz val="9"/>
        <rFont val="Calibri"/>
        <family val="2"/>
        <scheme val="minor"/>
      </rPr>
      <t xml:space="preserve">: NO SE  ADELANTO NINGUNA ACTIVIDAD PARA ESTE MES. </t>
    </r>
    <r>
      <rPr>
        <b/>
        <sz val="9"/>
        <rFont val="Calibri"/>
        <family val="2"/>
        <scheme val="minor"/>
      </rPr>
      <t>ABRIL</t>
    </r>
    <r>
      <rPr>
        <sz val="9"/>
        <rFont val="Calibri"/>
        <family val="2"/>
        <scheme val="minor"/>
      </rPr>
      <t>: NO SE  ADELANTO NINGUNA ACTIVIDAD PARA ESTE MES</t>
    </r>
  </si>
  <si>
    <r>
      <rPr>
        <b/>
        <sz val="9"/>
        <rFont val="Calibri"/>
        <family val="2"/>
        <scheme val="minor"/>
      </rPr>
      <t>ENERO</t>
    </r>
    <r>
      <rPr>
        <sz val="9"/>
        <rFont val="Calibri"/>
        <family val="2"/>
        <scheme val="minor"/>
      </rPr>
      <t xml:space="preserve">: EN EL MES DE ENERO NO FUERON ASIGNADOS SUBSIDIOS PARA MEJORAMIENTO DE VIVIENDA  </t>
    </r>
    <r>
      <rPr>
        <b/>
        <sz val="9"/>
        <rFont val="Calibri"/>
        <family val="2"/>
        <scheme val="minor"/>
      </rPr>
      <t xml:space="preserve">FEBRERO </t>
    </r>
    <r>
      <rPr>
        <sz val="9"/>
        <rFont val="Calibri"/>
        <family val="2"/>
        <scheme val="minor"/>
      </rPr>
      <t xml:space="preserve">EN EL MES DE FEBRERO  NO FUERON ASIGNADOS SUBSIDIOS PARA MEJORAMIENTO DE VIVIENDA. </t>
    </r>
    <r>
      <rPr>
        <b/>
        <sz val="9"/>
        <rFont val="Calibri"/>
        <family val="2"/>
        <scheme val="minor"/>
      </rPr>
      <t xml:space="preserve">MARZO: </t>
    </r>
    <r>
      <rPr>
        <sz val="9"/>
        <rFont val="Calibri"/>
        <family val="2"/>
        <scheme val="minor"/>
      </rPr>
      <t xml:space="preserve">N EL MES DE MARZO NO FUERON ASIGNADOS SUBSIDIOS PARA MEJORAMIENTO DE VIVIENDA. </t>
    </r>
    <r>
      <rPr>
        <b/>
        <sz val="9"/>
        <rFont val="Calibri"/>
        <family val="2"/>
        <scheme val="minor"/>
      </rPr>
      <t xml:space="preserve">ABRIL </t>
    </r>
    <r>
      <rPr>
        <sz val="9"/>
        <rFont val="Calibri"/>
        <family val="2"/>
        <scheme val="minor"/>
      </rPr>
      <t>EN EL MES DE ABRIL NO FUERON ASIGNADOS SUBSIDIOS PARA MEJORAMIENTO DE VIVIENDA POR PL Y PP.</t>
    </r>
  </si>
  <si>
    <r>
      <t xml:space="preserve">ENERO: </t>
    </r>
    <r>
      <rPr>
        <sz val="9"/>
        <rFont val="Calibri"/>
        <family val="2"/>
        <scheme val="minor"/>
      </rPr>
      <t>EN EL MES DE ENERO NO FUERON ASIGNADOS SUBSIDIOS PARA MEJORAMIENTO DE VIVIENDA PARA FAMILIAS CON ALGÚN MIEMBRO DEL HOGAR DISCAPACITADO Y/O CON MOVILIDAD</t>
    </r>
    <r>
      <rPr>
        <b/>
        <sz val="9"/>
        <rFont val="Calibri"/>
        <family val="2"/>
        <scheme val="minor"/>
      </rPr>
      <t xml:space="preserve"> FEBRERO</t>
    </r>
    <r>
      <rPr>
        <sz val="9"/>
        <rFont val="Calibri"/>
        <family val="2"/>
        <scheme val="minor"/>
      </rPr>
      <t xml:space="preserve"> NO SE  ADELANTO NINGUNA ACTIVIDAD PARA ESTE MES.</t>
    </r>
    <r>
      <rPr>
        <b/>
        <sz val="9"/>
        <rFont val="Calibri"/>
        <family val="2"/>
        <scheme val="minor"/>
      </rPr>
      <t xml:space="preserve"> MARZO:  </t>
    </r>
    <r>
      <rPr>
        <sz val="9"/>
        <rFont val="Calibri"/>
        <family val="2"/>
        <scheme val="minor"/>
      </rPr>
      <t>NO SE  ADELANTO NINGUNA ACTIVIDAD PARA ESTE MES</t>
    </r>
    <r>
      <rPr>
        <b/>
        <sz val="9"/>
        <rFont val="Calibri"/>
        <family val="2"/>
        <scheme val="minor"/>
      </rPr>
      <t xml:space="preserve">. ABRIL:  </t>
    </r>
    <r>
      <rPr>
        <sz val="9"/>
        <rFont val="Calibri"/>
        <family val="2"/>
        <scheme val="minor"/>
      </rPr>
      <t xml:space="preserve"> NO SE  ADELANTO NINGUNA ACTIVIDAD PARA ESTE MES. ABRIL. </t>
    </r>
  </si>
  <si>
    <r>
      <rPr>
        <b/>
        <sz val="9"/>
        <rFont val="Calibri"/>
        <family val="2"/>
        <scheme val="minor"/>
      </rPr>
      <t xml:space="preserve">ENERO: </t>
    </r>
    <r>
      <rPr>
        <sz val="9"/>
        <rFont val="Calibri"/>
        <family val="2"/>
        <scheme val="minor"/>
      </rPr>
      <t xml:space="preserve">EN EL MES DE ENERO NO FUERON ASIGNADOS SUBSIDIOS PARA MEJORAMIENTO DE VIVIENDA PARA FAMILIAS CON INTEGRANTES JÓVENES CON HASTA 28 AÑOS Y 364 DÍAS DE EDAD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NO SE  ADELANTO NINGUNA ACTIVIDAD PARA ESTE MES. </t>
    </r>
    <r>
      <rPr>
        <b/>
        <sz val="9"/>
        <rFont val="Calibri"/>
        <family val="2"/>
        <scheme val="minor"/>
      </rPr>
      <t>ABRIL:</t>
    </r>
    <r>
      <rPr>
        <sz val="9"/>
        <rFont val="Calibri"/>
        <family val="2"/>
        <scheme val="minor"/>
      </rPr>
      <t xml:space="preserve">   NO SE  ADELANTO NINGUNA ACTIVIDAD PARA ESTE MES. ABRIL.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</si>
</sst>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
    <numFmt numFmtId="165" formatCode="0.0%"/>
    <numFmt numFmtId="166" formatCode="_-* #,##0_-;\-* #,##0_-;_-* &quot;-&quot;??_-;_-@_-"/>
  </numFmts>
  <fonts count="39"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indexed="81"/>
      <name val="Tahoma"/>
      <family val="2"/>
    </font>
    <font>
      <sz val="8"/>
      <color theme="1"/>
      <name val="Calibri"/>
      <family val="2"/>
      <scheme val="minor"/>
    </font>
    <font>
      <b/>
      <sz val="10"/>
      <color indexed="8"/>
      <name val="Calibri Light"/>
      <family val="2"/>
      <scheme val="major"/>
    </font>
    <font>
      <sz val="10"/>
      <color theme="1"/>
      <name val="Calibri Light"/>
      <family val="2"/>
      <scheme val="major"/>
    </font>
    <font>
      <sz val="10"/>
      <name val="Calibri Light"/>
      <family val="2"/>
      <scheme val="major"/>
    </font>
    <font>
      <sz val="10"/>
      <color theme="1"/>
      <name val="Cambria"/>
      <family val="1"/>
    </font>
    <font>
      <b/>
      <sz val="10"/>
      <color theme="1"/>
      <name val="Calibri Light"/>
      <family val="2"/>
      <scheme val="major"/>
    </font>
  </fonts>
  <fills count="20">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FFC000"/>
        <bgColor indexed="64"/>
      </patternFill>
    </fill>
    <fill>
      <patternFill patternType="solid">
        <fgColor rgb="FF7030A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medium">
        <color indexed="64"/>
      </top>
      <bottom/>
      <diagonal/>
    </border>
    <border>
      <left style="thin">
        <color indexed="64"/>
      </left>
      <right style="medium">
        <color indexed="64"/>
      </right>
      <top style="medium">
        <color indexed="64"/>
      </top>
      <bottom/>
      <diagonal/>
    </border>
    <border>
      <left style="thin">
        <color auto="1"/>
      </left>
      <right/>
      <top style="thin">
        <color auto="1"/>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15" fillId="0" borderId="0"/>
    <xf numFmtId="43" fontId="1" fillId="0" borderId="0" applyFont="0" applyFill="0" applyBorder="0" applyAlignment="0" applyProtection="0"/>
  </cellStyleXfs>
  <cellXfs count="273">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19" fillId="2" borderId="1" xfId="1" applyFont="1" applyFill="1" applyBorder="1" applyAlignment="1">
      <alignment horizontal="center"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1" fillId="12" borderId="1" xfId="2" applyFont="1" applyFill="1" applyBorder="1" applyAlignment="1">
      <alignment horizontal="center" vertical="center"/>
    </xf>
    <xf numFmtId="0" fontId="22"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2" fillId="6"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4"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5"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27" fillId="2" borderId="0" xfId="0" applyNumberFormat="1" applyFont="1" applyFill="1" applyAlignment="1">
      <alignment wrapText="1"/>
    </xf>
    <xf numFmtId="1" fontId="27" fillId="2" borderId="0" xfId="0" applyNumberFormat="1" applyFont="1" applyFill="1"/>
    <xf numFmtId="0" fontId="17" fillId="2" borderId="1" xfId="0" applyFont="1" applyFill="1" applyBorder="1" applyAlignment="1">
      <alignment vertical="center"/>
    </xf>
    <xf numFmtId="0" fontId="29"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Font="1" applyBorder="1" applyAlignment="1" applyProtection="1">
      <alignment horizontal="center" vertical="center"/>
    </xf>
    <xf numFmtId="49" fontId="5" fillId="0" borderId="0" xfId="0" applyNumberFormat="1" applyFont="1" applyAlignment="1">
      <alignment vertical="center"/>
    </xf>
    <xf numFmtId="0" fontId="23" fillId="0" borderId="0" xfId="0" applyFont="1"/>
    <xf numFmtId="9" fontId="18" fillId="6" borderId="1" xfId="1" applyFont="1" applyFill="1" applyBorder="1" applyAlignment="1" applyProtection="1">
      <alignment horizontal="center" vertical="center"/>
    </xf>
    <xf numFmtId="3" fontId="18" fillId="6" borderId="1" xfId="1" applyNumberFormat="1" applyFont="1" applyFill="1" applyBorder="1" applyAlignment="1" applyProtection="1">
      <alignment horizontal="center" vertical="center"/>
    </xf>
    <xf numFmtId="3" fontId="18" fillId="6" borderId="1" xfId="0" applyNumberFormat="1" applyFont="1" applyFill="1" applyBorder="1" applyAlignment="1">
      <alignment horizontal="center" vertical="center"/>
    </xf>
    <xf numFmtId="1" fontId="18"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10" fontId="11" fillId="4" borderId="7" xfId="0" applyNumberFormat="1" applyFont="1" applyFill="1" applyBorder="1" applyAlignment="1" applyProtection="1">
      <alignment horizontal="center" vertical="center" wrapText="1"/>
      <protection locked="0"/>
    </xf>
    <xf numFmtId="10" fontId="19"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0" fontId="11" fillId="4" borderId="6"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10" fontId="11" fillId="4" borderId="12" xfId="0" applyNumberFormat="1" applyFont="1" applyFill="1" applyBorder="1" applyAlignment="1" applyProtection="1">
      <alignment horizontal="center" vertical="center" wrapText="1"/>
      <protection locked="0"/>
    </xf>
    <xf numFmtId="9" fontId="6" fillId="12" borderId="16" xfId="1" applyFont="1" applyFill="1" applyBorder="1" applyAlignment="1" applyProtection="1">
      <alignment horizontal="center" vertical="center"/>
    </xf>
    <xf numFmtId="9" fontId="19" fillId="15" borderId="12" xfId="1" applyFont="1" applyFill="1" applyBorder="1" applyAlignment="1">
      <alignment horizontal="center" vertical="center" wrapText="1"/>
    </xf>
    <xf numFmtId="1" fontId="6" fillId="12" borderId="16" xfId="1" applyNumberFormat="1" applyFont="1" applyFill="1" applyBorder="1" applyAlignment="1" applyProtection="1">
      <alignment horizontal="center" vertical="center"/>
    </xf>
    <xf numFmtId="9" fontId="6" fillId="8" borderId="12" xfId="1" applyFont="1" applyFill="1" applyBorder="1" applyAlignment="1" applyProtection="1">
      <alignment horizontal="center" vertical="center"/>
    </xf>
    <xf numFmtId="9" fontId="6" fillId="10" borderId="12" xfId="1" applyFont="1" applyFill="1" applyBorder="1" applyAlignment="1" applyProtection="1">
      <alignment horizontal="center" vertical="center"/>
    </xf>
    <xf numFmtId="9" fontId="6" fillId="15" borderId="12"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6" xfId="1" applyFont="1" applyFill="1" applyBorder="1" applyAlignment="1" applyProtection="1">
      <alignment horizontal="center" vertical="center"/>
    </xf>
    <xf numFmtId="9" fontId="18" fillId="10" borderId="12" xfId="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6" xfId="1" applyNumberFormat="1" applyFont="1" applyFill="1" applyBorder="1" applyAlignment="1" applyProtection="1">
      <alignment horizontal="center" vertical="center"/>
    </xf>
    <xf numFmtId="0" fontId="31" fillId="2" borderId="4"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0" borderId="17"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8" fillId="0" borderId="1" xfId="1" applyFont="1" applyFill="1" applyBorder="1" applyAlignment="1" applyProtection="1">
      <alignment horizontal="center" vertical="center"/>
    </xf>
    <xf numFmtId="3" fontId="18" fillId="0" borderId="1" xfId="1" applyNumberFormat="1" applyFont="1" applyFill="1" applyBorder="1" applyAlignment="1" applyProtection="1">
      <alignment horizontal="center" vertical="center"/>
    </xf>
    <xf numFmtId="0" fontId="18" fillId="0" borderId="1" xfId="0" applyFont="1" applyBorder="1" applyAlignment="1">
      <alignment horizontal="center" vertical="center"/>
    </xf>
    <xf numFmtId="49" fontId="9" fillId="3" borderId="19" xfId="0" applyNumberFormat="1" applyFont="1" applyFill="1" applyBorder="1" applyAlignment="1">
      <alignment horizontal="center" vertical="center"/>
    </xf>
    <xf numFmtId="0" fontId="10" fillId="3" borderId="20" xfId="0" applyFont="1" applyFill="1" applyBorder="1" applyAlignment="1" applyProtection="1">
      <alignment horizontal="center" vertical="center" wrapText="1"/>
      <protection locked="0"/>
    </xf>
    <xf numFmtId="9" fontId="18"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20" fillId="0" borderId="1" xfId="0" applyFont="1" applyBorder="1" applyAlignment="1">
      <alignment vertical="top" wrapText="1"/>
    </xf>
    <xf numFmtId="0" fontId="18" fillId="0" borderId="1" xfId="0" applyFont="1" applyBorder="1" applyAlignment="1">
      <alignment vertical="top" wrapText="1"/>
    </xf>
    <xf numFmtId="0" fontId="18" fillId="0" borderId="1" xfId="0" applyFont="1" applyBorder="1" applyAlignment="1">
      <alignment horizontal="justify" vertical="top" wrapText="1"/>
    </xf>
    <xf numFmtId="0" fontId="20" fillId="0" borderId="1" xfId="0" applyFont="1" applyBorder="1" applyAlignment="1">
      <alignment horizontal="justify" vertical="top" wrapText="1"/>
    </xf>
    <xf numFmtId="165" fontId="6" fillId="12" borderId="16" xfId="1" applyNumberFormat="1" applyFont="1" applyFill="1" applyBorder="1" applyAlignment="1" applyProtection="1">
      <alignment horizontal="center" vertical="center"/>
    </xf>
    <xf numFmtId="165" fontId="18"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19" fillId="15" borderId="12"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0" fontId="6" fillId="2" borderId="1" xfId="0" applyFont="1" applyFill="1" applyBorder="1" applyAlignment="1">
      <alignment horizontal="center" vertical="center"/>
    </xf>
    <xf numFmtId="49" fontId="9" fillId="3" borderId="22" xfId="0" applyNumberFormat="1" applyFont="1" applyFill="1" applyBorder="1" applyAlignment="1">
      <alignment horizontal="center" vertical="center"/>
    </xf>
    <xf numFmtId="9" fontId="18" fillId="5" borderId="1" xfId="1" applyFont="1" applyFill="1" applyBorder="1" applyAlignment="1" applyProtection="1">
      <alignment horizontal="center" vertical="center"/>
    </xf>
    <xf numFmtId="3" fontId="18" fillId="5" borderId="1" xfId="1" applyNumberFormat="1" applyFont="1" applyFill="1" applyBorder="1" applyAlignment="1" applyProtection="1">
      <alignment horizontal="center" vertical="center"/>
    </xf>
    <xf numFmtId="3" fontId="18" fillId="5" borderId="1" xfId="0" applyNumberFormat="1" applyFont="1" applyFill="1" applyBorder="1" applyAlignment="1">
      <alignment horizontal="center" vertical="center"/>
    </xf>
    <xf numFmtId="1" fontId="18"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33" fillId="2" borderId="21" xfId="0" applyFont="1" applyFill="1" applyBorder="1" applyAlignment="1">
      <alignment horizontal="center" vertical="center" wrapText="1"/>
    </xf>
    <xf numFmtId="9" fontId="6" fillId="2" borderId="1" xfId="1" applyFont="1" applyFill="1" applyBorder="1" applyAlignment="1">
      <alignment horizontal="center" vertical="center"/>
    </xf>
    <xf numFmtId="9" fontId="6" fillId="2" borderId="3" xfId="1" applyFont="1" applyFill="1" applyBorder="1" applyAlignment="1">
      <alignment horizontal="center" vertical="center"/>
    </xf>
    <xf numFmtId="0" fontId="34" fillId="6" borderId="1" xfId="2" applyFont="1" applyFill="1" applyBorder="1" applyAlignment="1">
      <alignment horizontal="center" vertical="center"/>
    </xf>
    <xf numFmtId="0" fontId="21" fillId="13" borderId="3" xfId="2" applyFont="1" applyFill="1" applyBorder="1" applyAlignment="1">
      <alignment horizontal="center" vertical="center"/>
    </xf>
    <xf numFmtId="0" fontId="22" fillId="13" borderId="3" xfId="2" applyFont="1" applyFill="1" applyBorder="1" applyAlignment="1">
      <alignment horizontal="center" vertical="center" wrapText="1"/>
    </xf>
    <xf numFmtId="0" fontId="17" fillId="0" borderId="2" xfId="0" applyFont="1" applyBorder="1" applyAlignment="1">
      <alignment horizontal="center" vertical="center"/>
    </xf>
    <xf numFmtId="3" fontId="6" fillId="8" borderId="3" xfId="0" applyNumberFormat="1" applyFont="1" applyFill="1" applyBorder="1" applyAlignment="1">
      <alignment horizontal="center" vertical="center"/>
    </xf>
    <xf numFmtId="0" fontId="6" fillId="8" borderId="3" xfId="0" applyFont="1" applyFill="1" applyBorder="1" applyAlignment="1">
      <alignment horizontal="center" vertical="center"/>
    </xf>
    <xf numFmtId="0" fontId="6" fillId="6" borderId="3" xfId="0" applyFont="1" applyFill="1" applyBorder="1" applyAlignment="1">
      <alignment horizontal="center" vertical="center"/>
    </xf>
    <xf numFmtId="0" fontId="18" fillId="6" borderId="3" xfId="0" applyFont="1" applyFill="1" applyBorder="1" applyAlignment="1">
      <alignment horizontal="center" vertical="center"/>
    </xf>
    <xf numFmtId="0" fontId="18" fillId="5" borderId="3" xfId="0" applyFont="1" applyFill="1" applyBorder="1" applyAlignment="1">
      <alignment horizontal="center" vertical="center"/>
    </xf>
    <xf numFmtId="0" fontId="6" fillId="0" borderId="3" xfId="0" applyFont="1" applyBorder="1" applyAlignment="1">
      <alignment horizontal="center" vertical="center"/>
    </xf>
    <xf numFmtId="3" fontId="6" fillId="0" borderId="3" xfId="1" applyNumberFormat="1" applyFont="1" applyFill="1" applyBorder="1" applyAlignment="1" applyProtection="1">
      <alignment horizontal="center" vertical="center"/>
    </xf>
    <xf numFmtId="3" fontId="6" fillId="2" borderId="3" xfId="1" applyNumberFormat="1" applyFont="1" applyFill="1" applyBorder="1" applyAlignment="1" applyProtection="1">
      <alignment horizontal="center" vertical="center"/>
    </xf>
    <xf numFmtId="1" fontId="6" fillId="6" borderId="3"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9" fontId="6" fillId="7" borderId="19" xfId="1" applyFont="1" applyFill="1" applyBorder="1" applyAlignment="1">
      <alignment horizontal="center" vertical="center"/>
    </xf>
    <xf numFmtId="1" fontId="6" fillId="12" borderId="23" xfId="1" applyNumberFormat="1" applyFont="1" applyFill="1" applyBorder="1" applyAlignment="1" applyProtection="1">
      <alignment horizontal="center" vertical="center"/>
    </xf>
    <xf numFmtId="9" fontId="19" fillId="15" borderId="24" xfId="1" applyFont="1" applyFill="1" applyBorder="1" applyAlignment="1">
      <alignment horizontal="center" vertical="center" wrapText="1"/>
    </xf>
    <xf numFmtId="3" fontId="6" fillId="16" borderId="23" xfId="1" applyNumberFormat="1" applyFont="1" applyFill="1" applyBorder="1" applyAlignment="1" applyProtection="1">
      <alignment horizontal="center" vertical="center"/>
    </xf>
    <xf numFmtId="9" fontId="6" fillId="15" borderId="24" xfId="1" applyFont="1" applyFill="1" applyBorder="1" applyAlignment="1" applyProtection="1">
      <alignment horizontal="center" vertical="center"/>
    </xf>
    <xf numFmtId="0" fontId="31" fillId="0" borderId="25" xfId="0" applyFont="1" applyBorder="1" applyAlignment="1">
      <alignment horizontal="center" vertical="center" wrapText="1"/>
    </xf>
    <xf numFmtId="0" fontId="20" fillId="0" borderId="3" xfId="0" applyFont="1" applyBorder="1" applyAlignment="1">
      <alignment horizontal="justify" vertical="top" wrapText="1"/>
    </xf>
    <xf numFmtId="0" fontId="35" fillId="0" borderId="27" xfId="0" applyFont="1" applyBorder="1" applyAlignment="1">
      <alignment horizontal="center" vertical="center"/>
    </xf>
    <xf numFmtId="0" fontId="35" fillId="2" borderId="18" xfId="0" applyFont="1" applyFill="1" applyBorder="1"/>
    <xf numFmtId="0" fontId="35" fillId="0" borderId="6" xfId="0" applyFont="1" applyBorder="1" applyAlignment="1">
      <alignment horizontal="center" vertical="center"/>
    </xf>
    <xf numFmtId="0" fontId="35" fillId="2" borderId="1" xfId="0" applyFont="1" applyFill="1" applyBorder="1"/>
    <xf numFmtId="0" fontId="35" fillId="0" borderId="31" xfId="0" applyFont="1" applyBorder="1" applyAlignment="1">
      <alignment horizontal="center" vertical="center"/>
    </xf>
    <xf numFmtId="0" fontId="35" fillId="2" borderId="30" xfId="0" applyFont="1" applyFill="1" applyBorder="1"/>
    <xf numFmtId="3" fontId="35" fillId="8" borderId="18" xfId="0" applyNumberFormat="1" applyFont="1" applyFill="1" applyBorder="1" applyAlignment="1">
      <alignment horizontal="center" vertical="center"/>
    </xf>
    <xf numFmtId="0" fontId="35" fillId="8" borderId="18" xfId="0" applyFont="1" applyFill="1" applyBorder="1" applyAlignment="1">
      <alignment horizontal="center" vertical="center"/>
    </xf>
    <xf numFmtId="0" fontId="35" fillId="17" borderId="18" xfId="0" applyFont="1" applyFill="1" applyBorder="1"/>
    <xf numFmtId="0" fontId="36" fillId="17" borderId="18" xfId="0" applyFont="1" applyFill="1" applyBorder="1"/>
    <xf numFmtId="1" fontId="35" fillId="6" borderId="3" xfId="0" applyNumberFormat="1" applyFont="1" applyFill="1" applyBorder="1" applyAlignment="1">
      <alignment horizontal="center" vertical="center"/>
    </xf>
    <xf numFmtId="10" fontId="35" fillId="2" borderId="18" xfId="0" applyNumberFormat="1" applyFont="1" applyFill="1" applyBorder="1"/>
    <xf numFmtId="9" fontId="35" fillId="7" borderId="19" xfId="1" applyFont="1" applyFill="1" applyBorder="1" applyAlignment="1">
      <alignment horizontal="center" vertical="center"/>
    </xf>
    <xf numFmtId="3" fontId="35" fillId="8" borderId="1" xfId="0" applyNumberFormat="1" applyFont="1" applyFill="1" applyBorder="1" applyAlignment="1">
      <alignment horizontal="center" vertical="center"/>
    </xf>
    <xf numFmtId="0" fontId="35" fillId="8" borderId="1" xfId="0" applyFont="1" applyFill="1" applyBorder="1" applyAlignment="1">
      <alignment horizontal="center" vertical="center"/>
    </xf>
    <xf numFmtId="0" fontId="35" fillId="17" borderId="1" xfId="0" applyFont="1" applyFill="1" applyBorder="1"/>
    <xf numFmtId="0" fontId="36" fillId="17" borderId="1" xfId="0" applyFont="1" applyFill="1" applyBorder="1"/>
    <xf numFmtId="10" fontId="35" fillId="2" borderId="1" xfId="0" applyNumberFormat="1" applyFont="1" applyFill="1" applyBorder="1"/>
    <xf numFmtId="3" fontId="35" fillId="8" borderId="30" xfId="0" applyNumberFormat="1" applyFont="1" applyFill="1" applyBorder="1" applyAlignment="1">
      <alignment horizontal="center" vertical="center"/>
    </xf>
    <xf numFmtId="0" fontId="35" fillId="8" borderId="30" xfId="0" applyFont="1" applyFill="1" applyBorder="1" applyAlignment="1">
      <alignment horizontal="center" vertical="center"/>
    </xf>
    <xf numFmtId="0" fontId="35" fillId="17" borderId="30" xfId="0" applyFont="1" applyFill="1" applyBorder="1"/>
    <xf numFmtId="0" fontId="36" fillId="17" borderId="30" xfId="0" applyFont="1" applyFill="1" applyBorder="1"/>
    <xf numFmtId="10" fontId="35" fillId="2" borderId="30" xfId="0" applyNumberFormat="1" applyFont="1" applyFill="1" applyBorder="1"/>
    <xf numFmtId="1" fontId="35" fillId="6" borderId="25" xfId="0" applyNumberFormat="1" applyFont="1" applyFill="1" applyBorder="1" applyAlignment="1">
      <alignment horizontal="center" vertical="center"/>
    </xf>
    <xf numFmtId="9" fontId="35" fillId="7" borderId="32" xfId="1" applyFont="1" applyFill="1" applyBorder="1" applyAlignment="1">
      <alignment horizontal="center" vertical="center"/>
    </xf>
    <xf numFmtId="1" fontId="6" fillId="12" borderId="26" xfId="1" applyNumberFormat="1" applyFont="1" applyFill="1" applyBorder="1" applyAlignment="1" applyProtection="1">
      <alignment horizontal="center" vertical="center"/>
    </xf>
    <xf numFmtId="9" fontId="19" fillId="15" borderId="33" xfId="1" applyFont="1" applyFill="1" applyBorder="1" applyAlignment="1">
      <alignment horizontal="center" vertical="center" wrapText="1"/>
    </xf>
    <xf numFmtId="1" fontId="35" fillId="6" borderId="30" xfId="0" applyNumberFormat="1" applyFont="1" applyFill="1" applyBorder="1" applyAlignment="1">
      <alignment horizontal="center" vertical="center"/>
    </xf>
    <xf numFmtId="9" fontId="35" fillId="7" borderId="34" xfId="1" applyFont="1" applyFill="1" applyBorder="1" applyAlignment="1">
      <alignment horizontal="center" vertical="center"/>
    </xf>
    <xf numFmtId="1" fontId="6" fillId="12" borderId="35" xfId="1" applyNumberFormat="1" applyFont="1" applyFill="1" applyBorder="1" applyAlignment="1" applyProtection="1">
      <alignment horizontal="center" vertical="center"/>
    </xf>
    <xf numFmtId="9" fontId="19" fillId="15" borderId="13" xfId="1" applyFont="1" applyFill="1" applyBorder="1" applyAlignment="1">
      <alignment horizontal="center" vertical="center" wrapText="1"/>
    </xf>
    <xf numFmtId="1" fontId="6" fillId="6" borderId="16" xfId="1" applyNumberFormat="1" applyFont="1" applyFill="1" applyBorder="1" applyAlignment="1" applyProtection="1">
      <alignment horizontal="center" vertical="center"/>
    </xf>
    <xf numFmtId="9" fontId="35" fillId="10" borderId="18" xfId="1" applyFont="1" applyFill="1" applyBorder="1" applyAlignment="1" applyProtection="1">
      <alignment horizontal="center" vertical="center"/>
    </xf>
    <xf numFmtId="9" fontId="35" fillId="10" borderId="1" xfId="1" applyFont="1" applyFill="1" applyBorder="1" applyAlignment="1" applyProtection="1">
      <alignment horizontal="center" vertical="center"/>
    </xf>
    <xf numFmtId="9" fontId="35" fillId="10" borderId="30" xfId="1" applyFont="1" applyFill="1" applyBorder="1" applyAlignment="1" applyProtection="1">
      <alignment horizontal="center" vertical="center"/>
    </xf>
    <xf numFmtId="9" fontId="6" fillId="10" borderId="3" xfId="1" applyFont="1" applyFill="1" applyBorder="1" applyAlignment="1">
      <alignment horizontal="center" vertical="center"/>
    </xf>
    <xf numFmtId="3" fontId="35" fillId="10" borderId="1" xfId="0" applyNumberFormat="1" applyFont="1" applyFill="1" applyBorder="1" applyAlignment="1">
      <alignment horizontal="center" vertical="center"/>
    </xf>
    <xf numFmtId="3" fontId="18" fillId="2" borderId="1" xfId="1" applyNumberFormat="1" applyFont="1" applyFill="1" applyBorder="1" applyAlignment="1" applyProtection="1">
      <alignment horizontal="center" vertical="center"/>
    </xf>
    <xf numFmtId="0" fontId="6" fillId="2" borderId="3"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37" fillId="2" borderId="1" xfId="0" applyFont="1" applyFill="1" applyBorder="1" applyAlignment="1">
      <alignment horizontal="center" vertical="center" wrapText="1"/>
    </xf>
    <xf numFmtId="0" fontId="17" fillId="18" borderId="1" xfId="0" applyFont="1" applyFill="1" applyBorder="1" applyAlignment="1">
      <alignment horizontal="left" vertical="center" wrapText="1"/>
    </xf>
    <xf numFmtId="0" fontId="18" fillId="0" borderId="3" xfId="0" applyFont="1" applyBorder="1" applyAlignment="1">
      <alignment horizontal="justify" vertical="top" wrapText="1"/>
    </xf>
    <xf numFmtId="0" fontId="17" fillId="0" borderId="1" xfId="0" applyFont="1" applyBorder="1" applyAlignment="1">
      <alignment horizontal="justify" vertical="center" wrapText="1"/>
    </xf>
    <xf numFmtId="164" fontId="14" fillId="19" borderId="5" xfId="0" applyNumberFormat="1" applyFont="1" applyFill="1" applyBorder="1" applyAlignment="1">
      <alignment horizontal="center" vertical="center" wrapText="1"/>
    </xf>
    <xf numFmtId="164" fontId="14" fillId="19" borderId="3" xfId="0" applyNumberFormat="1" applyFont="1" applyFill="1" applyBorder="1" applyAlignment="1">
      <alignment horizontal="center" vertical="center" wrapText="1"/>
    </xf>
    <xf numFmtId="164" fontId="14" fillId="19" borderId="19" xfId="0" applyNumberFormat="1" applyFont="1" applyFill="1" applyBorder="1" applyAlignment="1">
      <alignment horizontal="center" vertical="center" wrapText="1"/>
    </xf>
    <xf numFmtId="166" fontId="6" fillId="2" borderId="7" xfId="3" applyNumberFormat="1" applyFont="1" applyFill="1" applyBorder="1" applyAlignment="1">
      <alignment horizontal="center" vertical="center"/>
    </xf>
    <xf numFmtId="0" fontId="17" fillId="0" borderId="1" xfId="0" applyFont="1" applyBorder="1" applyAlignment="1">
      <alignment horizontal="left" vertical="center" wrapText="1"/>
    </xf>
    <xf numFmtId="0" fontId="37" fillId="0" borderId="1" xfId="0" applyFont="1" applyBorder="1" applyAlignment="1">
      <alignment horizontal="center" vertical="center" wrapText="1"/>
    </xf>
    <xf numFmtId="0" fontId="37" fillId="0" borderId="3" xfId="0" applyFont="1" applyBorder="1" applyAlignment="1">
      <alignment horizontal="center" vertical="center" wrapText="1"/>
    </xf>
    <xf numFmtId="0" fontId="17" fillId="0" borderId="3" xfId="0" applyFont="1" applyBorder="1" applyAlignment="1">
      <alignment horizontal="left" vertical="center" wrapText="1"/>
    </xf>
    <xf numFmtId="0" fontId="35" fillId="0" borderId="18" xfId="0" applyFont="1" applyBorder="1" applyAlignment="1">
      <alignment vertical="center"/>
    </xf>
    <xf numFmtId="0" fontId="35" fillId="0" borderId="18" xfId="0" applyFont="1" applyBorder="1" applyAlignment="1">
      <alignment horizontal="left" vertical="center"/>
    </xf>
    <xf numFmtId="0" fontId="35" fillId="0" borderId="1" xfId="0" applyFont="1" applyBorder="1" applyAlignment="1">
      <alignment vertical="center"/>
    </xf>
    <xf numFmtId="0" fontId="35" fillId="0" borderId="1" xfId="0" applyFont="1" applyBorder="1" applyAlignment="1">
      <alignment horizontal="left" vertical="center"/>
    </xf>
    <xf numFmtId="0" fontId="35" fillId="0" borderId="30" xfId="0" applyFont="1" applyBorder="1" applyAlignment="1">
      <alignment vertical="center"/>
    </xf>
    <xf numFmtId="0" fontId="35" fillId="0" borderId="30" xfId="0" applyFont="1" applyBorder="1" applyAlignment="1">
      <alignment horizontal="left" vertical="center"/>
    </xf>
    <xf numFmtId="0" fontId="38" fillId="0" borderId="1" xfId="0" applyFont="1" applyBorder="1" applyAlignment="1">
      <alignment horizontal="left" vertical="center" wrapText="1"/>
    </xf>
    <xf numFmtId="0" fontId="35" fillId="0" borderId="1" xfId="0" applyFont="1" applyBorder="1" applyAlignment="1">
      <alignment horizontal="left" vertical="center" wrapText="1"/>
    </xf>
    <xf numFmtId="0" fontId="38" fillId="0" borderId="1" xfId="0" applyFont="1" applyBorder="1" applyAlignment="1">
      <alignment horizontal="justify" vertical="center" wrapText="1"/>
    </xf>
    <xf numFmtId="9" fontId="6" fillId="2" borderId="7" xfId="1" applyFont="1" applyFill="1" applyBorder="1" applyAlignment="1">
      <alignment horizontal="center" vertical="center"/>
    </xf>
    <xf numFmtId="9" fontId="6" fillId="2" borderId="19" xfId="1" applyFont="1" applyFill="1" applyBorder="1" applyAlignment="1">
      <alignment horizontal="center" vertical="center"/>
    </xf>
    <xf numFmtId="166" fontId="6" fillId="2" borderId="3" xfId="3" applyNumberFormat="1" applyFont="1" applyFill="1" applyBorder="1" applyAlignment="1" applyProtection="1">
      <alignment horizontal="center" vertical="center"/>
    </xf>
    <xf numFmtId="166" fontId="6" fillId="2" borderId="5" xfId="3" applyNumberFormat="1" applyFont="1" applyFill="1" applyBorder="1" applyAlignment="1" applyProtection="1">
      <alignment horizontal="center" vertical="center"/>
    </xf>
    <xf numFmtId="9" fontId="6" fillId="2" borderId="3" xfId="1" applyFont="1" applyFill="1" applyBorder="1" applyAlignment="1" applyProtection="1">
      <alignment horizontal="center" vertical="center"/>
    </xf>
    <xf numFmtId="9" fontId="6" fillId="2" borderId="5" xfId="1" applyFont="1" applyFill="1" applyBorder="1" applyAlignment="1" applyProtection="1">
      <alignment horizontal="center" vertical="center"/>
    </xf>
    <xf numFmtId="9" fontId="6" fillId="2" borderId="4" xfId="1" applyFont="1" applyFill="1" applyBorder="1" applyAlignment="1" applyProtection="1">
      <alignment horizontal="center" vertical="center"/>
    </xf>
    <xf numFmtId="166" fontId="6" fillId="2" borderId="4" xfId="3" applyNumberFormat="1" applyFont="1" applyFill="1" applyBorder="1" applyAlignment="1" applyProtection="1">
      <alignment horizontal="center" vertical="center"/>
    </xf>
    <xf numFmtId="166" fontId="6" fillId="2" borderId="3" xfId="3" applyNumberFormat="1" applyFont="1" applyFill="1" applyBorder="1" applyAlignment="1">
      <alignment horizontal="center" vertical="center"/>
    </xf>
    <xf numFmtId="166" fontId="6" fillId="2" borderId="5" xfId="3" applyNumberFormat="1" applyFont="1" applyFill="1" applyBorder="1" applyAlignment="1">
      <alignment horizontal="center" vertical="center"/>
    </xf>
    <xf numFmtId="166" fontId="6" fillId="2" borderId="4" xfId="3" applyNumberFormat="1" applyFont="1" applyFill="1" applyBorder="1" applyAlignment="1">
      <alignment horizontal="center" vertical="center"/>
    </xf>
    <xf numFmtId="9" fontId="6" fillId="2" borderId="3" xfId="1" applyFont="1" applyFill="1" applyBorder="1" applyAlignment="1">
      <alignment horizontal="center" vertical="center"/>
    </xf>
    <xf numFmtId="9" fontId="6" fillId="2" borderId="5" xfId="1" applyFont="1" applyFill="1" applyBorder="1" applyAlignment="1">
      <alignment horizontal="center" vertical="center"/>
    </xf>
    <xf numFmtId="9" fontId="6" fillId="2" borderId="4" xfId="1" applyFont="1" applyFill="1" applyBorder="1" applyAlignment="1">
      <alignment horizontal="center" vertical="center"/>
    </xf>
    <xf numFmtId="0" fontId="34" fillId="6" borderId="26" xfId="2" applyFont="1" applyFill="1" applyBorder="1" applyAlignment="1">
      <alignment horizontal="center" vertical="center"/>
    </xf>
    <xf numFmtId="0" fontId="34" fillId="6" borderId="28" xfId="2" applyFont="1" applyFill="1" applyBorder="1" applyAlignment="1">
      <alignment horizontal="center" vertical="center"/>
    </xf>
    <xf numFmtId="0" fontId="34" fillId="6" borderId="29" xfId="2" applyFont="1" applyFill="1" applyBorder="1" applyAlignment="1">
      <alignment horizontal="center" vertical="center"/>
    </xf>
    <xf numFmtId="0" fontId="34" fillId="6" borderId="25" xfId="2" applyFont="1" applyFill="1" applyBorder="1" applyAlignment="1">
      <alignment horizontal="center" vertical="center" wrapText="1"/>
    </xf>
    <xf numFmtId="0" fontId="34" fillId="6" borderId="5" xfId="2" applyFont="1" applyFill="1" applyBorder="1" applyAlignment="1">
      <alignment horizontal="center" vertical="center" wrapText="1"/>
    </xf>
    <xf numFmtId="0" fontId="34" fillId="6" borderId="17" xfId="2" applyFont="1" applyFill="1" applyBorder="1" applyAlignment="1">
      <alignment horizontal="center" vertical="center" wrapText="1"/>
    </xf>
    <xf numFmtId="0" fontId="35" fillId="2" borderId="26" xfId="0" applyFont="1" applyFill="1" applyBorder="1" applyAlignment="1">
      <alignment horizontal="center" wrapText="1"/>
    </xf>
    <xf numFmtId="0" fontId="35" fillId="2" borderId="28" xfId="0" applyFont="1" applyFill="1" applyBorder="1" applyAlignment="1">
      <alignment horizontal="center"/>
    </xf>
    <xf numFmtId="0" fontId="35" fillId="2" borderId="29" xfId="0" applyFont="1" applyFill="1" applyBorder="1" applyAlignment="1">
      <alignment horizontal="center"/>
    </xf>
    <xf numFmtId="49" fontId="1" fillId="2" borderId="0" xfId="0" applyNumberFormat="1" applyFont="1" applyFill="1" applyAlignment="1">
      <alignment horizontal="left" vertical="center" wrapText="1"/>
    </xf>
    <xf numFmtId="49" fontId="1" fillId="2" borderId="0" xfId="0" applyNumberFormat="1" applyFont="1" applyFill="1" applyAlignment="1">
      <alignment horizontal="left" vertical="center"/>
    </xf>
    <xf numFmtId="1" fontId="35" fillId="2" borderId="25" xfId="0" applyNumberFormat="1" applyFont="1" applyFill="1" applyBorder="1" applyAlignment="1">
      <alignment horizontal="center" vertical="center"/>
    </xf>
    <xf numFmtId="1" fontId="35" fillId="2" borderId="5" xfId="0" applyNumberFormat="1" applyFont="1" applyFill="1" applyBorder="1" applyAlignment="1">
      <alignment horizontal="center" vertical="center"/>
    </xf>
    <xf numFmtId="1" fontId="35" fillId="2" borderId="17"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28" fillId="0" borderId="1" xfId="0" applyFont="1" applyBorder="1" applyAlignment="1">
      <alignment horizontal="center" vertical="center"/>
    </xf>
    <xf numFmtId="0" fontId="19" fillId="0" borderId="1" xfId="0" applyFont="1" applyBorder="1" applyAlignment="1">
      <alignment horizontal="center" vertical="center" wrapText="1" readingOrder="1"/>
    </xf>
    <xf numFmtId="0" fontId="29"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4"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cellXfs>
  <cellStyles count="4">
    <cellStyle name="Millares" xfId="3" builtinId="3"/>
    <cellStyle name="Normal" xfId="0" builtinId="0"/>
    <cellStyle name="Normal_Hoja2" xfId="2" xr:uid="{00000000-0005-0000-0000-000002000000}"/>
    <cellStyle name="Porcentaje" xfId="1" builtinId="5"/>
  </cellStyles>
  <dxfs count="13">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2"/>
  <sheetViews>
    <sheetView tabSelected="1" zoomScale="75" zoomScaleNormal="75" workbookViewId="0">
      <pane xSplit="4" ySplit="7" topLeftCell="AM8" activePane="bottomRight" state="frozen"/>
      <selection pane="topRight" activeCell="E1" sqref="E1"/>
      <selection pane="bottomLeft" activeCell="A8" sqref="A8"/>
      <selection pane="bottomRight" activeCell="AN8" sqref="AN8"/>
    </sheetView>
  </sheetViews>
  <sheetFormatPr baseColWidth="10" defaultColWidth="11" defaultRowHeight="15.75" x14ac:dyDescent="0.25"/>
  <cols>
    <col min="1" max="1" width="20.875" customWidth="1"/>
    <col min="2" max="2" width="21.5" bestFit="1" customWidth="1"/>
    <col min="3" max="3" width="17.875" customWidth="1"/>
    <col min="4" max="4" width="67" customWidth="1"/>
    <col min="5" max="5" width="12.375" customWidth="1"/>
    <col min="6" max="6" width="7.375" customWidth="1"/>
    <col min="7" max="7" width="9.625" customWidth="1"/>
    <col min="8" max="8" width="8.75" customWidth="1"/>
    <col min="9" max="9" width="14.375" customWidth="1"/>
    <col min="10" max="10" width="7.375" customWidth="1"/>
    <col min="11" max="14" width="9.125" customWidth="1"/>
    <col min="15" max="15" width="7.625" customWidth="1"/>
    <col min="16" max="16" width="5.5" customWidth="1"/>
    <col min="17" max="17" width="6" customWidth="1"/>
    <col min="18" max="18" width="5.5" customWidth="1"/>
    <col min="19" max="19" width="6.375" customWidth="1"/>
    <col min="20" max="20" width="4.625" customWidth="1"/>
    <col min="21" max="21" width="4.5" customWidth="1"/>
    <col min="22" max="23" width="11" customWidth="1"/>
    <col min="24" max="29" width="6.25" customWidth="1"/>
    <col min="30" max="30" width="11" customWidth="1"/>
    <col min="31" max="31" width="17.375" customWidth="1"/>
    <col min="32" max="32" width="20.75" customWidth="1"/>
    <col min="33" max="33" width="11" customWidth="1"/>
    <col min="34" max="34" width="15.125" customWidth="1"/>
    <col min="35" max="35" width="11" customWidth="1"/>
    <col min="36" max="36" width="18.375" customWidth="1"/>
    <col min="37" max="37" width="11" customWidth="1"/>
    <col min="38" max="38" width="16.875" customWidth="1"/>
    <col min="39" max="39" width="11" customWidth="1"/>
    <col min="40" max="40" width="94.875" customWidth="1"/>
  </cols>
  <sheetData>
    <row r="1" spans="1:40" x14ac:dyDescent="0.25">
      <c r="A1" s="263"/>
      <c r="B1" s="264" t="s">
        <v>0</v>
      </c>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c r="AG1" s="264"/>
      <c r="AH1" s="264"/>
      <c r="AI1" s="264"/>
      <c r="AJ1" s="264"/>
      <c r="AK1" s="264"/>
      <c r="AL1" s="264"/>
      <c r="AM1" s="264"/>
      <c r="AN1" s="1" t="s">
        <v>1</v>
      </c>
    </row>
    <row r="2" spans="1:40" ht="36" customHeight="1" x14ac:dyDescent="0.25">
      <c r="A2" s="263"/>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1" t="s">
        <v>2</v>
      </c>
    </row>
    <row r="3" spans="1:40" ht="15" customHeight="1" x14ac:dyDescent="0.25">
      <c r="A3" s="263"/>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1" t="s">
        <v>3</v>
      </c>
    </row>
    <row r="4" spans="1:40" ht="27" customHeight="1" x14ac:dyDescent="0.25">
      <c r="A4" s="263"/>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1" t="s">
        <v>4</v>
      </c>
    </row>
    <row r="5" spans="1:40" ht="29.1" customHeight="1" thickBot="1" x14ac:dyDescent="0.3">
      <c r="A5" s="2"/>
      <c r="B5" s="3"/>
      <c r="C5" s="3"/>
      <c r="D5" s="3"/>
      <c r="E5" s="4"/>
      <c r="F5" s="3"/>
      <c r="G5" s="3"/>
      <c r="H5" s="3"/>
      <c r="I5" s="3"/>
      <c r="J5" s="3"/>
      <c r="K5" s="5"/>
      <c r="L5" s="5"/>
      <c r="M5" s="5"/>
      <c r="N5" s="5"/>
      <c r="O5" s="60"/>
      <c r="P5" s="5"/>
      <c r="Q5" s="5"/>
      <c r="R5" s="5"/>
      <c r="S5" s="5"/>
      <c r="T5" s="5"/>
      <c r="U5" s="5"/>
      <c r="V5" s="5"/>
      <c r="W5" s="6"/>
      <c r="X5" s="7"/>
      <c r="Y5" s="7"/>
      <c r="Z5" s="7"/>
      <c r="AA5" s="7"/>
      <c r="AB5" s="7"/>
      <c r="AC5" s="7"/>
      <c r="AD5" s="7"/>
      <c r="AE5" s="7"/>
      <c r="AF5" s="7"/>
      <c r="AG5" s="7"/>
      <c r="AH5" s="7"/>
      <c r="AI5" s="7"/>
      <c r="AJ5" s="5"/>
      <c r="AK5" s="8"/>
      <c r="AL5" s="6"/>
      <c r="AM5" s="9"/>
      <c r="AN5" s="10"/>
    </row>
    <row r="6" spans="1:40" ht="39.75" customHeight="1" x14ac:dyDescent="0.25">
      <c r="A6" s="13"/>
      <c r="B6" s="14"/>
      <c r="C6" s="15"/>
      <c r="D6" s="15"/>
      <c r="E6" s="15"/>
      <c r="F6" s="16"/>
      <c r="G6" s="16"/>
      <c r="H6" s="16"/>
      <c r="I6" s="16"/>
      <c r="J6" s="16"/>
      <c r="K6" s="103"/>
      <c r="L6" s="16"/>
      <c r="M6" s="107"/>
      <c r="N6" s="123"/>
      <c r="O6" s="266" t="s">
        <v>5</v>
      </c>
      <c r="P6" s="272"/>
      <c r="Q6" s="272"/>
      <c r="R6" s="272"/>
      <c r="S6" s="272"/>
      <c r="T6" s="272"/>
      <c r="U6" s="272"/>
      <c r="V6" s="272"/>
      <c r="W6" s="271"/>
      <c r="X6" s="265" t="s">
        <v>6</v>
      </c>
      <c r="Y6" s="265"/>
      <c r="Z6" s="265"/>
      <c r="AA6" s="265"/>
      <c r="AB6" s="265"/>
      <c r="AC6" s="265"/>
      <c r="AD6" s="265"/>
      <c r="AE6" s="266"/>
      <c r="AF6" s="266"/>
      <c r="AG6" s="266"/>
      <c r="AH6" s="266"/>
      <c r="AI6" s="267" t="s">
        <v>7</v>
      </c>
      <c r="AJ6" s="268"/>
      <c r="AK6" s="269" t="s">
        <v>8</v>
      </c>
      <c r="AL6" s="270"/>
      <c r="AM6" s="271" t="s">
        <v>9</v>
      </c>
      <c r="AN6" s="265"/>
    </row>
    <row r="7" spans="1:40" ht="57.95" customHeight="1" x14ac:dyDescent="0.25">
      <c r="A7" s="17" t="s">
        <v>10</v>
      </c>
      <c r="B7" s="17" t="s">
        <v>11</v>
      </c>
      <c r="C7" s="17" t="s">
        <v>12</v>
      </c>
      <c r="D7" s="17" t="s">
        <v>13</v>
      </c>
      <c r="E7" s="17" t="s">
        <v>14</v>
      </c>
      <c r="F7" s="17" t="s">
        <v>15</v>
      </c>
      <c r="G7" s="17" t="s">
        <v>16</v>
      </c>
      <c r="H7" s="17" t="s">
        <v>17</v>
      </c>
      <c r="I7" s="17" t="s">
        <v>18</v>
      </c>
      <c r="J7" s="17" t="s">
        <v>19</v>
      </c>
      <c r="K7" s="104" t="s">
        <v>20</v>
      </c>
      <c r="L7" s="17" t="s">
        <v>21</v>
      </c>
      <c r="M7" s="108" t="s">
        <v>22</v>
      </c>
      <c r="N7" s="108" t="s">
        <v>23</v>
      </c>
      <c r="O7" s="109" t="s">
        <v>24</v>
      </c>
      <c r="P7" s="18" t="s">
        <v>25</v>
      </c>
      <c r="Q7" s="18" t="s">
        <v>26</v>
      </c>
      <c r="R7" s="18" t="s">
        <v>27</v>
      </c>
      <c r="S7" s="18" t="s">
        <v>28</v>
      </c>
      <c r="T7" s="18" t="s">
        <v>29</v>
      </c>
      <c r="U7" s="18" t="s">
        <v>30</v>
      </c>
      <c r="V7" s="18" t="s">
        <v>31</v>
      </c>
      <c r="W7" s="19" t="s">
        <v>32</v>
      </c>
      <c r="X7" s="20" t="s">
        <v>33</v>
      </c>
      <c r="Y7" s="20" t="s">
        <v>34</v>
      </c>
      <c r="Z7" s="20" t="s">
        <v>35</v>
      </c>
      <c r="AA7" s="20" t="s">
        <v>36</v>
      </c>
      <c r="AB7" s="20" t="s">
        <v>37</v>
      </c>
      <c r="AC7" s="20" t="s">
        <v>38</v>
      </c>
      <c r="AD7" s="18" t="s">
        <v>39</v>
      </c>
      <c r="AE7" s="198" t="s">
        <v>40</v>
      </c>
      <c r="AF7" s="199" t="s">
        <v>41</v>
      </c>
      <c r="AG7" s="200" t="s">
        <v>42</v>
      </c>
      <c r="AH7" s="73" t="s">
        <v>43</v>
      </c>
      <c r="AI7" s="80" t="s">
        <v>44</v>
      </c>
      <c r="AJ7" s="81" t="s">
        <v>45</v>
      </c>
      <c r="AK7" s="80" t="s">
        <v>46</v>
      </c>
      <c r="AL7" s="81" t="s">
        <v>47</v>
      </c>
      <c r="AM7" s="79" t="s">
        <v>48</v>
      </c>
      <c r="AN7" s="110" t="s">
        <v>49</v>
      </c>
    </row>
    <row r="8" spans="1:40" ht="84.95" customHeight="1" x14ac:dyDescent="0.25">
      <c r="A8" s="247">
        <v>200402</v>
      </c>
      <c r="B8" s="249" t="s">
        <v>50</v>
      </c>
      <c r="C8" s="192" t="s">
        <v>51</v>
      </c>
      <c r="D8" s="197" t="s">
        <v>52</v>
      </c>
      <c r="E8" s="21" t="s">
        <v>53</v>
      </c>
      <c r="F8" s="98">
        <v>1</v>
      </c>
      <c r="G8" s="70" t="s">
        <v>137</v>
      </c>
      <c r="H8" s="62">
        <v>0.18</v>
      </c>
      <c r="I8" s="62">
        <v>0.18</v>
      </c>
      <c r="J8" s="62">
        <v>0.35</v>
      </c>
      <c r="K8" s="24">
        <v>0.35</v>
      </c>
      <c r="L8" s="105">
        <v>0.24</v>
      </c>
      <c r="M8" s="106">
        <v>0.24</v>
      </c>
      <c r="N8" s="106">
        <v>1</v>
      </c>
      <c r="O8" s="124">
        <v>0</v>
      </c>
      <c r="P8" s="72">
        <v>5.0000000000000001E-3</v>
      </c>
      <c r="Q8" s="118">
        <v>0</v>
      </c>
      <c r="R8" s="72">
        <v>5.0000000000000001E-3</v>
      </c>
      <c r="S8" s="116">
        <v>5.0000000000000001E-3</v>
      </c>
      <c r="T8" s="72"/>
      <c r="U8" s="118"/>
      <c r="V8" s="91">
        <f>(P8+Q8+R8+S8+T8+U8)</f>
        <v>1.4999999999999999E-2</v>
      </c>
      <c r="W8" s="117" t="e">
        <f>(V8/O8)/4</f>
        <v>#DIV/0!</v>
      </c>
      <c r="X8" s="58"/>
      <c r="Y8" s="58"/>
      <c r="Z8" s="58"/>
      <c r="AA8" s="72"/>
      <c r="AB8" s="58"/>
      <c r="AC8" s="59"/>
      <c r="AD8" s="91">
        <f>SUM(X8:AC8)</f>
        <v>0</v>
      </c>
      <c r="AE8" s="217">
        <v>3645000000</v>
      </c>
      <c r="AF8" s="217">
        <v>375824495</v>
      </c>
      <c r="AG8" s="219">
        <f>AF8/AE8</f>
        <v>0.1031068573388203</v>
      </c>
      <c r="AH8" s="121" t="e">
        <f t="shared" ref="AH8:AH16" si="0">AD8/O8</f>
        <v>#DIV/0!</v>
      </c>
      <c r="AI8" s="115">
        <f>AD8+V8</f>
        <v>1.4999999999999999E-2</v>
      </c>
      <c r="AJ8" s="120" t="e">
        <f>AI8/O8</f>
        <v>#DIV/0!</v>
      </c>
      <c r="AK8" s="89">
        <f>(I8+K8+M8+N8+V8+AD8)</f>
        <v>1.7849999999999999</v>
      </c>
      <c r="AL8" s="87">
        <f>AK8/F8</f>
        <v>1.7849999999999999</v>
      </c>
      <c r="AM8" s="88" t="s">
        <v>55</v>
      </c>
      <c r="AN8" s="111" t="s">
        <v>127</v>
      </c>
    </row>
    <row r="9" spans="1:40" ht="84.95" customHeight="1" x14ac:dyDescent="0.25">
      <c r="A9" s="247"/>
      <c r="B9" s="249"/>
      <c r="C9" s="193" t="s">
        <v>56</v>
      </c>
      <c r="D9" s="197" t="s">
        <v>57</v>
      </c>
      <c r="E9" s="21" t="s">
        <v>58</v>
      </c>
      <c r="F9" s="98" t="s">
        <v>59</v>
      </c>
      <c r="G9" s="70" t="s">
        <v>54</v>
      </c>
      <c r="H9" s="67">
        <v>0</v>
      </c>
      <c r="I9" s="67">
        <v>1200</v>
      </c>
      <c r="J9" s="67">
        <v>3245</v>
      </c>
      <c r="K9" s="67">
        <v>7614</v>
      </c>
      <c r="L9" s="67">
        <v>7070</v>
      </c>
      <c r="M9" s="67">
        <v>9115</v>
      </c>
      <c r="N9" s="67">
        <v>8810</v>
      </c>
      <c r="O9" s="125">
        <v>3000</v>
      </c>
      <c r="P9" s="101">
        <v>339</v>
      </c>
      <c r="Q9" s="190">
        <v>305</v>
      </c>
      <c r="R9" s="190">
        <v>254</v>
      </c>
      <c r="S9" s="190">
        <v>383</v>
      </c>
      <c r="T9" s="72"/>
      <c r="U9" s="118"/>
      <c r="V9" s="27">
        <f>P9+Q9+R9+S9+T9</f>
        <v>1281</v>
      </c>
      <c r="W9" s="25">
        <f>V9/O9</f>
        <v>0.42699999999999999</v>
      </c>
      <c r="X9" s="58"/>
      <c r="Y9" s="58"/>
      <c r="Z9" s="58"/>
      <c r="AA9" s="72"/>
      <c r="AB9" s="58"/>
      <c r="AC9" s="59"/>
      <c r="AD9" s="67">
        <f t="shared" ref="AD9:AD15" si="1">SUM(X9:AC9)</f>
        <v>0</v>
      </c>
      <c r="AE9" s="218"/>
      <c r="AF9" s="218"/>
      <c r="AG9" s="220"/>
      <c r="AH9" s="75">
        <f t="shared" si="0"/>
        <v>0</v>
      </c>
      <c r="AI9" s="84">
        <f t="shared" ref="AI9:AI19" si="2">AD9+V9</f>
        <v>1281</v>
      </c>
      <c r="AJ9" s="83">
        <f>AI9/O9</f>
        <v>0.42699999999999999</v>
      </c>
      <c r="AK9" s="184">
        <f>(I9+K9+M9+N9+V9+AD9)</f>
        <v>28020</v>
      </c>
      <c r="AL9" s="87" t="s">
        <v>59</v>
      </c>
      <c r="AM9" s="88" t="s">
        <v>60</v>
      </c>
      <c r="AN9" s="111" t="s">
        <v>128</v>
      </c>
    </row>
    <row r="10" spans="1:40" ht="48" customHeight="1" x14ac:dyDescent="0.25">
      <c r="A10" s="248"/>
      <c r="B10" s="250"/>
      <c r="C10" s="193" t="s">
        <v>61</v>
      </c>
      <c r="D10" s="197" t="s">
        <v>62</v>
      </c>
      <c r="E10" s="21" t="s">
        <v>53</v>
      </c>
      <c r="F10" s="98">
        <v>1</v>
      </c>
      <c r="G10" s="70" t="s">
        <v>137</v>
      </c>
      <c r="H10" s="62">
        <v>1</v>
      </c>
      <c r="I10" s="62">
        <v>1</v>
      </c>
      <c r="J10" s="62">
        <v>1</v>
      </c>
      <c r="K10" s="24">
        <v>1</v>
      </c>
      <c r="L10" s="62">
        <v>1</v>
      </c>
      <c r="M10" s="24">
        <v>1</v>
      </c>
      <c r="N10" s="24">
        <v>0.93</v>
      </c>
      <c r="O10" s="124">
        <v>1</v>
      </c>
      <c r="P10" s="22">
        <v>5.0000000000000001E-3</v>
      </c>
      <c r="Q10" s="119">
        <v>5.0000000000000001E-3</v>
      </c>
      <c r="R10" s="22">
        <v>0.03</v>
      </c>
      <c r="S10" s="100">
        <v>0.05</v>
      </c>
      <c r="T10" s="22"/>
      <c r="U10" s="119"/>
      <c r="V10" s="24">
        <f>(P10+Q10+R10+S10+T10+U10)</f>
        <v>0.09</v>
      </c>
      <c r="W10" s="25">
        <f>V10/O10</f>
        <v>0.09</v>
      </c>
      <c r="X10" s="58"/>
      <c r="Y10" s="58"/>
      <c r="Z10" s="58"/>
      <c r="AA10" s="22"/>
      <c r="AB10" s="59"/>
      <c r="AC10" s="59"/>
      <c r="AD10" s="24">
        <f t="shared" si="1"/>
        <v>0</v>
      </c>
      <c r="AE10" s="218"/>
      <c r="AF10" s="218"/>
      <c r="AG10" s="221"/>
      <c r="AH10" s="74">
        <f t="shared" si="0"/>
        <v>0</v>
      </c>
      <c r="AI10" s="82">
        <f t="shared" si="2"/>
        <v>0.09</v>
      </c>
      <c r="AJ10" s="83">
        <f>AI10/O10</f>
        <v>0.09</v>
      </c>
      <c r="AK10" s="89">
        <f>(I10+K10+M10+N10+V10+AD10)/4</f>
        <v>1.0050000000000001</v>
      </c>
      <c r="AL10" s="87">
        <f>+AK10/F10</f>
        <v>1.0050000000000001</v>
      </c>
      <c r="AM10" s="88" t="s">
        <v>55</v>
      </c>
      <c r="AN10" s="112" t="s">
        <v>129</v>
      </c>
    </row>
    <row r="11" spans="1:40" ht="48" customHeight="1" x14ac:dyDescent="0.25">
      <c r="A11" s="257">
        <v>200403</v>
      </c>
      <c r="B11" s="260" t="s">
        <v>63</v>
      </c>
      <c r="C11" s="192" t="s">
        <v>64</v>
      </c>
      <c r="D11" s="214" t="s">
        <v>65</v>
      </c>
      <c r="E11" s="21" t="s">
        <v>58</v>
      </c>
      <c r="F11" s="98" t="s">
        <v>59</v>
      </c>
      <c r="G11" s="70" t="s">
        <v>54</v>
      </c>
      <c r="H11" s="125"/>
      <c r="I11" s="125">
        <v>2672</v>
      </c>
      <c r="J11" s="125"/>
      <c r="K11" s="125">
        <v>2735</v>
      </c>
      <c r="L11" s="125"/>
      <c r="M11" s="125">
        <v>2739</v>
      </c>
      <c r="N11" s="125">
        <v>2739</v>
      </c>
      <c r="O11" s="125">
        <v>2816</v>
      </c>
      <c r="P11" s="101">
        <v>9</v>
      </c>
      <c r="Q11" s="101">
        <v>4</v>
      </c>
      <c r="R11" s="101">
        <v>8</v>
      </c>
      <c r="S11" s="101">
        <v>15</v>
      </c>
      <c r="T11" s="22"/>
      <c r="U11" s="119"/>
      <c r="V11" s="24">
        <v>0.13</v>
      </c>
      <c r="W11" s="25">
        <f>V11/O11</f>
        <v>4.6164772727272726E-5</v>
      </c>
      <c r="X11" s="58"/>
      <c r="Y11" s="58"/>
      <c r="Z11" s="58"/>
      <c r="AA11" s="22"/>
      <c r="AB11" s="59"/>
      <c r="AC11" s="59"/>
      <c r="AD11" s="24"/>
      <c r="AE11" s="217">
        <v>48063620334</v>
      </c>
      <c r="AF11" s="217">
        <v>25245966662</v>
      </c>
      <c r="AG11" s="219">
        <f>AF11/AE11</f>
        <v>0.52526144486334314</v>
      </c>
      <c r="AH11" s="75">
        <f t="shared" si="0"/>
        <v>0</v>
      </c>
      <c r="AI11" s="84">
        <f t="shared" si="2"/>
        <v>0.13</v>
      </c>
      <c r="AJ11" s="83">
        <f>AI11/O11</f>
        <v>4.6164772727272726E-5</v>
      </c>
      <c r="AK11" s="184">
        <f>N11</f>
        <v>2739</v>
      </c>
      <c r="AL11" s="87" t="s">
        <v>59</v>
      </c>
      <c r="AM11" s="129" t="s">
        <v>66</v>
      </c>
      <c r="AN11" s="112" t="s">
        <v>130</v>
      </c>
    </row>
    <row r="12" spans="1:40" ht="78" customHeight="1" x14ac:dyDescent="0.25">
      <c r="A12" s="258"/>
      <c r="B12" s="261"/>
      <c r="C12" s="193" t="s">
        <v>67</v>
      </c>
      <c r="D12" s="202" t="s">
        <v>68</v>
      </c>
      <c r="E12" s="21" t="s">
        <v>69</v>
      </c>
      <c r="F12" s="99">
        <v>200</v>
      </c>
      <c r="G12" s="70" t="s">
        <v>54</v>
      </c>
      <c r="H12" s="66">
        <v>0</v>
      </c>
      <c r="I12" s="66">
        <v>0</v>
      </c>
      <c r="J12" s="63">
        <v>0</v>
      </c>
      <c r="K12" s="67">
        <v>0</v>
      </c>
      <c r="L12" s="63">
        <v>0</v>
      </c>
      <c r="M12" s="67">
        <v>0</v>
      </c>
      <c r="N12" s="67">
        <v>0</v>
      </c>
      <c r="O12" s="125">
        <v>0</v>
      </c>
      <c r="P12" s="26">
        <v>0</v>
      </c>
      <c r="Q12" s="29">
        <v>0</v>
      </c>
      <c r="R12" s="26">
        <v>0</v>
      </c>
      <c r="S12" s="101">
        <v>0</v>
      </c>
      <c r="T12" s="26"/>
      <c r="U12" s="29"/>
      <c r="V12" s="27">
        <f>P12+Q12+R12+S12+T12</f>
        <v>0</v>
      </c>
      <c r="W12" s="28" t="e">
        <f t="shared" ref="W12:W18" si="3">V12/O12</f>
        <v>#DIV/0!</v>
      </c>
      <c r="X12" s="29"/>
      <c r="Y12" s="29"/>
      <c r="Z12" s="29"/>
      <c r="AA12" s="29"/>
      <c r="AB12" s="29"/>
      <c r="AC12" s="29"/>
      <c r="AD12" s="67">
        <f t="shared" si="1"/>
        <v>0</v>
      </c>
      <c r="AE12" s="218"/>
      <c r="AF12" s="218"/>
      <c r="AG12" s="220"/>
      <c r="AH12" s="75" t="e">
        <f t="shared" si="0"/>
        <v>#DIV/0!</v>
      </c>
      <c r="AI12" s="84">
        <f t="shared" si="2"/>
        <v>0</v>
      </c>
      <c r="AJ12" s="83">
        <v>0</v>
      </c>
      <c r="AK12" s="184">
        <f t="shared" ref="AK12:AK20" si="4">(I12+K12+M12+N12+V12+AD12)</f>
        <v>0</v>
      </c>
      <c r="AL12" s="90">
        <f>+AK12/F12</f>
        <v>0</v>
      </c>
      <c r="AM12" s="93" t="s">
        <v>70</v>
      </c>
      <c r="AN12" s="113" t="s">
        <v>140</v>
      </c>
    </row>
    <row r="13" spans="1:40" ht="72" customHeight="1" x14ac:dyDescent="0.25">
      <c r="A13" s="258"/>
      <c r="B13" s="261"/>
      <c r="C13" s="193" t="s">
        <v>71</v>
      </c>
      <c r="D13" s="202" t="s">
        <v>72</v>
      </c>
      <c r="E13" s="21" t="s">
        <v>69</v>
      </c>
      <c r="F13" s="99">
        <v>8000</v>
      </c>
      <c r="G13" s="70" t="s">
        <v>54</v>
      </c>
      <c r="H13" s="66">
        <v>0</v>
      </c>
      <c r="I13" s="66">
        <v>0</v>
      </c>
      <c r="J13" s="63">
        <v>1000</v>
      </c>
      <c r="K13" s="67">
        <v>2483</v>
      </c>
      <c r="L13" s="63">
        <v>3500</v>
      </c>
      <c r="M13" s="67">
        <v>1777</v>
      </c>
      <c r="N13" s="67">
        <v>544</v>
      </c>
      <c r="O13" s="125">
        <v>500</v>
      </c>
      <c r="P13" s="26">
        <v>0</v>
      </c>
      <c r="Q13" s="29">
        <v>0</v>
      </c>
      <c r="R13" s="26">
        <v>0</v>
      </c>
      <c r="S13" s="101">
        <v>0</v>
      </c>
      <c r="T13" s="26"/>
      <c r="U13" s="29"/>
      <c r="V13" s="27">
        <f>P13+Q13+R13+S13+T13+U13</f>
        <v>0</v>
      </c>
      <c r="W13" s="28">
        <f t="shared" si="3"/>
        <v>0</v>
      </c>
      <c r="X13" s="29"/>
      <c r="Y13" s="29"/>
      <c r="Z13" s="69"/>
      <c r="AA13" s="69"/>
      <c r="AB13" s="29"/>
      <c r="AC13" s="29"/>
      <c r="AD13" s="67">
        <f t="shared" si="1"/>
        <v>0</v>
      </c>
      <c r="AE13" s="218"/>
      <c r="AF13" s="218"/>
      <c r="AG13" s="220"/>
      <c r="AH13" s="75">
        <f t="shared" si="0"/>
        <v>0</v>
      </c>
      <c r="AI13" s="84">
        <f t="shared" si="2"/>
        <v>0</v>
      </c>
      <c r="AJ13" s="83">
        <f t="shared" ref="AJ13:AJ26" si="5">AI13/O13</f>
        <v>0</v>
      </c>
      <c r="AK13" s="184">
        <f t="shared" si="4"/>
        <v>4804</v>
      </c>
      <c r="AL13" s="86">
        <f>AK13/F13</f>
        <v>0.60050000000000003</v>
      </c>
      <c r="AM13" s="94" t="s">
        <v>73</v>
      </c>
      <c r="AN13" s="113" t="s">
        <v>141</v>
      </c>
    </row>
    <row r="14" spans="1:40" ht="72" customHeight="1" x14ac:dyDescent="0.25">
      <c r="A14" s="258"/>
      <c r="B14" s="261"/>
      <c r="C14" s="193" t="s">
        <v>74</v>
      </c>
      <c r="D14" s="202" t="s">
        <v>75</v>
      </c>
      <c r="E14" s="21" t="s">
        <v>69</v>
      </c>
      <c r="F14" s="99">
        <v>1000</v>
      </c>
      <c r="G14" s="70" t="s">
        <v>54</v>
      </c>
      <c r="H14" s="66">
        <v>0</v>
      </c>
      <c r="I14" s="66">
        <v>0</v>
      </c>
      <c r="J14" s="63">
        <v>162</v>
      </c>
      <c r="K14" s="67">
        <v>124</v>
      </c>
      <c r="L14" s="63">
        <v>468</v>
      </c>
      <c r="M14" s="67">
        <v>50</v>
      </c>
      <c r="N14" s="67">
        <v>100</v>
      </c>
      <c r="O14" s="125">
        <v>0</v>
      </c>
      <c r="P14" s="26">
        <v>0</v>
      </c>
      <c r="Q14" s="26">
        <v>0</v>
      </c>
      <c r="R14" s="26">
        <v>0</v>
      </c>
      <c r="S14" s="101">
        <v>0</v>
      </c>
      <c r="T14" s="26"/>
      <c r="U14" s="29"/>
      <c r="V14" s="27">
        <f>P14+Q14+R14+S14+T14+U14</f>
        <v>0</v>
      </c>
      <c r="W14" s="119" t="e">
        <f>V14/O14</f>
        <v>#DIV/0!</v>
      </c>
      <c r="X14" s="29"/>
      <c r="Y14" s="26"/>
      <c r="Z14" s="26"/>
      <c r="AA14" s="26"/>
      <c r="AB14" s="26"/>
      <c r="AC14" s="29"/>
      <c r="AD14" s="67">
        <f t="shared" si="1"/>
        <v>0</v>
      </c>
      <c r="AE14" s="218"/>
      <c r="AF14" s="218"/>
      <c r="AG14" s="220"/>
      <c r="AH14" s="75" t="e">
        <f t="shared" si="0"/>
        <v>#DIV/0!</v>
      </c>
      <c r="AI14" s="84">
        <f t="shared" si="2"/>
        <v>0</v>
      </c>
      <c r="AJ14" s="83" t="e">
        <f t="shared" si="5"/>
        <v>#DIV/0!</v>
      </c>
      <c r="AK14" s="184">
        <f t="shared" si="4"/>
        <v>274</v>
      </c>
      <c r="AL14" s="86">
        <f>AK14/F14</f>
        <v>0.27400000000000002</v>
      </c>
      <c r="AM14" s="93" t="s">
        <v>70</v>
      </c>
      <c r="AN14" s="113" t="s">
        <v>142</v>
      </c>
    </row>
    <row r="15" spans="1:40" ht="75.95" customHeight="1" x14ac:dyDescent="0.25">
      <c r="A15" s="259"/>
      <c r="B15" s="262"/>
      <c r="C15" s="193" t="s">
        <v>76</v>
      </c>
      <c r="D15" s="212" t="s">
        <v>77</v>
      </c>
      <c r="E15" s="21" t="s">
        <v>69</v>
      </c>
      <c r="F15" s="99">
        <v>4720</v>
      </c>
      <c r="G15" s="70" t="s">
        <v>54</v>
      </c>
      <c r="H15" s="66">
        <v>940</v>
      </c>
      <c r="I15" s="66">
        <v>260</v>
      </c>
      <c r="J15" s="63">
        <v>379</v>
      </c>
      <c r="K15" s="68">
        <v>423</v>
      </c>
      <c r="L15" s="63">
        <v>1142</v>
      </c>
      <c r="M15" s="67">
        <v>84</v>
      </c>
      <c r="N15" s="67">
        <v>275</v>
      </c>
      <c r="O15" s="125">
        <v>111</v>
      </c>
      <c r="P15" s="26">
        <v>87</v>
      </c>
      <c r="Q15" s="29">
        <v>3</v>
      </c>
      <c r="R15" s="26">
        <v>0</v>
      </c>
      <c r="S15" s="101">
        <v>0</v>
      </c>
      <c r="T15" s="26"/>
      <c r="U15" s="29"/>
      <c r="V15" s="27">
        <f>P15+Q15+R15+S15+T15+U15</f>
        <v>90</v>
      </c>
      <c r="W15" s="119">
        <f t="shared" si="3"/>
        <v>0.81081081081081086</v>
      </c>
      <c r="X15" s="29"/>
      <c r="Y15" s="26"/>
      <c r="Z15" s="69"/>
      <c r="AA15" s="69"/>
      <c r="AB15" s="69"/>
      <c r="AC15" s="29"/>
      <c r="AD15" s="67">
        <f t="shared" si="1"/>
        <v>0</v>
      </c>
      <c r="AE15" s="222"/>
      <c r="AF15" s="222"/>
      <c r="AG15" s="221"/>
      <c r="AH15" s="76">
        <f t="shared" si="0"/>
        <v>0</v>
      </c>
      <c r="AI15" s="84">
        <f t="shared" si="2"/>
        <v>90</v>
      </c>
      <c r="AJ15" s="83">
        <f t="shared" si="5"/>
        <v>0.81081081081081086</v>
      </c>
      <c r="AK15" s="184">
        <f t="shared" si="4"/>
        <v>1132</v>
      </c>
      <c r="AL15" s="86">
        <f>AK15/F15</f>
        <v>0.23983050847457626</v>
      </c>
      <c r="AM15" s="95" t="s">
        <v>70</v>
      </c>
      <c r="AN15" s="112" t="s">
        <v>131</v>
      </c>
    </row>
    <row r="16" spans="1:40" ht="57" customHeight="1" x14ac:dyDescent="0.25">
      <c r="A16" s="251">
        <v>200404</v>
      </c>
      <c r="B16" s="254" t="s">
        <v>78</v>
      </c>
      <c r="C16" s="203" t="s">
        <v>79</v>
      </c>
      <c r="D16" s="213" t="s">
        <v>80</v>
      </c>
      <c r="E16" s="21" t="s">
        <v>69</v>
      </c>
      <c r="F16" s="71">
        <v>7527</v>
      </c>
      <c r="G16" s="71" t="s">
        <v>54</v>
      </c>
      <c r="H16" s="68">
        <v>1327</v>
      </c>
      <c r="I16" s="97">
        <v>1724</v>
      </c>
      <c r="J16" s="64">
        <v>800</v>
      </c>
      <c r="K16" s="68">
        <v>711</v>
      </c>
      <c r="L16" s="64">
        <v>1267</v>
      </c>
      <c r="M16" s="68">
        <v>1144</v>
      </c>
      <c r="N16" s="68">
        <v>1704</v>
      </c>
      <c r="O16" s="126">
        <v>1000</v>
      </c>
      <c r="P16" s="23">
        <v>0</v>
      </c>
      <c r="Q16" s="122">
        <v>0</v>
      </c>
      <c r="R16" s="23">
        <v>0</v>
      </c>
      <c r="S16" s="23">
        <v>0</v>
      </c>
      <c r="T16" s="26"/>
      <c r="U16" s="29"/>
      <c r="V16" s="30">
        <f>P16+Q16+R16+S16+T16+U16</f>
        <v>0</v>
      </c>
      <c r="W16" s="131">
        <f t="shared" si="3"/>
        <v>0</v>
      </c>
      <c r="X16" s="31"/>
      <c r="Y16" s="31"/>
      <c r="Z16" s="31"/>
      <c r="AA16" s="31"/>
      <c r="AB16" s="31"/>
      <c r="AC16" s="31"/>
      <c r="AD16" s="30">
        <f>SUM(X16:AC16)</f>
        <v>0</v>
      </c>
      <c r="AE16" s="223">
        <v>28084600000</v>
      </c>
      <c r="AF16" s="223">
        <v>1199387573</v>
      </c>
      <c r="AG16" s="226">
        <f>AF16/AE16</f>
        <v>4.2706236620781497E-2</v>
      </c>
      <c r="AH16" s="77">
        <f t="shared" si="0"/>
        <v>0</v>
      </c>
      <c r="AI16" s="84">
        <f t="shared" si="2"/>
        <v>0</v>
      </c>
      <c r="AJ16" s="83">
        <f t="shared" si="5"/>
        <v>0</v>
      </c>
      <c r="AK16" s="184">
        <f t="shared" si="4"/>
        <v>5283</v>
      </c>
      <c r="AL16" s="86">
        <f>+AK16/F16</f>
        <v>0.70187325627740138</v>
      </c>
      <c r="AM16" s="88" t="s">
        <v>81</v>
      </c>
      <c r="AN16" s="112" t="s">
        <v>143</v>
      </c>
    </row>
    <row r="17" spans="1:40" ht="66" customHeight="1" x14ac:dyDescent="0.25">
      <c r="A17" s="252"/>
      <c r="B17" s="255"/>
      <c r="C17" s="203" t="s">
        <v>82</v>
      </c>
      <c r="D17" s="202" t="s">
        <v>83</v>
      </c>
      <c r="E17" s="21" t="s">
        <v>69</v>
      </c>
      <c r="F17" s="99">
        <v>300</v>
      </c>
      <c r="G17" s="71" t="s">
        <v>54</v>
      </c>
      <c r="H17" s="68">
        <v>0</v>
      </c>
      <c r="I17" s="97">
        <v>0</v>
      </c>
      <c r="J17" s="63" t="s">
        <v>84</v>
      </c>
      <c r="K17" s="67">
        <v>2</v>
      </c>
      <c r="L17" s="63">
        <v>150</v>
      </c>
      <c r="M17" s="67">
        <v>65</v>
      </c>
      <c r="N17" s="67">
        <v>46</v>
      </c>
      <c r="O17" s="125">
        <v>0</v>
      </c>
      <c r="P17" s="26">
        <v>0</v>
      </c>
      <c r="Q17" s="29">
        <v>0</v>
      </c>
      <c r="R17" s="26">
        <v>0</v>
      </c>
      <c r="S17" s="26">
        <v>0</v>
      </c>
      <c r="T17" s="26"/>
      <c r="U17" s="29"/>
      <c r="V17" s="27">
        <f t="shared" ref="V17:V21" si="6">P17+Q17+R17+S17+T17+U17</f>
        <v>0</v>
      </c>
      <c r="W17" s="122">
        <v>0</v>
      </c>
      <c r="X17" s="26"/>
      <c r="Y17" s="26"/>
      <c r="Z17" s="26"/>
      <c r="AA17" s="26"/>
      <c r="AB17" s="26"/>
      <c r="AC17" s="31"/>
      <c r="AD17" s="30">
        <f t="shared" ref="AD17:AD26" si="7">SUM(X17:AC17)</f>
        <v>0</v>
      </c>
      <c r="AE17" s="224"/>
      <c r="AF17" s="224"/>
      <c r="AG17" s="227"/>
      <c r="AH17" s="78">
        <v>0</v>
      </c>
      <c r="AI17" s="84">
        <f t="shared" si="2"/>
        <v>0</v>
      </c>
      <c r="AJ17" s="83" t="e">
        <f t="shared" si="5"/>
        <v>#DIV/0!</v>
      </c>
      <c r="AK17" s="184">
        <f t="shared" si="4"/>
        <v>113</v>
      </c>
      <c r="AL17" s="86">
        <f>+AK17/F17</f>
        <v>0.37666666666666665</v>
      </c>
      <c r="AM17" s="88" t="s">
        <v>81</v>
      </c>
      <c r="AN17" s="111" t="s">
        <v>138</v>
      </c>
    </row>
    <row r="18" spans="1:40" ht="83.1" customHeight="1" x14ac:dyDescent="0.25">
      <c r="A18" s="252"/>
      <c r="B18" s="255"/>
      <c r="C18" s="203" t="s">
        <v>85</v>
      </c>
      <c r="D18" s="202" t="s">
        <v>86</v>
      </c>
      <c r="E18" s="21" t="s">
        <v>69</v>
      </c>
      <c r="F18" s="71">
        <v>1500</v>
      </c>
      <c r="G18" s="71" t="s">
        <v>54</v>
      </c>
      <c r="H18" s="68">
        <v>0</v>
      </c>
      <c r="I18" s="97">
        <v>0</v>
      </c>
      <c r="J18" s="64">
        <v>150</v>
      </c>
      <c r="K18" s="68">
        <v>555</v>
      </c>
      <c r="L18" s="64">
        <v>370</v>
      </c>
      <c r="M18" s="68">
        <v>370</v>
      </c>
      <c r="N18" s="68">
        <v>147</v>
      </c>
      <c r="O18" s="126">
        <v>0</v>
      </c>
      <c r="P18" s="23">
        <v>0</v>
      </c>
      <c r="Q18" s="122">
        <v>0</v>
      </c>
      <c r="R18" s="23">
        <v>0</v>
      </c>
      <c r="S18" s="23">
        <v>0</v>
      </c>
      <c r="T18" s="26"/>
      <c r="U18" s="29"/>
      <c r="V18" s="30">
        <f t="shared" si="6"/>
        <v>0</v>
      </c>
      <c r="W18" s="130" t="e">
        <f t="shared" si="3"/>
        <v>#DIV/0!</v>
      </c>
      <c r="X18" s="31"/>
      <c r="Y18" s="31"/>
      <c r="Z18" s="31"/>
      <c r="AA18" s="31"/>
      <c r="AB18" s="31"/>
      <c r="AC18" s="31"/>
      <c r="AD18" s="30">
        <f t="shared" si="7"/>
        <v>0</v>
      </c>
      <c r="AE18" s="224"/>
      <c r="AF18" s="224"/>
      <c r="AG18" s="227"/>
      <c r="AH18" s="77" t="e">
        <f>AD18/O18</f>
        <v>#DIV/0!</v>
      </c>
      <c r="AI18" s="84">
        <f t="shared" si="2"/>
        <v>0</v>
      </c>
      <c r="AJ18" s="83" t="e">
        <f t="shared" si="5"/>
        <v>#DIV/0!</v>
      </c>
      <c r="AK18" s="184">
        <f t="shared" si="4"/>
        <v>1072</v>
      </c>
      <c r="AL18" s="85">
        <f>AK18/F18</f>
        <v>0.71466666666666667</v>
      </c>
      <c r="AM18" s="88" t="s">
        <v>81</v>
      </c>
      <c r="AN18" s="111" t="s">
        <v>144</v>
      </c>
    </row>
    <row r="19" spans="1:40" ht="59.1" customHeight="1" x14ac:dyDescent="0.25">
      <c r="A19" s="253"/>
      <c r="B19" s="256"/>
      <c r="C19" s="203" t="s">
        <v>87</v>
      </c>
      <c r="D19" s="202" t="s">
        <v>88</v>
      </c>
      <c r="E19" s="21" t="s">
        <v>69</v>
      </c>
      <c r="F19" s="71">
        <v>1500</v>
      </c>
      <c r="G19" s="71" t="s">
        <v>54</v>
      </c>
      <c r="H19" s="68">
        <v>0</v>
      </c>
      <c r="I19" s="97">
        <v>0</v>
      </c>
      <c r="J19" s="64">
        <v>150</v>
      </c>
      <c r="K19" s="68">
        <v>636</v>
      </c>
      <c r="L19" s="64">
        <v>400</v>
      </c>
      <c r="M19" s="68">
        <v>400</v>
      </c>
      <c r="N19" s="68">
        <v>71</v>
      </c>
      <c r="O19" s="126" t="s">
        <v>59</v>
      </c>
      <c r="P19" s="23">
        <v>0</v>
      </c>
      <c r="Q19" s="122">
        <v>0</v>
      </c>
      <c r="R19" s="23">
        <v>0</v>
      </c>
      <c r="S19" s="23">
        <v>0</v>
      </c>
      <c r="T19" s="26"/>
      <c r="U19" s="29"/>
      <c r="V19" s="30">
        <f t="shared" si="6"/>
        <v>0</v>
      </c>
      <c r="W19" s="130" t="e">
        <f>V19/O19</f>
        <v>#VALUE!</v>
      </c>
      <c r="X19" s="31"/>
      <c r="Y19" s="31"/>
      <c r="Z19" s="31"/>
      <c r="AA19" s="31"/>
      <c r="AB19" s="31"/>
      <c r="AC19" s="31"/>
      <c r="AD19" s="30">
        <f t="shared" si="7"/>
        <v>0</v>
      </c>
      <c r="AE19" s="225"/>
      <c r="AF19" s="225"/>
      <c r="AG19" s="228"/>
      <c r="AH19" s="77" t="e">
        <f t="shared" ref="AH19:AH26" si="8">AD19/O19</f>
        <v>#VALUE!</v>
      </c>
      <c r="AI19" s="84">
        <f t="shared" si="2"/>
        <v>0</v>
      </c>
      <c r="AJ19" s="83" t="e">
        <f t="shared" si="5"/>
        <v>#VALUE!</v>
      </c>
      <c r="AK19" s="184">
        <f t="shared" si="4"/>
        <v>1107</v>
      </c>
      <c r="AL19" s="85">
        <f>AK19/F19</f>
        <v>0.73799999999999999</v>
      </c>
      <c r="AM19" s="88" t="s">
        <v>81</v>
      </c>
      <c r="AN19" s="113" t="s">
        <v>145</v>
      </c>
    </row>
    <row r="20" spans="1:40" ht="65.099999999999994" customHeight="1" thickBot="1" x14ac:dyDescent="0.3">
      <c r="A20" s="32">
        <v>200405</v>
      </c>
      <c r="B20" s="33" t="s">
        <v>89</v>
      </c>
      <c r="C20" s="203" t="s">
        <v>90</v>
      </c>
      <c r="D20" s="202" t="s">
        <v>91</v>
      </c>
      <c r="E20" s="21" t="s">
        <v>69</v>
      </c>
      <c r="F20" s="70">
        <v>3</v>
      </c>
      <c r="G20" s="70" t="s">
        <v>54</v>
      </c>
      <c r="H20" s="66">
        <v>0</v>
      </c>
      <c r="I20" s="66">
        <v>0</v>
      </c>
      <c r="J20" s="65">
        <v>1</v>
      </c>
      <c r="K20" s="66">
        <v>0</v>
      </c>
      <c r="L20" s="65">
        <v>1</v>
      </c>
      <c r="M20" s="66">
        <v>0</v>
      </c>
      <c r="N20" s="66">
        <v>0</v>
      </c>
      <c r="O20" s="127">
        <v>1</v>
      </c>
      <c r="P20" s="23">
        <v>0</v>
      </c>
      <c r="Q20" s="122">
        <v>0</v>
      </c>
      <c r="R20" s="23">
        <v>0</v>
      </c>
      <c r="S20" s="102">
        <v>0</v>
      </c>
      <c r="T20" s="26"/>
      <c r="U20" s="29"/>
      <c r="V20" s="30">
        <f t="shared" si="6"/>
        <v>0</v>
      </c>
      <c r="W20" s="98">
        <f>V20/F20</f>
        <v>0</v>
      </c>
      <c r="X20" s="31"/>
      <c r="Y20" s="34"/>
      <c r="Z20" s="34"/>
      <c r="AA20" s="31"/>
      <c r="AB20" s="31"/>
      <c r="AC20" s="34"/>
      <c r="AD20" s="30">
        <f t="shared" si="7"/>
        <v>0</v>
      </c>
      <c r="AE20" s="201">
        <v>302400000</v>
      </c>
      <c r="AF20" s="201">
        <v>114182279</v>
      </c>
      <c r="AG20" s="215">
        <f>AF20/AE20</f>
        <v>0.37758690145502644</v>
      </c>
      <c r="AH20" s="76">
        <f t="shared" si="8"/>
        <v>0</v>
      </c>
      <c r="AI20" s="84">
        <f t="shared" ref="AI20" si="9">AD20+V20</f>
        <v>0</v>
      </c>
      <c r="AJ20" s="83">
        <f t="shared" si="5"/>
        <v>0</v>
      </c>
      <c r="AK20" s="184">
        <f t="shared" si="4"/>
        <v>0</v>
      </c>
      <c r="AL20" s="87">
        <f>AK20/F20</f>
        <v>0</v>
      </c>
      <c r="AM20" s="96" t="s">
        <v>92</v>
      </c>
      <c r="AN20" s="111" t="s">
        <v>139</v>
      </c>
    </row>
    <row r="21" spans="1:40" ht="72" customHeight="1" thickBot="1" x14ac:dyDescent="0.3">
      <c r="A21" s="132">
        <v>200406</v>
      </c>
      <c r="B21" s="35" t="s">
        <v>93</v>
      </c>
      <c r="C21" s="203" t="s">
        <v>94</v>
      </c>
      <c r="D21" s="202" t="s">
        <v>95</v>
      </c>
      <c r="E21" s="21" t="s">
        <v>69</v>
      </c>
      <c r="F21" s="71">
        <v>6400</v>
      </c>
      <c r="G21" s="70" t="s">
        <v>54</v>
      </c>
      <c r="H21" s="66">
        <v>300</v>
      </c>
      <c r="I21" s="66">
        <v>335</v>
      </c>
      <c r="J21" s="66">
        <v>1034</v>
      </c>
      <c r="K21" s="66">
        <v>992</v>
      </c>
      <c r="L21" s="66">
        <v>2100</v>
      </c>
      <c r="M21" s="66">
        <v>950</v>
      </c>
      <c r="N21" s="66">
        <v>492</v>
      </c>
      <c r="O21" s="128">
        <v>450</v>
      </c>
      <c r="P21" s="23">
        <v>51</v>
      </c>
      <c r="Q21" s="122">
        <v>0</v>
      </c>
      <c r="R21" s="23">
        <v>0</v>
      </c>
      <c r="S21" s="23">
        <v>0</v>
      </c>
      <c r="T21" s="26"/>
      <c r="U21" s="29"/>
      <c r="V21" s="30">
        <f t="shared" si="6"/>
        <v>51</v>
      </c>
      <c r="W21" s="28">
        <f>V21/O21</f>
        <v>0.11333333333333333</v>
      </c>
      <c r="X21" s="34"/>
      <c r="Y21" s="34"/>
      <c r="Z21" s="34"/>
      <c r="AA21" s="31"/>
      <c r="AB21" s="31"/>
      <c r="AC21" s="34"/>
      <c r="AD21" s="30">
        <f t="shared" si="7"/>
        <v>0</v>
      </c>
      <c r="AE21" s="201">
        <v>2216900000</v>
      </c>
      <c r="AF21" s="201">
        <v>554663285</v>
      </c>
      <c r="AG21" s="215">
        <f>AF21/AE21</f>
        <v>0.2501977017456809</v>
      </c>
      <c r="AH21" s="76">
        <f t="shared" si="8"/>
        <v>0</v>
      </c>
      <c r="AI21" s="84">
        <f>AD21+V21</f>
        <v>51</v>
      </c>
      <c r="AJ21" s="83">
        <f t="shared" si="5"/>
        <v>0.11333333333333333</v>
      </c>
      <c r="AK21" s="92">
        <f t="shared" ref="AK21:AK26" si="10">(I21+K21+M21+V21+AD21)</f>
        <v>2328</v>
      </c>
      <c r="AL21" s="86">
        <f>AK21/F21</f>
        <v>0.36375000000000002</v>
      </c>
      <c r="AM21" s="88" t="s">
        <v>96</v>
      </c>
      <c r="AN21" s="114" t="s">
        <v>132</v>
      </c>
    </row>
    <row r="22" spans="1:40" ht="126.75" customHeight="1" thickBot="1" x14ac:dyDescent="0.3">
      <c r="A22" s="133">
        <v>200407</v>
      </c>
      <c r="B22" s="134" t="s">
        <v>97</v>
      </c>
      <c r="C22" s="204" t="s">
        <v>98</v>
      </c>
      <c r="D22" s="205" t="s">
        <v>99</v>
      </c>
      <c r="E22" s="135" t="s">
        <v>69</v>
      </c>
      <c r="F22" s="136">
        <v>1030</v>
      </c>
      <c r="G22" s="137" t="s">
        <v>54</v>
      </c>
      <c r="H22" s="138">
        <v>357</v>
      </c>
      <c r="I22" s="138">
        <v>219</v>
      </c>
      <c r="J22" s="139">
        <v>120</v>
      </c>
      <c r="K22" s="138">
        <v>135</v>
      </c>
      <c r="L22" s="139">
        <v>325</v>
      </c>
      <c r="M22" s="138">
        <v>351</v>
      </c>
      <c r="N22" s="138">
        <v>329</v>
      </c>
      <c r="O22" s="140">
        <v>150</v>
      </c>
      <c r="P22" s="141">
        <v>0</v>
      </c>
      <c r="Q22" s="191">
        <v>0</v>
      </c>
      <c r="R22" s="141">
        <v>0</v>
      </c>
      <c r="S22" s="141">
        <v>0</v>
      </c>
      <c r="T22" s="142"/>
      <c r="U22" s="143"/>
      <c r="V22" s="144">
        <f>P22+Q22+R22+S22+T22+U22</f>
        <v>0</v>
      </c>
      <c r="W22" s="188">
        <f>V22/O22</f>
        <v>0</v>
      </c>
      <c r="X22" s="145"/>
      <c r="Y22" s="145"/>
      <c r="Z22" s="145"/>
      <c r="AA22" s="145"/>
      <c r="AB22" s="145"/>
      <c r="AC22" s="145"/>
      <c r="AD22" s="144">
        <f t="shared" si="7"/>
        <v>0</v>
      </c>
      <c r="AE22" s="201">
        <v>820400000</v>
      </c>
      <c r="AF22" s="201">
        <v>296975237</v>
      </c>
      <c r="AG22" s="216">
        <f>AF22/AE22</f>
        <v>0.36198834349098002</v>
      </c>
      <c r="AH22" s="146">
        <f t="shared" si="8"/>
        <v>0</v>
      </c>
      <c r="AI22" s="147">
        <f>AD22+V22</f>
        <v>0</v>
      </c>
      <c r="AJ22" s="148">
        <f t="shared" si="5"/>
        <v>0</v>
      </c>
      <c r="AK22" s="149">
        <f t="shared" si="10"/>
        <v>705</v>
      </c>
      <c r="AL22" s="150">
        <f>AK22/F22</f>
        <v>0.68446601941747576</v>
      </c>
      <c r="AM22" s="151" t="s">
        <v>100</v>
      </c>
      <c r="AN22" s="152" t="s">
        <v>133</v>
      </c>
    </row>
    <row r="23" spans="1:40" ht="39" customHeight="1" x14ac:dyDescent="0.25">
      <c r="A23" s="229">
        <v>230044</v>
      </c>
      <c r="B23" s="232" t="s">
        <v>101</v>
      </c>
      <c r="C23" s="206" t="s">
        <v>102</v>
      </c>
      <c r="D23" s="207" t="s">
        <v>103</v>
      </c>
      <c r="E23" s="153" t="s">
        <v>69</v>
      </c>
      <c r="F23" s="159" t="s">
        <v>59</v>
      </c>
      <c r="G23" s="160" t="s">
        <v>54</v>
      </c>
      <c r="H23" s="161">
        <v>0</v>
      </c>
      <c r="I23" s="161">
        <v>0</v>
      </c>
      <c r="J23" s="161">
        <v>0</v>
      </c>
      <c r="K23" s="161">
        <v>0</v>
      </c>
      <c r="L23" s="161">
        <v>0</v>
      </c>
      <c r="M23" s="161">
        <v>0</v>
      </c>
      <c r="N23" s="161">
        <v>0</v>
      </c>
      <c r="O23" s="162">
        <v>15</v>
      </c>
      <c r="P23" s="154">
        <v>0</v>
      </c>
      <c r="Q23" s="154">
        <v>0</v>
      </c>
      <c r="R23" s="154">
        <v>0</v>
      </c>
      <c r="S23" s="154">
        <v>0</v>
      </c>
      <c r="T23" s="154"/>
      <c r="U23" s="154"/>
      <c r="V23" s="176">
        <f t="shared" ref="V23:V26" si="11">P23+Q23+R23+S23+T23+U23</f>
        <v>0</v>
      </c>
      <c r="W23" s="185">
        <f t="shared" ref="W23:W26" si="12">V23/O23</f>
        <v>0</v>
      </c>
      <c r="X23" s="164"/>
      <c r="Y23" s="164"/>
      <c r="Z23" s="164"/>
      <c r="AA23" s="164"/>
      <c r="AB23" s="164"/>
      <c r="AC23" s="164"/>
      <c r="AD23" s="176">
        <f t="shared" si="7"/>
        <v>0</v>
      </c>
      <c r="AE23" s="223">
        <v>1588620000</v>
      </c>
      <c r="AF23" s="240">
        <v>0</v>
      </c>
      <c r="AG23" s="240">
        <v>0</v>
      </c>
      <c r="AH23" s="177">
        <f t="shared" si="8"/>
        <v>0</v>
      </c>
      <c r="AI23" s="178">
        <f t="shared" ref="AI23:AI26" si="13">AD23+V23</f>
        <v>0</v>
      </c>
      <c r="AJ23" s="179">
        <f t="shared" si="5"/>
        <v>0</v>
      </c>
      <c r="AK23" s="149">
        <f t="shared" si="10"/>
        <v>0</v>
      </c>
      <c r="AL23" s="189" t="s">
        <v>59</v>
      </c>
      <c r="AM23" s="235" t="s">
        <v>104</v>
      </c>
      <c r="AN23" s="152" t="s">
        <v>134</v>
      </c>
    </row>
    <row r="24" spans="1:40" ht="39" customHeight="1" x14ac:dyDescent="0.25">
      <c r="A24" s="230"/>
      <c r="B24" s="233"/>
      <c r="C24" s="208" t="s">
        <v>105</v>
      </c>
      <c r="D24" s="209" t="s">
        <v>106</v>
      </c>
      <c r="E24" s="155" t="s">
        <v>69</v>
      </c>
      <c r="F24" s="166" t="s">
        <v>59</v>
      </c>
      <c r="G24" s="167" t="s">
        <v>54</v>
      </c>
      <c r="H24" s="168">
        <v>0</v>
      </c>
      <c r="I24" s="168">
        <v>0</v>
      </c>
      <c r="J24" s="168">
        <v>0</v>
      </c>
      <c r="K24" s="168">
        <v>0</v>
      </c>
      <c r="L24" s="168">
        <v>0</v>
      </c>
      <c r="M24" s="168">
        <v>0</v>
      </c>
      <c r="N24" s="168">
        <v>0</v>
      </c>
      <c r="O24" s="169">
        <v>10</v>
      </c>
      <c r="P24" s="156">
        <v>0</v>
      </c>
      <c r="Q24" s="156">
        <v>0</v>
      </c>
      <c r="R24" s="156">
        <v>0</v>
      </c>
      <c r="S24" s="156">
        <v>0</v>
      </c>
      <c r="T24" s="156"/>
      <c r="U24" s="156"/>
      <c r="V24" s="163">
        <f t="shared" si="11"/>
        <v>0</v>
      </c>
      <c r="W24" s="186">
        <f t="shared" si="12"/>
        <v>0</v>
      </c>
      <c r="X24" s="170"/>
      <c r="Y24" s="170"/>
      <c r="Z24" s="170"/>
      <c r="AA24" s="170"/>
      <c r="AB24" s="170"/>
      <c r="AC24" s="170"/>
      <c r="AD24" s="163">
        <f t="shared" si="7"/>
        <v>0</v>
      </c>
      <c r="AE24" s="224"/>
      <c r="AF24" s="241"/>
      <c r="AG24" s="241"/>
      <c r="AH24" s="165">
        <f t="shared" si="8"/>
        <v>0</v>
      </c>
      <c r="AI24" s="147">
        <f t="shared" si="13"/>
        <v>0</v>
      </c>
      <c r="AJ24" s="148">
        <f t="shared" si="5"/>
        <v>0</v>
      </c>
      <c r="AK24" s="149">
        <f t="shared" si="10"/>
        <v>0</v>
      </c>
      <c r="AL24" s="189" t="s">
        <v>59</v>
      </c>
      <c r="AM24" s="236"/>
      <c r="AN24" s="196" t="s">
        <v>135</v>
      </c>
    </row>
    <row r="25" spans="1:40" ht="39" customHeight="1" x14ac:dyDescent="0.25">
      <c r="A25" s="230"/>
      <c r="B25" s="233"/>
      <c r="C25" s="208" t="s">
        <v>107</v>
      </c>
      <c r="D25" s="209" t="s">
        <v>108</v>
      </c>
      <c r="E25" s="155" t="s">
        <v>69</v>
      </c>
      <c r="F25" s="166" t="s">
        <v>59</v>
      </c>
      <c r="G25" s="167" t="s">
        <v>54</v>
      </c>
      <c r="H25" s="168">
        <v>0</v>
      </c>
      <c r="I25" s="168">
        <v>0</v>
      </c>
      <c r="J25" s="168">
        <v>0</v>
      </c>
      <c r="K25" s="168">
        <v>0</v>
      </c>
      <c r="L25" s="168">
        <v>0</v>
      </c>
      <c r="M25" s="168">
        <v>0</v>
      </c>
      <c r="N25" s="168">
        <v>0</v>
      </c>
      <c r="O25" s="169">
        <v>43</v>
      </c>
      <c r="P25" s="156">
        <v>0</v>
      </c>
      <c r="Q25" s="156">
        <v>0</v>
      </c>
      <c r="R25" s="156">
        <v>0</v>
      </c>
      <c r="S25" s="156">
        <v>0</v>
      </c>
      <c r="T25" s="156"/>
      <c r="U25" s="156"/>
      <c r="V25" s="163">
        <f t="shared" si="11"/>
        <v>0</v>
      </c>
      <c r="W25" s="186">
        <f t="shared" si="12"/>
        <v>0</v>
      </c>
      <c r="X25" s="170"/>
      <c r="Y25" s="170"/>
      <c r="Z25" s="170"/>
      <c r="AA25" s="170"/>
      <c r="AB25" s="170"/>
      <c r="AC25" s="170"/>
      <c r="AD25" s="163">
        <f t="shared" si="7"/>
        <v>0</v>
      </c>
      <c r="AE25" s="224"/>
      <c r="AF25" s="241"/>
      <c r="AG25" s="241"/>
      <c r="AH25" s="165">
        <f t="shared" si="8"/>
        <v>0</v>
      </c>
      <c r="AI25" s="147">
        <f t="shared" si="13"/>
        <v>0</v>
      </c>
      <c r="AJ25" s="148">
        <f t="shared" si="5"/>
        <v>0</v>
      </c>
      <c r="AK25" s="149">
        <f t="shared" si="10"/>
        <v>0</v>
      </c>
      <c r="AL25" s="189" t="s">
        <v>59</v>
      </c>
      <c r="AM25" s="236"/>
      <c r="AN25" s="196" t="s">
        <v>136</v>
      </c>
    </row>
    <row r="26" spans="1:40" ht="39" customHeight="1" thickBot="1" x14ac:dyDescent="0.3">
      <c r="A26" s="231"/>
      <c r="B26" s="234"/>
      <c r="C26" s="210" t="s">
        <v>109</v>
      </c>
      <c r="D26" s="211" t="s">
        <v>110</v>
      </c>
      <c r="E26" s="157" t="s">
        <v>69</v>
      </c>
      <c r="F26" s="171" t="s">
        <v>59</v>
      </c>
      <c r="G26" s="172" t="s">
        <v>54</v>
      </c>
      <c r="H26" s="173">
        <v>0</v>
      </c>
      <c r="I26" s="173">
        <v>0</v>
      </c>
      <c r="J26" s="173">
        <v>0</v>
      </c>
      <c r="K26" s="173">
        <v>0</v>
      </c>
      <c r="L26" s="173">
        <v>0</v>
      </c>
      <c r="M26" s="173">
        <v>0</v>
      </c>
      <c r="N26" s="173">
        <v>0</v>
      </c>
      <c r="O26" s="174">
        <v>15</v>
      </c>
      <c r="P26" s="158">
        <v>0</v>
      </c>
      <c r="Q26" s="158">
        <v>0</v>
      </c>
      <c r="R26" s="158">
        <v>0</v>
      </c>
      <c r="S26" s="158">
        <v>0</v>
      </c>
      <c r="T26" s="158"/>
      <c r="U26" s="158"/>
      <c r="V26" s="180">
        <f t="shared" si="11"/>
        <v>0</v>
      </c>
      <c r="W26" s="187">
        <f t="shared" si="12"/>
        <v>0</v>
      </c>
      <c r="X26" s="175"/>
      <c r="Y26" s="175"/>
      <c r="Z26" s="175"/>
      <c r="AA26" s="175"/>
      <c r="AB26" s="175"/>
      <c r="AC26" s="175"/>
      <c r="AD26" s="180">
        <f t="shared" si="7"/>
        <v>0</v>
      </c>
      <c r="AE26" s="225"/>
      <c r="AF26" s="242"/>
      <c r="AG26" s="242"/>
      <c r="AH26" s="181">
        <f t="shared" si="8"/>
        <v>0</v>
      </c>
      <c r="AI26" s="182">
        <f t="shared" si="13"/>
        <v>0</v>
      </c>
      <c r="AJ26" s="183">
        <f t="shared" si="5"/>
        <v>0</v>
      </c>
      <c r="AK26" s="149">
        <f t="shared" si="10"/>
        <v>0</v>
      </c>
      <c r="AL26" s="189" t="s">
        <v>59</v>
      </c>
      <c r="AM26" s="237"/>
      <c r="AN26" s="196" t="s">
        <v>135</v>
      </c>
    </row>
    <row r="27" spans="1:40" x14ac:dyDescent="0.25">
      <c r="A27" s="36"/>
      <c r="B27" s="36"/>
      <c r="C27" s="37"/>
      <c r="D27" s="12"/>
      <c r="E27" s="12"/>
      <c r="F27" s="3"/>
      <c r="G27" s="3"/>
      <c r="H27" s="3"/>
      <c r="I27" s="3"/>
      <c r="J27" s="3"/>
      <c r="K27" s="3"/>
      <c r="L27" s="3"/>
      <c r="M27" s="3"/>
      <c r="N27" s="3"/>
      <c r="O27" s="61"/>
      <c r="P27" s="3"/>
      <c r="Q27" s="3"/>
      <c r="R27" s="3"/>
      <c r="S27" s="3"/>
      <c r="T27" s="3"/>
      <c r="U27" s="3"/>
      <c r="V27" s="3"/>
      <c r="W27" s="38"/>
      <c r="X27" s="38"/>
      <c r="Y27" s="38"/>
      <c r="Z27" s="38"/>
      <c r="AA27" s="38"/>
      <c r="AB27" s="38"/>
      <c r="AC27" s="38"/>
      <c r="AD27" s="38"/>
      <c r="AE27" s="38"/>
      <c r="AF27" s="38"/>
      <c r="AG27" s="38"/>
      <c r="AH27" s="38"/>
      <c r="AI27" s="38"/>
      <c r="AJ27" s="38"/>
      <c r="AK27" s="3"/>
      <c r="AL27" s="38"/>
      <c r="AM27" s="39"/>
      <c r="AN27" s="40"/>
    </row>
    <row r="28" spans="1:40" ht="21" x14ac:dyDescent="0.25">
      <c r="A28" s="5" t="s">
        <v>111</v>
      </c>
      <c r="B28" s="3"/>
      <c r="C28" s="3"/>
      <c r="D28" s="3"/>
      <c r="E28" s="4"/>
      <c r="F28" s="3"/>
      <c r="G28" s="3"/>
      <c r="H28" s="3"/>
      <c r="I28" s="3"/>
      <c r="J28" s="3"/>
      <c r="K28" s="3"/>
      <c r="L28" s="3"/>
      <c r="M28" s="3"/>
      <c r="N28" s="3"/>
      <c r="P28" s="3"/>
      <c r="Q28" s="3"/>
      <c r="R28" s="3"/>
      <c r="S28" s="3"/>
      <c r="T28" s="3"/>
      <c r="U28" s="3"/>
      <c r="V28" s="3"/>
      <c r="W28" s="3"/>
      <c r="X28" s="3"/>
      <c r="Y28" s="3"/>
      <c r="Z28" s="3"/>
      <c r="AA28" s="41"/>
      <c r="AB28" s="42"/>
      <c r="AC28" s="42"/>
      <c r="AD28" s="42"/>
      <c r="AE28" s="42"/>
      <c r="AF28" s="42"/>
      <c r="AG28" s="42"/>
      <c r="AH28" s="42"/>
      <c r="AI28" s="43"/>
      <c r="AJ28" s="43"/>
      <c r="AK28" s="43"/>
      <c r="AL28" s="43"/>
      <c r="AM28" s="3"/>
      <c r="AN28" s="3"/>
    </row>
    <row r="29" spans="1:40" x14ac:dyDescent="0.25">
      <c r="A29" s="44"/>
      <c r="B29" s="45"/>
      <c r="C29" s="45"/>
      <c r="D29" s="45"/>
      <c r="E29" s="46"/>
      <c r="F29" s="47"/>
      <c r="G29" s="3"/>
      <c r="H29" s="3"/>
      <c r="I29" s="3"/>
      <c r="J29" s="3"/>
      <c r="K29" s="3"/>
      <c r="L29" s="3"/>
      <c r="M29" s="3"/>
      <c r="N29" s="3"/>
      <c r="P29" s="3"/>
      <c r="Q29" s="3"/>
      <c r="R29" s="3"/>
      <c r="S29" s="3"/>
      <c r="T29" s="3"/>
      <c r="U29" s="3"/>
      <c r="V29" s="3"/>
      <c r="W29" s="3"/>
      <c r="X29" s="3"/>
      <c r="Y29" s="3"/>
      <c r="Z29" s="3"/>
      <c r="AA29" s="41"/>
      <c r="AB29" s="42"/>
      <c r="AC29" s="42"/>
      <c r="AD29" s="42"/>
      <c r="AE29" s="42"/>
      <c r="AF29" s="42"/>
      <c r="AG29" s="42"/>
      <c r="AH29" s="42"/>
      <c r="AI29" s="43"/>
      <c r="AJ29" s="43"/>
      <c r="AK29" s="43"/>
      <c r="AL29" s="43"/>
      <c r="AM29" s="3"/>
      <c r="AN29" s="3"/>
    </row>
    <row r="30" spans="1:40" x14ac:dyDescent="0.25">
      <c r="A30" s="2"/>
      <c r="B30" s="3"/>
      <c r="C30" s="3"/>
      <c r="D30" s="3"/>
      <c r="E30" s="4"/>
      <c r="F30" s="3"/>
      <c r="G30" s="3"/>
      <c r="H30" s="3"/>
      <c r="I30" s="3"/>
      <c r="J30" s="3"/>
      <c r="K30" s="3"/>
      <c r="L30" s="3"/>
      <c r="M30" s="3"/>
      <c r="N30" s="3"/>
      <c r="P30" s="3"/>
      <c r="Q30" s="3"/>
      <c r="R30" s="3"/>
      <c r="S30" s="3"/>
      <c r="T30" s="3"/>
      <c r="U30" s="3"/>
      <c r="V30" s="3"/>
      <c r="W30" s="3"/>
      <c r="X30" s="3"/>
      <c r="Y30" s="3"/>
      <c r="Z30" s="3"/>
      <c r="AA30" s="41"/>
      <c r="AB30" s="42"/>
      <c r="AC30" s="42"/>
      <c r="AD30" s="42"/>
      <c r="AE30" s="42"/>
      <c r="AF30" s="42"/>
      <c r="AG30" s="42"/>
      <c r="AH30" s="42"/>
      <c r="AI30" s="43"/>
      <c r="AJ30" s="43"/>
      <c r="AK30" s="43"/>
      <c r="AL30" s="43"/>
      <c r="AM30" s="3"/>
      <c r="AN30" s="3"/>
    </row>
    <row r="31" spans="1:40" x14ac:dyDescent="0.25">
      <c r="A31" s="2"/>
      <c r="B31" s="3"/>
      <c r="C31" s="3"/>
      <c r="D31" s="3"/>
      <c r="E31" s="4"/>
      <c r="F31" s="3"/>
      <c r="G31" s="3"/>
      <c r="H31" s="3"/>
      <c r="I31" s="3"/>
      <c r="J31" s="3"/>
      <c r="K31" s="3"/>
      <c r="L31" s="3"/>
      <c r="M31" s="3"/>
      <c r="N31" s="3"/>
      <c r="P31" s="3"/>
      <c r="Q31" s="3"/>
      <c r="R31" s="3"/>
      <c r="S31" s="3"/>
      <c r="T31" s="3"/>
      <c r="U31" s="3"/>
      <c r="V31" s="3"/>
      <c r="W31" s="3"/>
      <c r="X31" s="3"/>
      <c r="Y31" s="3"/>
      <c r="Z31" s="3"/>
      <c r="AA31" s="41"/>
      <c r="AB31" s="42"/>
      <c r="AC31" s="42"/>
      <c r="AD31" s="42"/>
      <c r="AE31" s="42"/>
      <c r="AF31" s="42"/>
      <c r="AG31" s="42"/>
      <c r="AH31" s="42"/>
      <c r="AI31" s="43"/>
      <c r="AJ31" s="43"/>
      <c r="AK31" s="43"/>
      <c r="AL31" s="43"/>
      <c r="AM31" s="3"/>
      <c r="AN31" s="3"/>
    </row>
    <row r="32" spans="1:40" ht="19.5" thickBot="1" x14ac:dyDescent="0.3">
      <c r="A32" s="48" t="s">
        <v>112</v>
      </c>
      <c r="B32" s="3"/>
      <c r="C32" s="37"/>
      <c r="D32" s="12"/>
      <c r="E32" s="12"/>
      <c r="F32" s="3"/>
      <c r="G32" s="3"/>
      <c r="H32" s="3"/>
      <c r="I32" s="3"/>
      <c r="J32" s="3"/>
      <c r="K32" s="3"/>
      <c r="L32" s="3"/>
      <c r="M32" s="3"/>
      <c r="N32" s="3"/>
      <c r="O32" s="61"/>
      <c r="P32" s="3"/>
      <c r="Q32" s="3"/>
      <c r="R32" s="3"/>
      <c r="S32" s="3"/>
      <c r="T32" s="3"/>
      <c r="U32" s="3"/>
      <c r="V32" s="3"/>
      <c r="W32" s="38"/>
      <c r="X32" s="38"/>
      <c r="Y32" s="38"/>
      <c r="Z32" s="38"/>
      <c r="AA32" s="38"/>
      <c r="AB32" s="38"/>
      <c r="AC32" s="38"/>
      <c r="AD32" s="38"/>
      <c r="AE32" s="38"/>
      <c r="AF32" s="38"/>
      <c r="AG32" s="38"/>
      <c r="AH32" s="38"/>
      <c r="AI32" s="38"/>
      <c r="AJ32" s="38"/>
      <c r="AK32" s="3"/>
      <c r="AL32" s="38"/>
      <c r="AM32" s="39"/>
      <c r="AN32" s="40"/>
    </row>
    <row r="33" spans="1:40" ht="21" x14ac:dyDescent="0.25">
      <c r="A33" s="239" t="s">
        <v>113</v>
      </c>
      <c r="B33" s="239"/>
      <c r="C33" s="37"/>
      <c r="D33" s="49"/>
      <c r="E33" s="12"/>
      <c r="F33" s="3"/>
      <c r="G33" s="3"/>
      <c r="H33" s="3"/>
      <c r="I33" s="3"/>
      <c r="J33" s="3"/>
      <c r="K33" s="3"/>
      <c r="L33" s="3"/>
      <c r="M33" s="3"/>
      <c r="N33" s="3"/>
      <c r="O33" s="61"/>
      <c r="P33" s="3"/>
      <c r="Q33" s="3"/>
      <c r="R33" s="3"/>
      <c r="S33" s="3"/>
      <c r="T33" s="3"/>
      <c r="U33" s="3"/>
      <c r="V33" s="3"/>
      <c r="W33" s="38"/>
      <c r="X33" s="38"/>
      <c r="Y33" s="38"/>
      <c r="Z33" s="38"/>
      <c r="AA33" s="38"/>
      <c r="AB33" s="38"/>
      <c r="AC33" s="38"/>
      <c r="AD33" s="38"/>
      <c r="AE33" s="38"/>
      <c r="AF33" s="38"/>
      <c r="AG33" s="38"/>
      <c r="AH33" s="38"/>
      <c r="AI33" s="38"/>
      <c r="AJ33" s="38"/>
      <c r="AK33" s="3"/>
      <c r="AL33" s="38"/>
      <c r="AM33" s="39"/>
      <c r="AN33" s="40"/>
    </row>
    <row r="34" spans="1:40" x14ac:dyDescent="0.25">
      <c r="A34" s="238" t="s">
        <v>114</v>
      </c>
      <c r="B34" s="238"/>
      <c r="C34" s="37"/>
      <c r="D34" s="50"/>
      <c r="E34" s="12"/>
      <c r="F34" s="3"/>
      <c r="G34" s="3"/>
      <c r="H34" s="3"/>
      <c r="I34" s="3"/>
      <c r="J34" s="3"/>
      <c r="K34" s="3"/>
      <c r="L34" s="3"/>
      <c r="M34" s="3"/>
      <c r="N34" s="3"/>
      <c r="O34" s="61"/>
      <c r="P34" s="3"/>
      <c r="Q34" s="3"/>
      <c r="R34" s="3"/>
      <c r="S34" s="3"/>
      <c r="T34" s="3"/>
      <c r="U34" s="3"/>
      <c r="V34" s="3"/>
      <c r="W34" s="38"/>
      <c r="X34" s="38"/>
      <c r="Y34" s="38"/>
      <c r="Z34" s="38"/>
      <c r="AA34" s="38"/>
      <c r="AB34" s="38"/>
      <c r="AC34" s="38"/>
      <c r="AD34" s="38"/>
      <c r="AE34" s="38"/>
      <c r="AF34" s="38"/>
      <c r="AG34" s="38"/>
      <c r="AH34" s="38"/>
      <c r="AI34" s="38"/>
      <c r="AJ34" s="38"/>
      <c r="AK34" s="3"/>
      <c r="AL34" s="38"/>
      <c r="AM34" s="39"/>
      <c r="AN34" s="40"/>
    </row>
    <row r="35" spans="1:40" ht="21.75" thickBot="1" x14ac:dyDescent="0.3">
      <c r="A35" s="239" t="s">
        <v>115</v>
      </c>
      <c r="B35" s="239"/>
      <c r="C35" s="37"/>
      <c r="D35" s="51"/>
      <c r="E35" s="12"/>
      <c r="F35" s="3"/>
      <c r="G35" s="3"/>
      <c r="H35" s="3"/>
      <c r="I35" s="3"/>
      <c r="J35" s="3"/>
      <c r="K35" s="3"/>
      <c r="L35" s="3"/>
      <c r="M35" s="3"/>
      <c r="N35" s="3"/>
      <c r="O35" s="61"/>
      <c r="P35" s="3"/>
      <c r="Q35" s="3"/>
      <c r="R35" s="3"/>
      <c r="S35" s="3"/>
      <c r="T35" s="3"/>
      <c r="U35" s="3"/>
      <c r="V35" s="3"/>
      <c r="W35" s="38"/>
      <c r="X35" s="38"/>
      <c r="Y35" s="38"/>
      <c r="Z35" s="38"/>
      <c r="AA35" s="38"/>
      <c r="AB35" s="38"/>
      <c r="AC35" s="38"/>
      <c r="AD35" s="38"/>
      <c r="AE35" s="38"/>
      <c r="AF35" s="38"/>
      <c r="AG35" s="38"/>
      <c r="AH35" s="38"/>
      <c r="AI35" s="38"/>
      <c r="AJ35" s="38"/>
      <c r="AK35" s="3"/>
      <c r="AL35" s="38"/>
      <c r="AM35" s="39"/>
      <c r="AN35" s="40"/>
    </row>
    <row r="36" spans="1:40" x14ac:dyDescent="0.25">
      <c r="A36" s="238" t="s">
        <v>116</v>
      </c>
      <c r="B36" s="238"/>
      <c r="C36" s="37"/>
      <c r="D36" s="52"/>
      <c r="E36" s="12"/>
      <c r="F36" s="3"/>
      <c r="G36" s="3"/>
      <c r="H36" s="3"/>
      <c r="I36" s="3"/>
      <c r="J36" s="3"/>
      <c r="K36" s="3"/>
      <c r="L36" s="3"/>
      <c r="M36" s="3"/>
      <c r="N36" s="3"/>
      <c r="O36" s="61"/>
      <c r="P36" s="3"/>
      <c r="Q36" s="3"/>
      <c r="R36" s="3"/>
      <c r="S36" s="3"/>
      <c r="T36" s="3"/>
      <c r="U36" s="3"/>
      <c r="V36" s="3"/>
      <c r="W36" s="38"/>
      <c r="X36" s="38"/>
      <c r="Y36" s="38"/>
      <c r="Z36" s="38"/>
      <c r="AA36" s="38"/>
      <c r="AB36" s="38"/>
      <c r="AC36" s="38"/>
      <c r="AD36" s="38"/>
      <c r="AE36" s="38"/>
      <c r="AF36" s="38"/>
      <c r="AG36" s="38"/>
      <c r="AH36" s="38"/>
      <c r="AI36" s="38"/>
      <c r="AJ36" s="38"/>
      <c r="AK36" s="3"/>
      <c r="AL36" s="38"/>
      <c r="AM36" s="39"/>
      <c r="AN36" s="40"/>
    </row>
    <row r="37" spans="1:40" x14ac:dyDescent="0.25">
      <c r="A37" s="238" t="s">
        <v>117</v>
      </c>
      <c r="B37" s="238"/>
      <c r="C37" s="37"/>
      <c r="D37" s="53"/>
      <c r="E37" s="12"/>
      <c r="F37" s="3"/>
      <c r="G37" s="3"/>
      <c r="H37" s="3"/>
      <c r="I37" s="3"/>
      <c r="J37" s="3"/>
      <c r="K37" s="3"/>
      <c r="L37" s="3"/>
      <c r="M37" s="3"/>
      <c r="N37" s="3"/>
      <c r="O37" s="61"/>
      <c r="P37" s="3"/>
      <c r="Q37" s="3"/>
      <c r="R37" s="3"/>
      <c r="S37" s="3"/>
      <c r="T37" s="3"/>
      <c r="U37" s="3"/>
      <c r="V37" s="3"/>
      <c r="W37" s="54"/>
      <c r="X37" s="54"/>
      <c r="Y37" s="54"/>
      <c r="Z37" s="54"/>
      <c r="AA37" s="54"/>
      <c r="AB37" s="54"/>
      <c r="AC37" s="54"/>
      <c r="AD37" s="54"/>
      <c r="AE37" s="54"/>
      <c r="AF37" s="54"/>
      <c r="AG37" s="54"/>
      <c r="AH37" s="54"/>
      <c r="AI37" s="54"/>
      <c r="AJ37" s="54"/>
      <c r="AK37" s="3"/>
      <c r="AL37" s="38"/>
      <c r="AM37" s="55"/>
      <c r="AN37" s="40"/>
    </row>
    <row r="38" spans="1:40" x14ac:dyDescent="0.25">
      <c r="A38" s="11"/>
      <c r="B38" s="11"/>
      <c r="C38" s="37"/>
      <c r="D38" s="12"/>
      <c r="E38" s="12"/>
      <c r="F38" s="3"/>
      <c r="G38" s="3"/>
      <c r="H38" s="3"/>
      <c r="I38" s="3"/>
      <c r="J38" s="3"/>
      <c r="K38" s="3"/>
      <c r="L38" s="3"/>
      <c r="M38" s="3"/>
      <c r="N38" s="3"/>
      <c r="O38" s="61"/>
      <c r="P38" s="3"/>
      <c r="Q38" s="3"/>
      <c r="R38" s="3"/>
      <c r="S38" s="3"/>
      <c r="T38" s="3"/>
      <c r="U38" s="3"/>
      <c r="V38" s="3"/>
      <c r="W38" s="54"/>
      <c r="X38" s="54"/>
      <c r="Y38" s="54"/>
      <c r="Z38" s="54"/>
      <c r="AA38" s="54"/>
      <c r="AB38" s="54"/>
      <c r="AC38" s="54"/>
      <c r="AD38" s="54"/>
      <c r="AE38" s="54"/>
      <c r="AF38" s="54"/>
      <c r="AG38" s="54"/>
      <c r="AH38" s="54"/>
      <c r="AI38" s="54"/>
      <c r="AJ38" s="54"/>
      <c r="AK38" s="3"/>
      <c r="AL38" s="38"/>
      <c r="AM38" s="55"/>
      <c r="AN38" s="40"/>
    </row>
    <row r="39" spans="1:40" x14ac:dyDescent="0.25">
      <c r="A39" s="11"/>
      <c r="B39" s="11"/>
      <c r="C39" s="37"/>
      <c r="D39" s="12"/>
      <c r="E39" s="12"/>
      <c r="F39" s="3"/>
      <c r="G39" s="3"/>
      <c r="H39" s="3"/>
      <c r="I39" s="3"/>
      <c r="J39" s="3"/>
      <c r="K39" s="3"/>
      <c r="L39" s="3"/>
      <c r="M39" s="3"/>
      <c r="N39" s="3"/>
      <c r="O39" s="61"/>
      <c r="P39" s="3"/>
      <c r="Q39" s="3"/>
      <c r="R39" s="3"/>
      <c r="S39" s="3"/>
      <c r="T39" s="3"/>
      <c r="U39" s="3"/>
      <c r="V39" s="3"/>
      <c r="W39" s="54"/>
      <c r="X39" s="54"/>
      <c r="Y39" s="54"/>
      <c r="Z39" s="54"/>
      <c r="AA39" s="54"/>
      <c r="AB39" s="54"/>
      <c r="AC39" s="54"/>
      <c r="AD39" s="54"/>
      <c r="AE39" s="54"/>
      <c r="AF39" s="54"/>
      <c r="AG39" s="54"/>
      <c r="AH39" s="54"/>
      <c r="AI39" s="54"/>
      <c r="AJ39" s="54"/>
      <c r="AK39" s="3"/>
      <c r="AL39" s="38"/>
      <c r="AM39" s="55"/>
      <c r="AN39" s="40"/>
    </row>
    <row r="40" spans="1:40" x14ac:dyDescent="0.25">
      <c r="A40" s="11"/>
      <c r="B40" s="11"/>
      <c r="C40" s="37"/>
      <c r="D40" s="12"/>
      <c r="E40" s="12"/>
      <c r="F40" s="3"/>
      <c r="G40" s="3"/>
      <c r="H40" s="3"/>
      <c r="I40" s="3"/>
      <c r="J40" s="3"/>
      <c r="K40" s="3"/>
      <c r="L40" s="3"/>
      <c r="M40" s="3"/>
      <c r="N40" s="3"/>
      <c r="O40" s="61"/>
      <c r="P40" s="3"/>
      <c r="Q40" s="3"/>
      <c r="R40" s="3"/>
      <c r="S40" s="3"/>
      <c r="T40" s="3"/>
      <c r="U40" s="3"/>
      <c r="V40" s="3"/>
      <c r="W40" s="54"/>
      <c r="X40" s="54"/>
      <c r="Y40" s="54"/>
      <c r="Z40" s="54"/>
      <c r="AA40" s="54"/>
      <c r="AB40" s="54"/>
      <c r="AC40" s="54"/>
      <c r="AD40" s="54"/>
      <c r="AE40" s="54"/>
      <c r="AF40" s="54"/>
      <c r="AG40" s="54"/>
      <c r="AH40" s="54"/>
      <c r="AI40" s="54"/>
      <c r="AJ40" s="54"/>
      <c r="AK40" s="3"/>
      <c r="AL40" s="38"/>
      <c r="AM40" s="55"/>
      <c r="AN40" s="40"/>
    </row>
    <row r="41" spans="1:40" x14ac:dyDescent="0.25">
      <c r="A41" s="243" t="s">
        <v>118</v>
      </c>
      <c r="B41" s="56" t="s">
        <v>119</v>
      </c>
      <c r="C41" s="244" t="s">
        <v>120</v>
      </c>
      <c r="D41" s="57" t="s">
        <v>121</v>
      </c>
      <c r="E41" s="245" t="s">
        <v>122</v>
      </c>
      <c r="F41" s="246" t="s">
        <v>123</v>
      </c>
      <c r="G41" s="246"/>
      <c r="H41" s="246"/>
      <c r="I41" s="246"/>
      <c r="J41" s="246"/>
      <c r="K41" s="246"/>
      <c r="L41" s="246"/>
      <c r="M41" s="246"/>
      <c r="N41" s="246"/>
      <c r="O41" s="246"/>
      <c r="P41" s="246"/>
      <c r="Q41" s="246"/>
      <c r="R41" s="246"/>
      <c r="S41" s="3"/>
      <c r="T41" s="3"/>
      <c r="U41" s="3"/>
      <c r="V41" s="3"/>
      <c r="W41" s="38"/>
      <c r="X41" s="38"/>
      <c r="Y41" s="38"/>
      <c r="Z41" s="38"/>
      <c r="AA41" s="38"/>
      <c r="AB41" s="38"/>
      <c r="AC41" s="38"/>
      <c r="AD41" s="38"/>
      <c r="AE41" s="38"/>
      <c r="AF41" s="38"/>
      <c r="AG41" s="38"/>
      <c r="AH41" s="38"/>
      <c r="AI41" s="38"/>
      <c r="AJ41" s="38"/>
      <c r="AK41" s="3"/>
      <c r="AL41" s="38"/>
      <c r="AM41" s="39"/>
      <c r="AN41" s="40"/>
    </row>
    <row r="42" spans="1:40" x14ac:dyDescent="0.25">
      <c r="A42" s="243"/>
      <c r="B42" s="56" t="s">
        <v>124</v>
      </c>
      <c r="C42" s="244"/>
      <c r="D42" s="57" t="s">
        <v>125</v>
      </c>
      <c r="E42" s="245"/>
      <c r="F42" s="246" t="s">
        <v>126</v>
      </c>
      <c r="G42" s="246"/>
      <c r="H42" s="246"/>
      <c r="I42" s="246"/>
      <c r="J42" s="246"/>
      <c r="K42" s="246"/>
      <c r="L42" s="246"/>
      <c r="M42" s="246"/>
      <c r="N42" s="246"/>
      <c r="O42" s="246"/>
      <c r="P42" s="246"/>
      <c r="Q42" s="246"/>
      <c r="R42" s="246"/>
      <c r="S42" s="3"/>
      <c r="T42" s="3"/>
      <c r="U42" s="3"/>
      <c r="V42" s="3"/>
      <c r="W42" s="38"/>
      <c r="X42" s="38"/>
      <c r="Y42" s="38"/>
      <c r="Z42" s="38"/>
      <c r="AA42" s="38"/>
      <c r="AB42" s="38"/>
      <c r="AC42" s="38"/>
      <c r="AD42" s="38"/>
      <c r="AE42" s="38"/>
      <c r="AF42" s="38"/>
      <c r="AG42" s="38"/>
      <c r="AH42" s="38"/>
      <c r="AI42" s="38"/>
      <c r="AJ42" s="38"/>
      <c r="AK42" s="3"/>
      <c r="AL42" s="38"/>
      <c r="AM42" s="39"/>
      <c r="AN42" s="40"/>
    </row>
  </sheetData>
  <mergeCells count="38">
    <mergeCell ref="A1:A4"/>
    <mergeCell ref="B1:AM4"/>
    <mergeCell ref="X6:AH6"/>
    <mergeCell ref="AI6:AJ6"/>
    <mergeCell ref="AK6:AL6"/>
    <mergeCell ref="AM6:AN6"/>
    <mergeCell ref="O6:W6"/>
    <mergeCell ref="A8:A10"/>
    <mergeCell ref="B8:B10"/>
    <mergeCell ref="A16:A19"/>
    <mergeCell ref="B16:B19"/>
    <mergeCell ref="A11:A15"/>
    <mergeCell ref="B11:B15"/>
    <mergeCell ref="A37:B37"/>
    <mergeCell ref="A41:A42"/>
    <mergeCell ref="C41:C42"/>
    <mergeCell ref="E41:E42"/>
    <mergeCell ref="F41:R41"/>
    <mergeCell ref="F42:R42"/>
    <mergeCell ref="AM23:AM26"/>
    <mergeCell ref="A36:B36"/>
    <mergeCell ref="A33:B33"/>
    <mergeCell ref="A34:B34"/>
    <mergeCell ref="A35:B35"/>
    <mergeCell ref="AE23:AE26"/>
    <mergeCell ref="AF23:AF26"/>
    <mergeCell ref="AG23:AG26"/>
    <mergeCell ref="AE16:AE19"/>
    <mergeCell ref="AF16:AF19"/>
    <mergeCell ref="AG16:AG19"/>
    <mergeCell ref="A23:A26"/>
    <mergeCell ref="B23:B26"/>
    <mergeCell ref="AE8:AE10"/>
    <mergeCell ref="AF8:AF10"/>
    <mergeCell ref="AG8:AG10"/>
    <mergeCell ref="AE11:AE15"/>
    <mergeCell ref="AF11:AF15"/>
    <mergeCell ref="AG11:AG15"/>
  </mergeCells>
  <conditionalFormatting sqref="W8">
    <cfRule type="cellIs" priority="25" operator="greaterThan">
      <formula>0.41</formula>
    </cfRule>
  </conditionalFormatting>
  <conditionalFormatting sqref="W9:W11">
    <cfRule type="cellIs" dxfId="12" priority="6" operator="lessThan">
      <formula>"0.33"</formula>
    </cfRule>
    <cfRule type="cellIs" dxfId="11" priority="7" operator="lessThanOrEqual">
      <formula>0.083</formula>
    </cfRule>
    <cfRule type="cellIs" dxfId="10" priority="8" operator="between">
      <formula>0.083</formula>
      <formula>0.17</formula>
    </cfRule>
    <cfRule type="cellIs" dxfId="9" priority="9" operator="greaterThanOrEqual">
      <formula>0.171</formula>
    </cfRule>
  </conditionalFormatting>
  <conditionalFormatting sqref="W22">
    <cfRule type="cellIs" dxfId="8" priority="20" operator="lessThan">
      <formula>50</formula>
    </cfRule>
  </conditionalFormatting>
  <conditionalFormatting sqref="AH10">
    <cfRule type="cellIs" dxfId="7" priority="14" operator="lessThan">
      <formula>"0.33"</formula>
    </cfRule>
    <cfRule type="cellIs" dxfId="6" priority="15" operator="lessThanOrEqual">
      <formula>0.083</formula>
    </cfRule>
    <cfRule type="cellIs" dxfId="5" priority="16" operator="between">
      <formula>0.083</formula>
      <formula>0.17</formula>
    </cfRule>
    <cfRule type="cellIs" dxfId="4" priority="17" operator="greaterThanOrEqual">
      <formula>0.171</formula>
    </cfRule>
  </conditionalFormatting>
  <conditionalFormatting sqref="AH22:AH26">
    <cfRule type="cellIs" dxfId="3" priority="4" operator="lessThan">
      <formula>50</formula>
    </cfRule>
  </conditionalFormatting>
  <conditionalFormatting sqref="AJ8:AJ26">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pageMargins left="0.7" right="0.7" top="0.75" bottom="0.75" header="0.3" footer="0.3"/>
  <pageSetup orientation="portrait" r:id="rId1"/>
  <ignoredErrors>
    <ignoredError sqref="AL16" formula="1"/>
    <ignoredError sqref="AD17" formulaRange="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zoomScale="60" zoomScaleNormal="60" workbookViewId="0">
      <selection activeCell="H8" sqref="H8"/>
    </sheetView>
  </sheetViews>
  <sheetFormatPr baseColWidth="10" defaultColWidth="11" defaultRowHeight="60.75" customHeight="1" x14ac:dyDescent="0.25"/>
  <cols>
    <col min="2" max="2" width="54.5" customWidth="1"/>
  </cols>
  <sheetData>
    <row r="1" spans="1:2" ht="60.75" customHeight="1" x14ac:dyDescent="0.25">
      <c r="A1" s="192" t="s">
        <v>67</v>
      </c>
      <c r="B1" s="195" t="s">
        <v>68</v>
      </c>
    </row>
    <row r="2" spans="1:2" ht="60.75" customHeight="1" x14ac:dyDescent="0.25">
      <c r="A2" s="192" t="s">
        <v>71</v>
      </c>
      <c r="B2" s="195" t="s">
        <v>72</v>
      </c>
    </row>
    <row r="3" spans="1:2" ht="60.75" customHeight="1" x14ac:dyDescent="0.25">
      <c r="A3" s="192" t="s">
        <v>74</v>
      </c>
      <c r="B3" s="195" t="s">
        <v>75</v>
      </c>
    </row>
    <row r="4" spans="1:2" ht="60.75" customHeight="1" x14ac:dyDescent="0.25">
      <c r="A4" s="194" t="s">
        <v>82</v>
      </c>
      <c r="B4" s="195" t="s">
        <v>83</v>
      </c>
    </row>
    <row r="5" spans="1:2" ht="60.75" customHeight="1" x14ac:dyDescent="0.25">
      <c r="A5" s="194" t="s">
        <v>85</v>
      </c>
      <c r="B5" s="195" t="s">
        <v>86</v>
      </c>
    </row>
    <row r="6" spans="1:2" ht="60.75" customHeight="1" x14ac:dyDescent="0.25">
      <c r="A6" s="194" t="s">
        <v>87</v>
      </c>
      <c r="B6" s="195" t="s">
        <v>88</v>
      </c>
    </row>
    <row r="7" spans="1:2" ht="60.75" customHeight="1" x14ac:dyDescent="0.25">
      <c r="A7" s="194" t="s">
        <v>90</v>
      </c>
      <c r="B7" s="195"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PA2024</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ADMINISTRATIVO HOMO</cp:lastModifiedBy>
  <cp:revision/>
  <dcterms:created xsi:type="dcterms:W3CDTF">2021-06-04T18:58:02Z</dcterms:created>
  <dcterms:modified xsi:type="dcterms:W3CDTF">2024-05-10T15:57:23Z</dcterms:modified>
  <cp:category/>
  <cp:contentStatus/>
</cp:coreProperties>
</file>