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C:\Users\Julián Henao Zapata\Downloads\SEGUIMIENTO PLAN DE ACCIÓN 2023\"/>
    </mc:Choice>
  </mc:AlternateContent>
  <xr:revisionPtr revIDLastSave="0" documentId="8_{96C25793-A08C-41CD-A22E-D6B0B2D1C3FE}" xr6:coauthVersionLast="36" xr6:coauthVersionMax="36" xr10:uidLastSave="{00000000-0000-0000-0000-000000000000}"/>
  <bookViews>
    <workbookView xWindow="0" yWindow="0" windowWidth="23040" windowHeight="8364" xr2:uid="{00000000-000D-0000-FFFF-FFFF00000000}"/>
  </bookViews>
  <sheets>
    <sheet name="Plan de Accion Abril 2023" sheetId="1" r:id="rId1"/>
    <sheet name="Resumen" sheetId="5" state="hidden" r:id="rId2"/>
  </sheets>
  <externalReferences>
    <externalReference r:id="rId3"/>
  </externalReferences>
  <definedNames>
    <definedName name="_xlnm._FilterDatabase" localSheetId="0" hidden="1">'Plan de Accion Abril 2023'!$A$15:$AF$30</definedName>
    <definedName name="Años_préstamo">[1]amortization!$C$10</definedName>
    <definedName name="_xlnm.Print_Area" localSheetId="0">'Plan de Accion Abril 2023'!$A$9:$Z$49</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de Accion Abril 2023'!$15:$15</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workbook>
</file>

<file path=xl/calcChain.xml><?xml version="1.0" encoding="utf-8"?>
<calcChain xmlns="http://schemas.openxmlformats.org/spreadsheetml/2006/main">
  <c r="O16" i="1" l="1"/>
  <c r="N16" i="1"/>
  <c r="V16" i="1" l="1"/>
  <c r="X16" i="1" s="1"/>
  <c r="N30" i="1" l="1"/>
  <c r="N29" i="1"/>
  <c r="N28" i="1"/>
  <c r="N27" i="1"/>
  <c r="N26" i="1"/>
  <c r="N25" i="1"/>
  <c r="N24" i="1"/>
  <c r="N23" i="1"/>
  <c r="N22" i="1"/>
  <c r="N21" i="1"/>
  <c r="N20" i="1"/>
  <c r="N19" i="1"/>
  <c r="N18" i="1"/>
  <c r="N17" i="1"/>
  <c r="V30" i="1" l="1"/>
  <c r="X30" i="1" s="1"/>
  <c r="V29" i="1"/>
  <c r="X29" i="1" s="1"/>
  <c r="V28" i="1"/>
  <c r="X28" i="1" s="1"/>
  <c r="V27" i="1"/>
  <c r="X27" i="1" s="1"/>
  <c r="V25" i="1"/>
  <c r="X25" i="1" s="1"/>
  <c r="V24" i="1"/>
  <c r="X24" i="1" s="1"/>
  <c r="V23" i="1"/>
  <c r="X23" i="1" s="1"/>
  <c r="V22" i="1"/>
  <c r="X22" i="1" s="1"/>
  <c r="V21" i="1"/>
  <c r="X21" i="1" s="1"/>
  <c r="V20" i="1"/>
  <c r="X20" i="1" s="1"/>
  <c r="V19" i="1"/>
  <c r="X19" i="1" s="1"/>
  <c r="V18" i="1"/>
  <c r="V17" i="1"/>
  <c r="X17" i="1" s="1"/>
  <c r="O30" i="1"/>
  <c r="O29" i="1"/>
  <c r="O28" i="1"/>
  <c r="O26" i="1"/>
  <c r="O25" i="1"/>
  <c r="O24" i="1"/>
  <c r="O23" i="1"/>
  <c r="O22" i="1"/>
  <c r="O21" i="1"/>
  <c r="O19" i="1"/>
  <c r="X18" i="1"/>
  <c r="O17" i="1" l="1"/>
  <c r="O27" i="1"/>
  <c r="O18" i="1"/>
  <c r="D17" i="1" l="1"/>
  <c r="D19" i="1"/>
  <c r="V26" i="1" l="1"/>
  <c r="X26" i="1" s="1"/>
  <c r="AB30" i="1"/>
  <c r="AB29" i="1"/>
  <c r="AB28" i="1"/>
  <c r="AB24" i="1"/>
  <c r="AB19" i="1"/>
  <c r="AB16" i="1"/>
  <c r="W25" i="1" l="1"/>
  <c r="Y25" i="1" l="1"/>
  <c r="W23" i="1" l="1"/>
  <c r="W26" i="1"/>
  <c r="W29" i="1" l="1"/>
  <c r="W30" i="1"/>
  <c r="W24" i="1"/>
  <c r="W18" i="1"/>
  <c r="W16" i="1"/>
  <c r="Y16" i="1" s="1"/>
  <c r="W17" i="1"/>
  <c r="W21" i="1"/>
  <c r="W19" i="1"/>
  <c r="W28" i="1"/>
  <c r="Y26"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C74" i="5" l="1"/>
  <c r="Y23" i="1"/>
  <c r="Y30" i="1"/>
  <c r="B59" i="5"/>
  <c r="B60" i="5" s="1"/>
  <c r="W22" i="1"/>
  <c r="Y22" i="1" s="1"/>
  <c r="Y28" i="1"/>
  <c r="W27" i="1"/>
  <c r="Y27" i="1" s="1"/>
  <c r="Y17" i="1"/>
  <c r="Y19" i="1"/>
  <c r="Y24" i="1"/>
  <c r="C86" i="5"/>
  <c r="Y18" i="1"/>
  <c r="C48" i="5"/>
  <c r="Y21" i="1"/>
  <c r="Y29" i="1"/>
  <c r="D25" i="5"/>
  <c r="B62" i="5" l="1"/>
  <c r="B6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Solanye</author>
  </authors>
  <commentList>
    <comment ref="AD22" authorId="0" shapeId="0" xr:uid="{00000000-0006-0000-0000-000001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<sst xmlns="http://schemas.openxmlformats.org/spreadsheetml/2006/main" count="290" uniqueCount="238">
  <si>
    <t>Nombre Indicador</t>
  </si>
  <si>
    <t>Unidad</t>
  </si>
  <si>
    <t>Responsable</t>
  </si>
  <si>
    <t>Observaciones de seguimiento</t>
  </si>
  <si>
    <t>Código Indicador</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</si>
  <si>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</si>
  <si>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</si>
  <si>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</si>
  <si>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</si>
  <si>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</si>
  <si>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</si>
  <si>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</si>
  <si>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</si>
  <si>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</si>
  <si>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</si>
  <si>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</si>
  <si>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</si>
  <si>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</si>
  <si>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</si>
  <si>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</si>
  <si>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</si>
  <si>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</si>
  <si>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</si>
  <si>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</si>
  <si>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</si>
  <si>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</si>
  <si>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</si>
  <si>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</si>
  <si>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</si>
  <si>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</si>
  <si>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</si>
  <si>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</si>
  <si>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</si>
  <si>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</si>
  <si>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</si>
  <si>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</si>
  <si>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</si>
  <si>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</si>
  <si>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</si>
  <si>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</si>
  <si>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</si>
  <si>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</si>
  <si>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</si>
  <si>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</si>
  <si>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</si>
  <si>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</si>
  <si>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</si>
  <si>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</si>
  <si>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</si>
  <si>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</si>
  <si>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</si>
  <si>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</si>
  <si>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</si>
  <si>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</si>
  <si>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</si>
  <si>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</si>
  <si>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</si>
  <si>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</si>
  <si>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</si>
  <si>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</si>
  <si>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</si>
  <si>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</si>
  <si>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</si>
  <si>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</si>
  <si>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</si>
  <si>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</si>
  <si>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</si>
  <si>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</si>
  <si>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</si>
  <si>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</si>
  <si>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</si>
  <si>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</si>
  <si>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</si>
  <si>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</si>
  <si>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</si>
  <si>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</si>
  <si>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</si>
  <si>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</si>
  <si>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</si>
  <si>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</si>
  <si>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</si>
  <si>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</si>
  <si>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</si>
  <si>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</si>
  <si>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</si>
  <si>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</si>
  <si>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</si>
  <si>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</si>
  <si>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</si>
  <si>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</si>
  <si>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</si>
  <si>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</si>
  <si>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</si>
  <si>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</si>
  <si>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</si>
  <si>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</si>
  <si>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</si>
  <si>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</si>
  <si>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</si>
  <si>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</si>
  <si>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</si>
  <si>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</si>
  <si>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</si>
  <si>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</si>
  <si>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</si>
  <si>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</si>
  <si>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</si>
  <si>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</si>
  <si>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</si>
  <si>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</si>
  <si>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</si>
  <si>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</si>
  <si>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</si>
  <si>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</si>
  <si>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</si>
  <si>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</si>
  <si>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</si>
  <si>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</si>
  <si>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</si>
  <si>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</si>
  <si>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</si>
  <si>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</si>
  <si>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</si>
  <si>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</si>
  <si>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</si>
  <si>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</si>
  <si>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</si>
  <si>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</si>
  <si>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</si>
  <si>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</si>
  <si>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</si>
  <si>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</si>
  <si>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</si>
  <si>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</si>
  <si>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</si>
  <si>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</si>
  <si>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</si>
  <si>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</si>
  <si>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</si>
  <si>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</si>
  <si>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</si>
  <si>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</si>
  <si>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</si>
  <si>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</si>
  <si>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</si>
  <si>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</si>
  <si>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</si>
  <si>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</si>
  <si>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</si>
  <si>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</si>
  <si>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</si>
  <si>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</si>
  <si>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</si>
  <si>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</si>
  <si>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</si>
  <si>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</si>
  <si>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</si>
  <si>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</si>
  <si>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</si>
  <si>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</si>
  <si>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</si>
  <si>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</si>
  <si>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</si>
  <si>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</si>
  <si>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</si>
  <si>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</si>
  <si>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</si>
  <si>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</si>
  <si>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</si>
  <si>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</si>
  <si>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</si>
  <si>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</si>
  <si>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</si>
  <si>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</si>
  <si>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</si>
  <si>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</si>
  <si>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</si>
  <si>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</si>
  <si>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</si>
  <si>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</si>
  <si>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</si>
  <si>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</si>
  <si>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</si>
  <si>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</si>
  <si>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</si>
  <si>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</si>
  <si>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</si>
  <si>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</si>
  <si>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SUBDIRECCION POBLACIONAL -                     JAZMIN ASTRID VASQUEZ VASQUEZ</t>
  </si>
  <si>
    <t>Subdirección Dotación.          Mauricio Zapata Alvarez</t>
  </si>
  <si>
    <t>Subdirección Dotación.          Ludwing Alvarez Zapat</t>
  </si>
  <si>
    <t>Subdirección Jurídica.             Sandra Escudero</t>
  </si>
  <si>
    <t xml:space="preserve">Subdirección Planeación            Claudia Patricia Gòmez </t>
  </si>
  <si>
    <t>Julián Henao Zapata</t>
  </si>
  <si>
    <t>Profesional Especializado</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</si>
  <si>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</si>
  <si>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</si>
  <si>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</si>
  <si>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</si>
  <si>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</si>
  <si>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</si>
  <si>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IV02AD</t>
  </si>
  <si>
    <t>IV03AF</t>
  </si>
  <si>
    <t>Valor Estadistico</t>
  </si>
  <si>
    <t>IV02AC</t>
  </si>
  <si>
    <t>IV03AE</t>
  </si>
  <si>
    <t>IV04AF</t>
  </si>
  <si>
    <t>IV05AC</t>
  </si>
  <si>
    <t>IV06AH</t>
  </si>
  <si>
    <t>N/A</t>
  </si>
  <si>
    <t>3.4.5.18</t>
  </si>
  <si>
    <t>Consolidado Año 2022</t>
  </si>
  <si>
    <t>John Mario Saldarriaga</t>
  </si>
  <si>
    <t xml:space="preserve">Subdirector de Planeación </t>
  </si>
  <si>
    <t>IV07AC</t>
  </si>
  <si>
    <t>Subdirección Planeación               Claudia Patricia Gomez</t>
  </si>
  <si>
    <t>Subdirecciion Poblacional
CLAUDIA MARIA RODRIGUEZ LONDOÑO</t>
  </si>
  <si>
    <t>Subdirección Jurídica.             Beatriz Elena Sanchez Calle</t>
  </si>
  <si>
    <t>Subdirección Planeación               Julian Humberto Heano Zapata</t>
  </si>
  <si>
    <t>Subdirección Planeación.        Lady Natalia Mejía Bedoya</t>
  </si>
  <si>
    <r>
      <t>PLAN DE ACCIÓN</t>
    </r>
    <r>
      <rPr>
        <b/>
        <sz val="24"/>
        <color theme="0" tint="-0.34998626667073579"/>
        <rFont val="Calibri"/>
        <family val="2"/>
        <scheme val="minor"/>
      </rPr>
      <t xml:space="preserve"> 2023</t>
    </r>
  </si>
  <si>
    <t>Meta  2023</t>
  </si>
  <si>
    <r>
      <rPr>
        <b/>
        <sz val="9"/>
        <rFont val="Calibri"/>
        <family val="2"/>
        <scheme val="minor"/>
      </rPr>
      <t>ENERO</t>
    </r>
    <r>
      <rPr>
        <sz val="9"/>
        <rFont val="Calibri"/>
        <family val="2"/>
        <scheme val="minor"/>
      </rPr>
      <t xml:space="preserve">: REPORTE PROYECTADO PARA EL MES DE JUNIO Y DICIEMBRE </t>
    </r>
  </si>
  <si>
    <r>
      <t>SEGUIMIENTO CON CORTE A (MAYO 31</t>
    </r>
    <r>
      <rPr>
        <b/>
        <sz val="24"/>
        <color theme="0" tint="-0.34998626667073579"/>
        <rFont val="Calibri"/>
        <family val="2"/>
        <scheme val="minor"/>
      </rPr>
      <t>)</t>
    </r>
  </si>
  <si>
    <r>
      <rPr>
        <b/>
        <sz val="9"/>
        <rFont val="Calibri"/>
        <family val="2"/>
        <scheme val="minor"/>
      </rPr>
      <t xml:space="preserve">ENERO: </t>
    </r>
    <r>
      <rPr>
        <sz val="9"/>
        <rFont val="Calibri"/>
        <family val="2"/>
        <scheme val="minor"/>
      </rPr>
      <t xml:space="preserve">DURANTE ESTE MES SE REALIZARON 323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FEBRERO:</t>
    </r>
    <r>
      <rPr>
        <sz val="9"/>
        <rFont val="Calibri"/>
        <family val="2"/>
        <scheme val="minor"/>
      </rPr>
      <t xml:space="preserve"> DURANTE ESTE MES SE REALIZARON 657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r>
      <rPr>
        <b/>
        <sz val="9"/>
        <rFont val="Calibri"/>
        <family val="2"/>
        <scheme val="minor"/>
      </rPr>
      <t>MARZO:</t>
    </r>
    <r>
      <rPr>
        <sz val="9"/>
        <rFont val="Calibri"/>
        <family val="2"/>
        <scheme val="minor"/>
      </rPr>
      <t xml:space="preserve"> SE REALIZARON 5 REUNIONES CON LAS MESAS COMUNALES Y CORREGIMENTALES DE VIVIENDA Y HÁBITAT -MCCVH- O SUS LÍDERES/AS EN LAS COMUNAS 2, 11, 14 Y 16 DONDE SE ABORDAN TEMAS COMO EL FORTALECIMIENTO DE LAS MESAS Y ELECCIONES DE CARGOS. DOS REUNIONES UNA DE PREPARACIÓN Y LA REALIZACIÓN DE LA MDVH, DONDE SE CONTINUA CON EL EJERCICIO DE EVALUACIÓN DE LA MESA DISTRITAL ATREVES DE UN DOFA Y PRIORIZARON ESTRATEGIAS DE TRABAJO PARA EL 2023. SE LIDERAN DOS REUNIONES DE COMISIONES TÉCNICAS, UNA REUNIÓN DE LE MESA DISTRITAL DE VIVIENDA Y HÁBITAT -MDVH-. ADEMÁS, SE PARTICIPA COMO CORRESPONSABLES, PARTICIPANDO DE LOS DIÁLOGOS SOCIALES DE 9 COMUNAS DIRIGIDOS POR EL DAP EN LA TEMÁTICA DE HÁBITAT.  </t>
    </r>
    <r>
      <rPr>
        <b/>
        <sz val="9"/>
        <rFont val="Calibri"/>
        <family val="2"/>
        <scheme val="minor"/>
      </rPr>
      <t>ABRIL</t>
    </r>
    <r>
      <rPr>
        <sz val="9"/>
        <rFont val="Calibri"/>
        <family val="2"/>
        <scheme val="minor"/>
      </rPr>
      <t xml:space="preserve">:DURANTE ESTE MES SE REALIZARON 695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MAYO: </t>
    </r>
    <r>
      <rPr>
        <sz val="9"/>
        <rFont val="Calibri"/>
        <family val="2"/>
        <scheme val="minor"/>
      </rPr>
      <t>DURANTE ESTE MES SE REALIZARON 813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</si>
  <si>
    <r>
      <rPr>
        <b/>
        <sz val="9"/>
        <rFont val="Calibri"/>
        <family val="2"/>
        <scheme val="minor"/>
      </rPr>
      <t xml:space="preserve">ENERO:  </t>
    </r>
    <r>
      <rPr>
        <sz val="9"/>
        <rFont val="Calibri"/>
        <family val="2"/>
        <scheme val="minor"/>
      </rPr>
      <t xml:space="preserve">PARA EL MES DE ENERO DE 2023, SE CUENTA CON UN TOTAL DE 2.740 HOGARES ACTIVOS BENEFICIARIOS DEL SUBSIDIO DISTRITAL DE ARRENDAMIENTO TEMPORAL, PARA UN CONSOLIDADO DE ESTE BENEFICIO DE 100.312. </t>
    </r>
    <r>
      <rPr>
        <b/>
        <sz val="9"/>
        <rFont val="Calibri"/>
        <family val="2"/>
        <scheme val="minor"/>
      </rPr>
      <t>FEBRERO:</t>
    </r>
    <r>
      <rPr>
        <sz val="9"/>
        <rFont val="Calibri"/>
        <family val="2"/>
        <scheme val="minor"/>
      </rPr>
      <t xml:space="preserve"> SE CUENTA CON UN TOTAL DE 2.743 HOGARES ACTIVOS BENEFICIARIOS DEL SUBSIDIO DISTRITAL DE ARRENDAMIENTO TEMPORAL, PARA UN CONSOLIDADO DE ESTE BENEFICIO DE 103.055. </t>
    </r>
    <r>
      <rPr>
        <b/>
        <sz val="9"/>
        <rFont val="Calibri"/>
        <family val="2"/>
        <scheme val="minor"/>
      </rPr>
      <t xml:space="preserve">MARZO: </t>
    </r>
    <r>
      <rPr>
        <sz val="9"/>
        <rFont val="Calibri"/>
        <family val="2"/>
        <scheme val="minor"/>
      </rPr>
      <t>PARA EL MES DE MARZO DE 2023, SE CUENTA CON UN TOTAL DE 2.721 HOGARES ACTIVOS BENEFICIARIOS DEL SUBSIDIO DISTRITAL DE ARRENDAMIENTO TEMPORAL, PARA UN CONSOLIDADO DE ESTE BENEFICIO DE 105.776.</t>
    </r>
    <r>
      <rPr>
        <b/>
        <sz val="9"/>
        <rFont val="Calibri"/>
        <family val="2"/>
        <scheme val="minor"/>
      </rPr>
      <t xml:space="preserve"> ABRIL:</t>
    </r>
    <r>
      <rPr>
        <sz val="9"/>
        <rFont val="Calibri"/>
        <family val="2"/>
        <scheme val="minor"/>
      </rPr>
      <t xml:space="preserve">PARA EL MES DE ABRIL DE 2023, SE CUENTA CON UN TOTAL DE 2.715 HOGARES ACTIVOS BENEFICIARIOS DEL SUBSIDIO DISTRITAL DE ARRENDAMIENTO TEMPORAL, PARA UN CONSOLIDADO DE ESTE BENEFICIO DE 108.491. </t>
    </r>
    <r>
      <rPr>
        <b/>
        <sz val="9"/>
        <rFont val="Calibri"/>
        <family val="2"/>
        <scheme val="minor"/>
      </rPr>
      <t>MAYO:</t>
    </r>
    <r>
      <rPr>
        <sz val="9"/>
        <rFont val="Calibri"/>
        <family val="2"/>
        <scheme val="minor"/>
      </rPr>
      <t xml:space="preserve"> PARA EL MES DE MAYO DE 2023, SE CUENTA CON UN TOTAL DE 2.721 HOGARES ACTIVOS BENEFICIARIOS DEL SUBSIDIO DISTRITAL DE ARRENDAMIENTO TEMPORAL, PARA UN CONSOLIDADO DE ESTE BENEFICIO DE 111.212.</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</si>
  <si>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SE REALIZÓ LA ASIGNACIÓN DE 39 SUBSIDIOS DISTRITALES PARA ADQUISICIÓN DE VIVIENDA NUEVA EN EL PROYECTO HABITACIONAL LA PLAYITA Y PARA ADQUISICIÓN DE VIVIENDA USADA DE REPOSICIÓN, A 39 HOGARES PERTENECIENTES A POBLACIÓN DEMANDA LIBRE Y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MADRES CABEZA DE HOGAR, AFRODESCENDIENTES, VÍCTIMAS, PERSONAS CON DISCAPACIDAD Y MAYORES DE 65 AÑOS; SEGÚN EL ARCHIVO ADJUNTO, QUE CUMPLIERON CON LOS REQUISITOS DEL DECRETO 1053 DE 2020 PARA SER BENEFICIARIOS DEL SUBSIDIO. </t>
    </r>
    <r>
      <rPr>
        <b/>
        <sz val="9"/>
        <rFont val="Calibri"/>
        <family val="2"/>
        <scheme val="minor"/>
      </rPr>
      <t xml:space="preserve">MARZO: </t>
    </r>
    <r>
      <rPr>
        <sz val="9"/>
        <rFont val="Calibri"/>
        <family val="2"/>
        <scheme val="minor"/>
      </rPr>
      <t xml:space="preserve">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 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</si>
  <si>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 xml:space="preserve"> ABRIL: </t>
    </r>
    <r>
      <rPr>
        <sz val="9"/>
        <rFont val="Calibri"/>
        <family val="2"/>
        <scheme val="minor"/>
      </rPr>
      <t xml:space="preserve">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MAYO</t>
    </r>
    <r>
      <rPr>
        <sz val="9"/>
        <rFont val="Calibri"/>
        <family val="2"/>
        <scheme val="minor"/>
      </rPr>
      <t>:  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</si>
  <si>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 xml:space="preserve">FEBRERO: </t>
    </r>
    <r>
      <rPr>
        <sz val="9"/>
        <rFont val="Calibri"/>
        <family val="2"/>
        <scheme val="minor"/>
      </rPr>
      <t>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t>
    </r>
    <r>
      <rPr>
        <b/>
        <sz val="9"/>
        <rFont val="Calibri"/>
        <family val="2"/>
        <scheme val="minor"/>
      </rPr>
      <t xml:space="preserve"> 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t>
    </r>
    <r>
      <rPr>
        <b/>
        <sz val="9"/>
        <rFont val="Calibri"/>
        <family val="2"/>
        <scheme val="minor"/>
      </rPr>
      <t xml:space="preserve"> MAYO:</t>
    </r>
    <r>
      <rPr>
        <sz val="9"/>
        <rFont val="Calibri"/>
        <family val="2"/>
        <scheme val="minor"/>
      </rPr>
      <t>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t>
    </r>
  </si>
  <si>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FEBRERO</t>
    </r>
    <r>
      <rPr>
        <sz val="9"/>
        <rFont val="Calibri"/>
        <family val="2"/>
        <scheme val="minor"/>
      </rPr>
      <t xml:space="preserve">: 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 </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ABRIL: </t>
    </r>
    <r>
      <rPr>
        <sz val="9"/>
        <rFont val="Calibri"/>
        <family val="2"/>
        <scheme val="minor"/>
      </rPr>
      <t>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t>
    </r>
    <r>
      <rPr>
        <sz val="9"/>
        <rFont val="Calibri"/>
        <family val="2"/>
        <scheme val="minor"/>
      </rPr>
      <t>:EN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</si>
  <si>
    <r>
      <t xml:space="preserve">ENERO: </t>
    </r>
    <r>
      <rPr>
        <sz val="9"/>
        <rFont val="Calibri"/>
        <family val="2"/>
        <scheme val="minor"/>
      </rPr>
      <t xml:space="preserve">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t>
    </r>
    <r>
      <rPr>
        <b/>
        <sz val="9"/>
        <rFont val="Calibri"/>
        <family val="2"/>
        <scheme val="minor"/>
      </rPr>
      <t xml:space="preserve"> MARZO:</t>
    </r>
    <r>
      <rPr>
        <sz val="9"/>
        <rFont val="Calibri"/>
        <family val="2"/>
        <scheme val="minor"/>
      </rPr>
      <t xml:space="preserve"> 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t>
    </r>
    <r>
      <rPr>
        <b/>
        <sz val="9"/>
        <rFont val="Calibri"/>
        <family val="2"/>
        <scheme val="minor"/>
      </rPr>
      <t>ABRIL:</t>
    </r>
    <r>
      <rPr>
        <sz val="9"/>
        <rFont val="Calibri"/>
        <family val="2"/>
        <scheme val="minor"/>
      </rPr>
      <t xml:space="preserve">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 xml:space="preserve">MAYO: </t>
    </r>
    <r>
      <rPr>
        <sz val="9"/>
        <rFont val="Calibri"/>
        <family val="2"/>
        <scheme val="minor"/>
      </rPr>
      <t>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</si>
  <si>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t>
    </r>
    <r>
      <rPr>
        <b/>
        <sz val="9"/>
        <rFont val="Calibri"/>
        <family val="2"/>
        <scheme val="minor"/>
      </rPr>
      <t xml:space="preserve"> FEBRERO: </t>
    </r>
    <r>
      <rPr>
        <sz val="9"/>
        <rFont val="Calibri"/>
        <family val="2"/>
        <scheme val="minor"/>
      </rPr>
      <t xml:space="preserve">DURANTE LE MES DE FEBRERO FUERON REPORTADOS 1423 ASIGNACION DE SUBSIDIOS PARA MEJORAMIENTO DE VIVIENDA A POBLACIÓN GENERAL. </t>
    </r>
    <r>
      <rPr>
        <b/>
        <sz val="9"/>
        <rFont val="Calibri"/>
        <family val="2"/>
        <scheme val="minor"/>
      </rPr>
      <t xml:space="preserve">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 xml:space="preserve"> ABRIL: </t>
    </r>
    <r>
      <rPr>
        <sz val="9"/>
        <rFont val="Calibri"/>
        <family val="2"/>
        <scheme val="minor"/>
      </rPr>
      <t xml:space="preserve">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EN EL MES DE MAYO, NO FUERON ASIGNADOS SUBSIDIOS DISTRITALES PARA MEJORAMIENTO DE VIVIENDA,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</si>
  <si>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FEBRERO</t>
    </r>
    <r>
      <rPr>
        <sz val="9"/>
        <rFont val="Calibri"/>
        <family val="2"/>
        <scheme val="minor"/>
      </rPr>
      <t xml:space="preserve">: PARA EL MES DE FEBRERO,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MARZO:</t>
    </r>
    <r>
      <rPr>
        <sz val="9"/>
        <rFont val="Calibri"/>
        <family val="2"/>
        <scheme val="minor"/>
      </rPr>
      <t>PARA EL MES DE MARZO, NO SE REALIZÓ ASIGNACIÓN DE SUBSIDIOS DISTRITAL DEL INDICADOR SUBSIDIOS PARA MEJORAMIENTO DE VIVIENDA ASIGNADOS EN LOS CORREGIMIENTOS, DEBIDO A QUE NO FUERON ASIGNADOS RECURSOS.</t>
    </r>
    <r>
      <rPr>
        <b/>
        <sz val="9"/>
        <rFont val="Calibri"/>
        <family val="2"/>
        <scheme val="minor"/>
      </rPr>
      <t xml:space="preserve"> 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EN EL MES DE MAYO, NO FUERON ASIGNADOS SUBSIDIOS DISTRITALES PARA MEJORAMIENTO DE VIVIENDA,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</si>
  <si>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EN EL MES DE ABRIL, NO FUERON ASIGNADOS SUBSIDIOS DISTRITALES SIN BARRERAS,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EN EL MES DE MAYO, NO FUERON ASIGNADOS SUBSIDIOS DISTRITALES SIN BARRERAS, YA QUE SE TRABAJA EN DIAGNÓSTICOS PARA SUBSIDIOS RURALES, SIENDO LO ÚNICO QUE FALTA POR ASIGNAR DE RECURSOS POAI 2023.</t>
    </r>
  </si>
  <si>
    <r>
      <rPr>
        <b/>
        <sz val="9"/>
        <rFont val="Calibri"/>
        <family val="2"/>
        <scheme val="minor"/>
      </rPr>
      <t xml:space="preserve">ENERO: </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FEBRERO:</t>
    </r>
    <r>
      <rPr>
        <sz val="9"/>
        <rFont val="Calibri"/>
        <family val="2"/>
        <scheme val="minor"/>
      </rPr>
      <t xml:space="preserve"> PARA EL MES DE FEBRERO FUERON ASIGNADOS 71 SUBSIDIOS PARA MEJORAMIENTO DE VIVIENDA PARA FAMILIAS CON INTEGRANTES JÓVENES CON HASTA 28 AÑOS Y 364 DÍAS DE EDAD.</t>
    </r>
    <r>
      <rPr>
        <b/>
        <sz val="9"/>
        <rFont val="Calibri"/>
        <family val="2"/>
        <scheme val="minor"/>
      </rPr>
      <t xml:space="preserve"> MARZO: </t>
    </r>
    <r>
      <rPr>
        <sz val="9"/>
        <rFont val="Calibri"/>
        <family val="2"/>
        <scheme val="minor"/>
      </rPr>
      <t xml:space="preserve">NO SE REALIZÓ ASIGNACIÓN DE SUBSIDIOS DISTRITAL, POR LO TANTO, NO HAY REPORTE DEL INDICADOR: NÚMERO DE SUBSIDIOS PARA MEJORAMIENTO DE VIVIENDA ASIGNADOS PARA FAMILIAS CON INTEGRANTES JÓVENES CON HASTA 28 AÑOS Y 364 DÍAS DE EDAD, YA QUE NO FUERON DESTINADOS RECURSOS. </t>
    </r>
    <r>
      <rPr>
        <b/>
        <sz val="9"/>
        <rFont val="Calibri"/>
        <family val="2"/>
        <scheme val="minor"/>
      </rPr>
      <t xml:space="preserve"> ABRIL:</t>
    </r>
    <r>
      <rPr>
        <sz val="9"/>
        <rFont val="Calibri"/>
        <family val="2"/>
        <scheme val="minor"/>
      </rPr>
      <t xml:space="preserve">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 </t>
    </r>
    <r>
      <rPr>
        <sz val="9"/>
        <rFont val="Calibri"/>
        <family val="2"/>
        <scheme val="minor"/>
      </rPr>
      <t>EN EL MES DE MAYO, NO FUERON ASIGNADOS SUBSIDIOS DISTRITALES - JÓVENES,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</si>
  <si>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FEBRERO: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 xml:space="preserve">MARZO: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ABRIL</t>
    </r>
    <r>
      <rPr>
        <sz val="9"/>
        <rFont val="Calibri"/>
        <family val="2"/>
        <scheme val="minor"/>
      </rPr>
      <t>: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t>
    </r>
    <r>
      <rPr>
        <b/>
        <sz val="9"/>
        <rFont val="Calibri"/>
        <family val="2"/>
        <scheme val="minor"/>
      </rPr>
      <t xml:space="preserve"> MAYO: </t>
    </r>
    <r>
      <rPr>
        <sz val="9"/>
        <rFont val="Calibri"/>
        <family val="2"/>
        <scheme val="minor"/>
      </rPr>
      <t>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t>
    </r>
  </si>
  <si>
    <r>
      <rPr>
        <b/>
        <sz val="9"/>
        <rFont val="Calibri"/>
        <family val="2"/>
        <scheme val="minor"/>
      </rPr>
      <t>ENERO:</t>
    </r>
    <r>
      <rPr>
        <sz val="9"/>
        <rFont val="Calibri"/>
        <family val="2"/>
        <scheme val="minor"/>
      </rPr>
      <t xml:space="preserve">  SE RECIBIERON RESOLUCIONES DE 31 CBML, 62 UNIDADES DE VIVIENDA DE LA CURADURÍA SEGUNDA DE LA CURADURÍA CERO NO SE RECIBIERON RESOLUCIONES PARA ESTE MES. </t>
    </r>
    <r>
      <rPr>
        <b/>
        <sz val="9"/>
        <rFont val="Calibri"/>
        <family val="2"/>
        <scheme val="minor"/>
      </rPr>
      <t>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 </t>
    </r>
    <r>
      <rPr>
        <b/>
        <sz val="9"/>
        <rFont val="Calibri"/>
        <family val="2"/>
        <scheme val="minor"/>
      </rPr>
      <t>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SE RECIBIERON RESOLUCIONES DE 8 CBML, 17 UNIDADES DE VIVIENDA DE LA CURADURÍA CERO DE LA CURADURÍA SEGUNDA NO SE RECIBIERON RESOLUCIONES PARA ESTE MES</t>
    </r>
    <r>
      <rPr>
        <b/>
        <sz val="9"/>
        <rFont val="Calibri"/>
        <family val="2"/>
        <scheme val="minor"/>
      </rPr>
      <t>. 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t>
    </r>
  </si>
  <si>
    <r>
      <rPr>
        <b/>
        <sz val="9"/>
        <rFont val="Calibri"/>
        <family val="2"/>
        <scheme val="minor"/>
      </rPr>
      <t xml:space="preserve">ENERO: </t>
    </r>
    <r>
      <rPr>
        <sz val="9"/>
        <rFont val="Calibri"/>
        <family val="2"/>
        <scheme val="minor"/>
      </rPr>
      <t xml:space="preserve">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 </t>
    </r>
    <r>
      <rPr>
        <b/>
        <sz val="9"/>
        <rFont val="Calibri"/>
        <family val="2"/>
        <scheme val="minor"/>
      </rPr>
      <t>FEBRERO</t>
    </r>
    <r>
      <rPr>
        <sz val="9"/>
        <rFont val="Calibri"/>
        <family val="2"/>
        <scheme val="minor"/>
      </rPr>
      <t>: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t>
    </r>
    <r>
      <rPr>
        <b/>
        <sz val="9"/>
        <rFont val="Calibri"/>
        <family val="2"/>
        <scheme val="minor"/>
      </rPr>
      <t xml:space="preserve"> 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ABRIL:P</t>
    </r>
    <r>
      <rPr>
        <sz val="9"/>
        <rFont val="Calibri"/>
        <family val="2"/>
        <scheme val="minor"/>
      </rPr>
      <t>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t>
    </r>
    <r>
      <rPr>
        <b/>
        <sz val="9"/>
        <rFont val="Calibri"/>
        <family val="2"/>
        <scheme val="minor"/>
      </rPr>
      <t xml:space="preserve">. MAYO: </t>
    </r>
    <r>
      <rPr>
        <sz val="9"/>
        <rFont val="Calibri"/>
        <family val="2"/>
        <scheme val="minor"/>
      </rPr>
      <t>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</si>
</sst>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quot;$&quot;\ #,##0;[Red]&quot;$&quot;\ #,##0"/>
  </numFmts>
  <fonts count="73" x14ac:knownFonts="1">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name val="Calibri"/>
      <family val="2"/>
    </font>
    <font>
      <sz val="14"/>
      <color theme="1"/>
      <name val="Calibri"/>
      <family val="2"/>
      <scheme val="minor"/>
    </font>
    <font>
      <sz val="9"/>
      <name val="Calibri"/>
      <family val="2"/>
      <scheme val="minor"/>
    </font>
    <font>
      <b/>
      <sz val="9"/>
      <name val="Calibri"/>
      <family val="2"/>
      <scheme val="minor"/>
    </font>
    <font>
      <b/>
      <sz val="10"/>
      <color rgb="FFFFFFFF"/>
      <name val="Calibri"/>
      <family val="2"/>
    </font>
    <font>
      <b/>
      <sz val="14"/>
      <color rgb="FFFFFFFF"/>
      <name val="Calibri"/>
      <family val="2"/>
    </font>
    <font>
      <sz val="14"/>
      <color theme="0"/>
      <name val="Calibri"/>
      <family val="2"/>
    </font>
    <font>
      <b/>
      <sz val="8"/>
      <color rgb="FFFFFFFF"/>
      <name val="Calibri"/>
      <family val="2"/>
    </font>
    <font>
      <sz val="10"/>
      <color rgb="FF000000"/>
      <name val="Calibri"/>
      <family val="2"/>
      <scheme val="minor"/>
    </font>
    <font>
      <b/>
      <sz val="14"/>
      <color theme="0"/>
      <name val="Calibri"/>
      <family val="2"/>
      <scheme val="minor"/>
    </font>
    <font>
      <sz val="12"/>
      <name val="Calibri"/>
      <family val="2"/>
    </font>
    <font>
      <sz val="10"/>
      <name val="Calibri"/>
      <family val="2"/>
    </font>
    <font>
      <sz val="14"/>
      <name val="Calibri"/>
      <family val="2"/>
      <scheme val="minor"/>
    </font>
    <font>
      <sz val="8"/>
      <name val="Calibri"/>
      <family val="2"/>
    </font>
    <font>
      <sz val="9"/>
      <color indexed="81"/>
      <name val="Tahoma"/>
      <family val="2"/>
    </font>
    <font>
      <b/>
      <sz val="9"/>
      <color indexed="81"/>
      <name val="Tahoma"/>
      <family val="2"/>
    </font>
  </fonts>
  <fills count="51">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34998626667073579"/>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041">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29" fillId="0" borderId="0" applyFont="0" applyFill="0" applyBorder="0" applyAlignment="0" applyProtection="0"/>
  </cellStyleXfs>
  <cellXfs count="361">
    <xf numFmtId="0" fontId="0" fillId="0" borderId="0" xfId="0"/>
    <xf numFmtId="0" fontId="0" fillId="3" borderId="0" xfId="0" applyFill="1"/>
    <xf numFmtId="0" fontId="0" fillId="3" borderId="0" xfId="0" applyFont="1" applyFill="1"/>
    <xf numFmtId="49" fontId="0" fillId="3" borderId="0" xfId="0" applyNumberFormat="1" applyFont="1" applyFill="1" applyAlignment="1">
      <alignment horizontal="center"/>
    </xf>
    <xf numFmtId="0" fontId="0" fillId="3" borderId="0" xfId="0" applyFill="1" applyAlignment="1">
      <alignment horizontal="justify"/>
    </xf>
    <xf numFmtId="49" fontId="7" fillId="3" borderId="0" xfId="0" applyNumberFormat="1" applyFont="1" applyFill="1" applyBorder="1" applyAlignment="1">
      <alignment vertical="center"/>
    </xf>
    <xf numFmtId="49" fontId="8" fillId="3" borderId="0" xfId="0" applyNumberFormat="1" applyFont="1" applyFill="1" applyBorder="1" applyAlignment="1">
      <alignment vertical="center"/>
    </xf>
    <xf numFmtId="49" fontId="9" fillId="3" borderId="0" xfId="0" applyNumberFormat="1" applyFont="1" applyFill="1" applyBorder="1" applyAlignment="1">
      <alignment vertical="center"/>
    </xf>
    <xf numFmtId="170" fontId="7" fillId="3" borderId="0" xfId="0" applyNumberFormat="1" applyFont="1" applyFill="1" applyBorder="1" applyAlignment="1">
      <alignment vertical="center"/>
    </xf>
    <xf numFmtId="170" fontId="0" fillId="3" borderId="0" xfId="0" applyNumberFormat="1" applyFill="1"/>
    <xf numFmtId="0" fontId="4" fillId="20" borderId="8" xfId="0" applyFont="1" applyFill="1" applyBorder="1" applyAlignment="1">
      <alignment horizontal="center" vertical="center"/>
    </xf>
    <xf numFmtId="171" fontId="4" fillId="20" borderId="9" xfId="2"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2" applyNumberFormat="1" applyFont="1" applyBorder="1"/>
    <xf numFmtId="0" fontId="0" fillId="0" borderId="12" xfId="0" applyBorder="1"/>
    <xf numFmtId="0" fontId="0" fillId="4" borderId="11" xfId="0" applyFill="1" applyBorder="1" applyAlignment="1">
      <alignment vertical="center"/>
    </xf>
    <xf numFmtId="171" fontId="0" fillId="4" borderId="0" xfId="2" applyNumberFormat="1" applyFont="1" applyFill="1" applyBorder="1" applyAlignment="1">
      <alignment vertical="center"/>
    </xf>
    <xf numFmtId="171" fontId="14" fillId="4" borderId="0" xfId="2"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2"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2" applyNumberFormat="1" applyFont="1" applyFill="1" applyBorder="1"/>
    <xf numFmtId="0" fontId="0" fillId="6" borderId="11" xfId="0" applyFill="1" applyBorder="1"/>
    <xf numFmtId="171" fontId="0" fillId="6" borderId="0" xfId="2" applyNumberFormat="1" applyFont="1" applyFill="1" applyBorder="1"/>
    <xf numFmtId="0" fontId="11" fillId="0" borderId="12" xfId="0" applyFont="1" applyBorder="1"/>
    <xf numFmtId="0" fontId="0" fillId="21" borderId="13" xfId="0" applyFill="1" applyBorder="1"/>
    <xf numFmtId="171" fontId="0" fillId="21" borderId="14" xfId="2" applyNumberFormat="1" applyFont="1" applyFill="1" applyBorder="1"/>
    <xf numFmtId="0" fontId="0" fillId="0" borderId="15" xfId="0" applyBorder="1"/>
    <xf numFmtId="0" fontId="4" fillId="20" borderId="0" xfId="0" applyFont="1" applyFill="1" applyAlignment="1">
      <alignment horizontal="center"/>
    </xf>
    <xf numFmtId="171" fontId="4" fillId="20" borderId="0" xfId="2" applyNumberFormat="1" applyFont="1" applyFill="1"/>
    <xf numFmtId="0" fontId="0" fillId="0" borderId="0" xfId="0" applyAlignment="1">
      <alignment wrapText="1"/>
    </xf>
    <xf numFmtId="171" fontId="0" fillId="0" borderId="0" xfId="2" applyNumberFormat="1" applyFont="1"/>
    <xf numFmtId="171" fontId="4" fillId="0" borderId="0" xfId="2"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2" applyNumberFormat="1" applyFont="1" applyFill="1" applyAlignment="1">
      <alignment horizontal="center" vertical="center"/>
    </xf>
    <xf numFmtId="171" fontId="4" fillId="6" borderId="12" xfId="2" applyNumberFormat="1" applyFont="1" applyFill="1" applyBorder="1" applyAlignment="1">
      <alignment horizontal="center" vertical="center"/>
    </xf>
    <xf numFmtId="0" fontId="16" fillId="0" borderId="0" xfId="0" applyFont="1" applyBorder="1" applyAlignment="1">
      <alignment horizontal="justify"/>
    </xf>
    <xf numFmtId="171" fontId="5" fillId="0" borderId="0" xfId="2" applyNumberFormat="1" applyFont="1" applyBorder="1" applyAlignment="1">
      <alignment horizontal="center"/>
    </xf>
    <xf numFmtId="0" fontId="16" fillId="0" borderId="14" xfId="0" applyFont="1" applyFill="1" applyBorder="1" applyAlignment="1">
      <alignment horizontal="justify" vertical="center" wrapText="1"/>
    </xf>
    <xf numFmtId="171" fontId="5" fillId="0" borderId="14" xfId="2" applyNumberFormat="1" applyFont="1" applyBorder="1" applyAlignment="1">
      <alignment horizontal="center"/>
    </xf>
    <xf numFmtId="0" fontId="16" fillId="2" borderId="0" xfId="0" applyFont="1" applyFill="1" applyBorder="1" applyAlignment="1">
      <alignment horizontal="justify"/>
    </xf>
    <xf numFmtId="171" fontId="5" fillId="6" borderId="12" xfId="2"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2"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2" applyNumberFormat="1" applyFont="1" applyBorder="1" applyAlignment="1">
      <alignment vertical="center"/>
    </xf>
    <xf numFmtId="171" fontId="5" fillId="0" borderId="14" xfId="2" applyNumberFormat="1" applyFont="1" applyBorder="1" applyAlignment="1">
      <alignment horizontal="justify" wrapText="1"/>
    </xf>
    <xf numFmtId="0" fontId="16" fillId="0" borderId="0" xfId="0" applyFont="1" applyFill="1" applyBorder="1" applyAlignment="1">
      <alignment horizontal="justify"/>
    </xf>
    <xf numFmtId="0" fontId="16" fillId="0" borderId="14" xfId="0" applyFont="1" applyBorder="1" applyAlignment="1">
      <alignment horizontal="justify"/>
    </xf>
    <xf numFmtId="171" fontId="5" fillId="0" borderId="14" xfId="2" applyNumberFormat="1" applyFont="1" applyBorder="1" applyAlignment="1"/>
    <xf numFmtId="0" fontId="16" fillId="2" borderId="0" xfId="0" applyFont="1" applyFill="1" applyBorder="1" applyAlignment="1">
      <alignment horizontal="justify" vertical="center" wrapText="1"/>
    </xf>
    <xf numFmtId="171" fontId="5" fillId="0" borderId="0" xfId="2" applyNumberFormat="1" applyFont="1" applyBorder="1" applyAlignment="1">
      <alignment horizontal="center" wrapText="1"/>
    </xf>
    <xf numFmtId="0" fontId="5" fillId="2" borderId="0" xfId="0" applyFont="1" applyFill="1" applyBorder="1" applyAlignment="1">
      <alignment horizontal="justify"/>
    </xf>
    <xf numFmtId="0" fontId="5" fillId="0" borderId="0" xfId="0" applyFont="1" applyBorder="1" applyAlignment="1">
      <alignment horizontal="justify" wrapText="1"/>
    </xf>
    <xf numFmtId="0" fontId="5" fillId="2" borderId="0" xfId="0" applyFont="1" applyFill="1" applyBorder="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applyBorder="1"/>
    <xf numFmtId="171" fontId="4" fillId="4" borderId="0" xfId="2"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2" applyNumberFormat="1" applyFont="1" applyFill="1" applyAlignment="1">
      <alignment horizontal="center"/>
    </xf>
    <xf numFmtId="171" fontId="4" fillId="6"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6" fillId="0" borderId="0" xfId="2" applyNumberFormat="1" applyFont="1" applyAlignment="1">
      <alignment vertical="top" wrapText="1"/>
    </xf>
    <xf numFmtId="171" fontId="16" fillId="6"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Border="1" applyAlignment="1">
      <alignment vertical="center" wrapText="1"/>
    </xf>
    <xf numFmtId="171" fontId="5" fillId="0" borderId="0" xfId="2"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2" applyNumberFormat="1" applyFont="1" applyBorder="1" applyAlignment="1">
      <alignment horizontal="center"/>
    </xf>
    <xf numFmtId="171" fontId="0" fillId="0" borderId="12" xfId="2" applyNumberFormat="1" applyFont="1" applyBorder="1"/>
    <xf numFmtId="0" fontId="4" fillId="6" borderId="11" xfId="0" applyFont="1" applyFill="1" applyBorder="1" applyAlignment="1">
      <alignment vertical="center"/>
    </xf>
    <xf numFmtId="171" fontId="4" fillId="6" borderId="12" xfId="2" applyNumberFormat="1" applyFont="1" applyFill="1" applyBorder="1" applyAlignment="1">
      <alignment vertical="center"/>
    </xf>
    <xf numFmtId="171" fontId="6" fillId="0" borderId="0" xfId="2"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2" applyNumberFormat="1" applyFont="1"/>
    <xf numFmtId="172" fontId="4" fillId="0" borderId="0" xfId="3" applyNumberFormat="1" applyFont="1"/>
    <xf numFmtId="0" fontId="18" fillId="0" borderId="0" xfId="0" applyFont="1"/>
    <xf numFmtId="171" fontId="5" fillId="0" borderId="0" xfId="2" applyNumberFormat="1" applyFont="1"/>
    <xf numFmtId="0" fontId="19" fillId="6" borderId="0" xfId="0" applyFont="1" applyFill="1"/>
    <xf numFmtId="171" fontId="20" fillId="6" borderId="0" xfId="2" applyNumberFormat="1" applyFont="1" applyFill="1"/>
    <xf numFmtId="171" fontId="0" fillId="6" borderId="0" xfId="2" applyNumberFormat="1" applyFont="1" applyFill="1"/>
    <xf numFmtId="0" fontId="4" fillId="20" borderId="0" xfId="0" applyFont="1" applyFill="1"/>
    <xf numFmtId="172" fontId="4" fillId="20" borderId="0" xfId="3" applyNumberFormat="1" applyFont="1" applyFill="1"/>
    <xf numFmtId="171" fontId="15" fillId="0" borderId="0" xfId="2" applyNumberFormat="1" applyFont="1"/>
    <xf numFmtId="0" fontId="5" fillId="3" borderId="0" xfId="0" applyFont="1" applyFill="1"/>
    <xf numFmtId="0" fontId="5" fillId="3" borderId="0" xfId="0" applyFont="1" applyFill="1" applyAlignment="1">
      <alignment horizontal="justify"/>
    </xf>
    <xf numFmtId="49" fontId="0" fillId="3" borderId="0" xfId="0" applyNumberFormat="1" applyFont="1" applyFill="1" applyBorder="1" applyAlignment="1">
      <alignment horizontal="center"/>
    </xf>
    <xf numFmtId="9" fontId="7" fillId="3" borderId="0" xfId="0" applyNumberFormat="1" applyFont="1" applyFill="1" applyBorder="1" applyAlignment="1">
      <alignment horizontal="center" vertical="center"/>
    </xf>
    <xf numFmtId="9" fontId="0" fillId="3" borderId="0" xfId="0" applyNumberFormat="1" applyFill="1" applyAlignment="1">
      <alignment horizontal="center" vertical="center"/>
    </xf>
    <xf numFmtId="0" fontId="5" fillId="3" borderId="0" xfId="0" applyFont="1" applyFill="1" applyBorder="1"/>
    <xf numFmtId="170" fontId="0" fillId="3" borderId="0" xfId="0" applyNumberFormat="1" applyFill="1" applyAlignment="1"/>
    <xf numFmtId="0" fontId="2" fillId="0" borderId="0" xfId="0" applyFont="1" applyBorder="1" applyAlignment="1">
      <alignment vertical="center"/>
    </xf>
    <xf numFmtId="0" fontId="2" fillId="3" borderId="0" xfId="0" applyFont="1" applyFill="1" applyBorder="1" applyAlignment="1">
      <alignment vertical="center"/>
    </xf>
    <xf numFmtId="49" fontId="0" fillId="3" borderId="29" xfId="0" applyNumberFormat="1" applyFont="1" applyFill="1" applyBorder="1" applyAlignment="1">
      <alignment horizontal="center"/>
    </xf>
    <xf numFmtId="0" fontId="0" fillId="3" borderId="30" xfId="0" applyFont="1" applyFill="1" applyBorder="1"/>
    <xf numFmtId="0" fontId="0" fillId="3" borderId="30" xfId="0" applyFill="1" applyBorder="1"/>
    <xf numFmtId="0" fontId="0" fillId="3" borderId="31" xfId="0" applyFill="1" applyBorder="1"/>
    <xf numFmtId="49" fontId="51" fillId="3" borderId="0" xfId="0" applyNumberFormat="1" applyFont="1" applyFill="1" applyBorder="1" applyAlignment="1">
      <alignment vertical="center"/>
    </xf>
    <xf numFmtId="0" fontId="2" fillId="3" borderId="0" xfId="0" applyFont="1" applyFill="1" applyBorder="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3" fontId="57" fillId="0" borderId="1" xfId="1" applyNumberFormat="1" applyFont="1" applyFill="1" applyBorder="1" applyAlignment="1">
      <alignment horizontal="center" vertical="center" wrapText="1"/>
    </xf>
    <xf numFmtId="0" fontId="58" fillId="3" borderId="1" xfId="0" applyFont="1" applyFill="1" applyBorder="1" applyAlignment="1">
      <alignment vertical="center" wrapText="1"/>
    </xf>
    <xf numFmtId="0" fontId="12" fillId="0" borderId="1" xfId="0" applyFont="1" applyBorder="1" applyAlignment="1">
      <alignment horizontal="center" vertical="center"/>
    </xf>
    <xf numFmtId="49" fontId="7" fillId="45" borderId="0" xfId="0" applyNumberFormat="1" applyFont="1" applyFill="1" applyBorder="1" applyAlignment="1">
      <alignment vertical="center"/>
    </xf>
    <xf numFmtId="0" fontId="0" fillId="6" borderId="0" xfId="0" applyFill="1" applyBorder="1"/>
    <xf numFmtId="49" fontId="7" fillId="5" borderId="0" xfId="0" applyNumberFormat="1" applyFont="1" applyFill="1" applyBorder="1" applyAlignment="1">
      <alignment vertical="center"/>
    </xf>
    <xf numFmtId="3" fontId="0" fillId="3" borderId="0" xfId="0" applyNumberFormat="1" applyFill="1"/>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Border="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11" fillId="3" borderId="30" xfId="0" applyFont="1" applyFill="1" applyBorder="1" applyAlignment="1">
      <alignment horizontal="left"/>
    </xf>
    <xf numFmtId="43" fontId="0" fillId="3" borderId="0" xfId="2797" applyFont="1" applyFill="1"/>
    <xf numFmtId="43" fontId="0" fillId="3" borderId="0" xfId="0" applyNumberFormat="1" applyFill="1"/>
    <xf numFmtId="0" fontId="16" fillId="3" borderId="0" xfId="0" applyFont="1" applyFill="1" applyAlignment="1">
      <alignment horizontal="center" vertical="center"/>
    </xf>
    <xf numFmtId="0" fontId="11" fillId="3" borderId="0" xfId="0" applyFont="1" applyFill="1" applyAlignment="1">
      <alignment horizontal="center"/>
    </xf>
    <xf numFmtId="49" fontId="10" fillId="3" borderId="0" xfId="0" applyNumberFormat="1" applyFont="1" applyFill="1" applyBorder="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1" fillId="3" borderId="30" xfId="0" applyFont="1" applyFill="1" applyBorder="1" applyAlignment="1">
      <alignment horizontal="center"/>
    </xf>
    <xf numFmtId="0" fontId="11" fillId="3" borderId="0" xfId="0" applyFont="1" applyFill="1"/>
    <xf numFmtId="0" fontId="11" fillId="3" borderId="0" xfId="0" applyFont="1" applyFill="1" applyBorder="1" applyAlignment="1">
      <alignment horizontal="center"/>
    </xf>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58" fillId="3" borderId="0" xfId="0" applyFont="1" applyFill="1"/>
    <xf numFmtId="49" fontId="66" fillId="2" borderId="4" xfId="0" applyNumberFormat="1" applyFont="1" applyFill="1" applyBorder="1" applyAlignment="1">
      <alignment vertical="center"/>
    </xf>
    <xf numFmtId="49" fontId="66" fillId="2" borderId="27" xfId="0" applyNumberFormat="1" applyFont="1" applyFill="1" applyBorder="1" applyAlignment="1">
      <alignment vertical="center"/>
    </xf>
    <xf numFmtId="0" fontId="58" fillId="3" borderId="0" xfId="0" applyFont="1" applyFill="1" applyBorder="1"/>
    <xf numFmtId="0" fontId="0" fillId="0" borderId="0" xfId="0" applyFill="1"/>
    <xf numFmtId="0" fontId="50" fillId="46" borderId="3" xfId="0" applyFont="1" applyFill="1" applyBorder="1" applyAlignment="1">
      <alignment horizontal="center" vertical="center" wrapText="1"/>
    </xf>
    <xf numFmtId="0" fontId="62" fillId="46" borderId="3" xfId="0" applyFont="1" applyFill="1" applyBorder="1" applyAlignment="1">
      <alignment horizontal="center" vertical="center" wrapText="1"/>
    </xf>
    <xf numFmtId="0" fontId="61" fillId="46" borderId="34" xfId="0" applyFont="1" applyFill="1" applyBorder="1" applyAlignment="1">
      <alignment horizontal="center" vertical="center" wrapText="1"/>
    </xf>
    <xf numFmtId="0" fontId="61" fillId="46" borderId="3" xfId="0" applyFont="1" applyFill="1" applyBorder="1" applyAlignment="1">
      <alignment horizontal="left" vertical="center"/>
    </xf>
    <xf numFmtId="0" fontId="61"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17" fontId="1" fillId="2" borderId="28" xfId="0" applyNumberFormat="1" applyFont="1" applyFill="1" applyBorder="1" applyAlignment="1">
      <alignment horizontal="center" vertical="center" wrapText="1"/>
    </xf>
    <xf numFmtId="0" fontId="1" fillId="2" borderId="28" xfId="0" applyFont="1" applyFill="1" applyBorder="1" applyAlignment="1">
      <alignment horizontal="center" vertical="center" wrapText="1"/>
    </xf>
    <xf numFmtId="0" fontId="62" fillId="2" borderId="28" xfId="0" applyFont="1" applyFill="1" applyBorder="1" applyAlignment="1">
      <alignment horizontal="center" vertical="center" wrapText="1"/>
    </xf>
    <xf numFmtId="170" fontId="1" fillId="47" borderId="3" xfId="0" applyNumberFormat="1" applyFont="1" applyFill="1" applyBorder="1" applyAlignment="1">
      <alignment horizontal="center" vertical="center" wrapText="1"/>
    </xf>
    <xf numFmtId="170" fontId="1" fillId="47" borderId="28" xfId="0" applyNumberFormat="1" applyFont="1" applyFill="1" applyBorder="1" applyAlignment="1">
      <alignment horizontal="center" vertical="center" wrapText="1"/>
    </xf>
    <xf numFmtId="0" fontId="1" fillId="47" borderId="28" xfId="0" applyFont="1" applyFill="1" applyBorder="1" applyAlignment="1">
      <alignment horizontal="center" vertical="center" wrapText="1"/>
    </xf>
    <xf numFmtId="0" fontId="64" fillId="46" borderId="28" xfId="0" applyFont="1" applyFill="1" applyBorder="1" applyAlignment="1">
      <alignment horizontal="center" vertical="center" wrapText="1"/>
    </xf>
    <xf numFmtId="0" fontId="1" fillId="46" borderId="28" xfId="0" applyFont="1" applyFill="1" applyBorder="1" applyAlignment="1">
      <alignment horizontal="center" vertical="center" wrapText="1"/>
    </xf>
    <xf numFmtId="9" fontId="57" fillId="0" borderId="44" xfId="1" applyFont="1" applyFill="1" applyBorder="1" applyAlignment="1">
      <alignment horizontal="center" vertical="center" wrapText="1"/>
    </xf>
    <xf numFmtId="3" fontId="57" fillId="0" borderId="37" xfId="1" applyNumberFormat="1" applyFont="1" applyFill="1" applyBorder="1" applyAlignment="1">
      <alignment horizontal="center" vertical="center" wrapText="1"/>
    </xf>
    <xf numFmtId="1" fontId="68" fillId="50" borderId="37" xfId="1" applyNumberFormat="1" applyFont="1" applyFill="1" applyBorder="1" applyAlignment="1">
      <alignment horizontal="center" vertical="center" wrapText="1"/>
    </xf>
    <xf numFmtId="1" fontId="57" fillId="48" borderId="37" xfId="1" applyNumberFormat="1" applyFont="1" applyFill="1" applyBorder="1" applyAlignment="1">
      <alignment horizontal="center" vertical="center" wrapText="1"/>
    </xf>
    <xf numFmtId="0" fontId="68" fillId="21" borderId="37" xfId="0" applyFont="1" applyFill="1" applyBorder="1" applyAlignment="1">
      <alignment horizontal="left" vertical="center" wrapText="1"/>
    </xf>
    <xf numFmtId="0" fontId="68" fillId="48" borderId="37" xfId="0" applyFont="1" applyFill="1" applyBorder="1" applyAlignment="1">
      <alignment horizontal="center" vertical="center" wrapText="1"/>
    </xf>
    <xf numFmtId="9" fontId="57" fillId="3" borderId="37" xfId="1" applyFont="1" applyFill="1" applyBorder="1" applyAlignment="1">
      <alignment horizontal="center" vertical="center" wrapText="1"/>
    </xf>
    <xf numFmtId="9" fontId="57" fillId="45" borderId="37" xfId="1" applyNumberFormat="1" applyFont="1" applyFill="1" applyBorder="1" applyAlignment="1">
      <alignment horizontal="center" vertical="center" wrapText="1"/>
    </xf>
    <xf numFmtId="0" fontId="70" fillId="0" borderId="36" xfId="0" applyFont="1" applyBorder="1" applyAlignment="1">
      <alignment horizontal="center" vertical="center" wrapText="1"/>
    </xf>
    <xf numFmtId="1" fontId="68" fillId="50" borderId="1" xfId="1" applyNumberFormat="1" applyFont="1" applyFill="1" applyBorder="1" applyAlignment="1">
      <alignment horizontal="center" vertical="center" wrapText="1"/>
    </xf>
    <xf numFmtId="1" fontId="57" fillId="48" borderId="1" xfId="1" applyNumberFormat="1" applyFont="1" applyFill="1" applyBorder="1" applyAlignment="1">
      <alignment horizontal="center" vertical="center" wrapText="1"/>
    </xf>
    <xf numFmtId="0" fontId="68" fillId="21" borderId="1" xfId="0" applyFont="1" applyFill="1" applyBorder="1" applyAlignment="1">
      <alignment horizontal="left" vertical="center" wrapText="1"/>
    </xf>
    <xf numFmtId="0" fontId="68" fillId="48" borderId="1" xfId="0" applyFont="1" applyFill="1" applyBorder="1" applyAlignment="1">
      <alignment horizontal="center" vertical="center" wrapText="1"/>
    </xf>
    <xf numFmtId="3" fontId="57" fillId="3" borderId="49" xfId="1" applyNumberFormat="1" applyFont="1" applyFill="1" applyBorder="1" applyAlignment="1">
      <alignment horizontal="center" vertical="center" wrapText="1"/>
    </xf>
    <xf numFmtId="0" fontId="57" fillId="3" borderId="1" xfId="0" applyNumberFormat="1" applyFont="1" applyFill="1" applyBorder="1" applyAlignment="1">
      <alignment horizontal="center" vertical="center" wrapText="1"/>
    </xf>
    <xf numFmtId="9" fontId="57" fillId="45" borderId="1" xfId="1" applyNumberFormat="1" applyFont="1" applyFill="1" applyBorder="1" applyAlignment="1">
      <alignment horizontal="center" vertical="center" wrapText="1"/>
    </xf>
    <xf numFmtId="3" fontId="57" fillId="3" borderId="1" xfId="1" applyNumberFormat="1" applyFont="1" applyFill="1" applyBorder="1" applyAlignment="1">
      <alignment horizontal="center" vertical="center" wrapText="1"/>
    </xf>
    <xf numFmtId="0" fontId="70" fillId="0" borderId="28" xfId="0" applyFont="1" applyBorder="1" applyAlignment="1">
      <alignment horizontal="center" vertical="center" wrapText="1"/>
    </xf>
    <xf numFmtId="1" fontId="68" fillId="50" borderId="44" xfId="1" applyNumberFormat="1" applyFont="1" applyFill="1" applyBorder="1" applyAlignment="1">
      <alignment horizontal="center" vertical="center" wrapText="1"/>
    </xf>
    <xf numFmtId="1" fontId="57" fillId="48" borderId="44" xfId="1" applyNumberFormat="1" applyFont="1" applyFill="1" applyBorder="1" applyAlignment="1">
      <alignment horizontal="center" vertical="center" wrapText="1"/>
    </xf>
    <xf numFmtId="0" fontId="68" fillId="21" borderId="44" xfId="0" applyFont="1" applyFill="1" applyBorder="1" applyAlignment="1">
      <alignment horizontal="left" vertical="center" wrapText="1"/>
    </xf>
    <xf numFmtId="0" fontId="68" fillId="48" borderId="44" xfId="0" applyFont="1" applyFill="1" applyBorder="1" applyAlignment="1">
      <alignment horizontal="center" vertical="center" wrapText="1"/>
    </xf>
    <xf numFmtId="9" fontId="57" fillId="45" borderId="44" xfId="1" applyNumberFormat="1" applyFont="1" applyFill="1" applyBorder="1" applyAlignment="1">
      <alignment horizontal="center" vertical="center" wrapText="1"/>
    </xf>
    <xf numFmtId="0" fontId="70" fillId="3" borderId="44" xfId="0" applyFont="1" applyFill="1" applyBorder="1" applyAlignment="1">
      <alignment horizontal="center" vertical="center" wrapText="1"/>
    </xf>
    <xf numFmtId="0" fontId="57" fillId="3" borderId="37" xfId="0" applyNumberFormat="1" applyFont="1" applyFill="1" applyBorder="1" applyAlignment="1">
      <alignment horizontal="center" vertical="center" wrapText="1"/>
    </xf>
    <xf numFmtId="3" fontId="57" fillId="3" borderId="37" xfId="1" applyNumberFormat="1" applyFont="1" applyFill="1" applyBorder="1" applyAlignment="1">
      <alignment horizontal="center" vertical="center" wrapText="1"/>
    </xf>
    <xf numFmtId="0" fontId="70" fillId="3" borderId="37" xfId="0" applyFont="1" applyFill="1" applyBorder="1" applyAlignment="1">
      <alignment horizontal="center" vertical="center" wrapText="1"/>
    </xf>
    <xf numFmtId="9" fontId="57" fillId="4" borderId="1" xfId="1" applyNumberFormat="1" applyFont="1" applyFill="1" applyBorder="1" applyAlignment="1">
      <alignment horizontal="center" vertical="center" wrapText="1"/>
    </xf>
    <xf numFmtId="0" fontId="70" fillId="3" borderId="2" xfId="0" applyFont="1" applyFill="1" applyBorder="1" applyAlignment="1">
      <alignment horizontal="center" vertical="center" wrapText="1"/>
    </xf>
    <xf numFmtId="9" fontId="57" fillId="6" borderId="1" xfId="1" applyNumberFormat="1" applyFont="1" applyFill="1" applyBorder="1" applyAlignment="1">
      <alignment horizontal="center" vertical="center" wrapText="1"/>
    </xf>
    <xf numFmtId="0" fontId="70" fillId="3" borderId="1" xfId="0" applyFont="1" applyFill="1" applyBorder="1" applyAlignment="1">
      <alignment horizontal="center" vertical="center" wrapText="1"/>
    </xf>
    <xf numFmtId="3" fontId="57" fillId="0" borderId="44" xfId="1" applyNumberFormat="1" applyFont="1" applyFill="1" applyBorder="1" applyAlignment="1">
      <alignment horizontal="center" vertical="center" wrapText="1"/>
    </xf>
    <xf numFmtId="0" fontId="57" fillId="3" borderId="44" xfId="0" applyNumberFormat="1" applyFont="1" applyFill="1" applyBorder="1" applyAlignment="1">
      <alignment horizontal="center" vertical="center" wrapText="1"/>
    </xf>
    <xf numFmtId="3" fontId="57" fillId="3" borderId="44" xfId="1" applyNumberFormat="1" applyFont="1" applyFill="1" applyBorder="1" applyAlignment="1">
      <alignment horizontal="center" vertical="center" wrapText="1"/>
    </xf>
    <xf numFmtId="1" fontId="57" fillId="0" borderId="37" xfId="1" applyNumberFormat="1" applyFont="1" applyFill="1" applyBorder="1" applyAlignment="1">
      <alignment horizontal="center" vertical="center" wrapText="1"/>
    </xf>
    <xf numFmtId="9" fontId="57" fillId="5" borderId="37" xfId="1" applyNumberFormat="1" applyFont="1" applyFill="1" applyBorder="1" applyAlignment="1">
      <alignment horizontal="center" vertical="center" wrapText="1"/>
    </xf>
    <xf numFmtId="0" fontId="70" fillId="0" borderId="37" xfId="0" applyFont="1" applyBorder="1" applyAlignment="1">
      <alignment horizontal="center" vertical="center" wrapText="1"/>
    </xf>
    <xf numFmtId="1" fontId="69" fillId="0" borderId="1" xfId="1" applyNumberFormat="1" applyFont="1" applyFill="1" applyBorder="1" applyAlignment="1" applyProtection="1">
      <alignment horizontal="center" vertical="center" wrapText="1"/>
    </xf>
    <xf numFmtId="0" fontId="70" fillId="0" borderId="1" xfId="0" applyFont="1" applyBorder="1" applyAlignment="1">
      <alignment horizontal="center" vertical="center" wrapText="1"/>
    </xf>
    <xf numFmtId="1" fontId="69" fillId="0" borderId="44" xfId="1" applyNumberFormat="1" applyFont="1" applyFill="1" applyBorder="1" applyAlignment="1" applyProtection="1">
      <alignment horizontal="center" vertical="center" wrapText="1"/>
    </xf>
    <xf numFmtId="0" fontId="70" fillId="0" borderId="44" xfId="0" applyFont="1" applyBorder="1" applyAlignment="1">
      <alignment horizontal="center" vertical="center" wrapText="1"/>
    </xf>
    <xf numFmtId="182" fontId="57" fillId="0" borderId="37" xfId="1" applyNumberFormat="1" applyFont="1" applyFill="1" applyBorder="1" applyAlignment="1">
      <alignment horizontal="center" vertical="center" wrapText="1"/>
    </xf>
    <xf numFmtId="182" fontId="57" fillId="3" borderId="37" xfId="1" applyNumberFormat="1" applyFont="1" applyFill="1" applyBorder="1" applyAlignment="1">
      <alignment horizontal="center" vertical="center" wrapText="1"/>
    </xf>
    <xf numFmtId="0" fontId="60" fillId="0" borderId="39" xfId="0" applyFont="1" applyBorder="1" applyAlignment="1">
      <alignment vertical="top" wrapText="1"/>
    </xf>
    <xf numFmtId="0" fontId="59" fillId="0" borderId="41" xfId="0" applyFont="1" applyBorder="1" applyAlignment="1">
      <alignment vertical="top" wrapText="1"/>
    </xf>
    <xf numFmtId="0" fontId="59" fillId="0" borderId="45" xfId="0" applyFont="1" applyBorder="1" applyAlignment="1">
      <alignment vertical="top" wrapText="1"/>
    </xf>
    <xf numFmtId="0" fontId="59" fillId="0" borderId="46" xfId="0" applyFont="1" applyBorder="1" applyAlignment="1">
      <alignment vertical="top" wrapText="1"/>
    </xf>
    <xf numFmtId="0" fontId="59" fillId="0" borderId="47" xfId="0" applyFont="1" applyBorder="1" applyAlignment="1">
      <alignment horizontal="justify" vertical="top" wrapText="1"/>
    </xf>
    <xf numFmtId="0" fontId="59" fillId="0" borderId="47" xfId="0" applyFont="1" applyBorder="1" applyAlignment="1">
      <alignment vertical="top" wrapText="1"/>
    </xf>
    <xf numFmtId="0" fontId="59" fillId="0" borderId="48" xfId="0" applyFont="1" applyBorder="1" applyAlignment="1">
      <alignment horizontal="justify" vertical="top" wrapText="1"/>
    </xf>
    <xf numFmtId="0" fontId="67" fillId="21" borderId="36"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 fontId="63" fillId="50" borderId="35" xfId="1" applyNumberFormat="1" applyFont="1" applyFill="1" applyBorder="1" applyAlignment="1">
      <alignment horizontal="center" vertical="center" wrapText="1"/>
    </xf>
    <xf numFmtId="1" fontId="68" fillId="50" borderId="36" xfId="1" applyNumberFormat="1" applyFont="1" applyFill="1" applyBorder="1" applyAlignment="1">
      <alignment horizontal="center" vertical="center" wrapText="1"/>
    </xf>
    <xf numFmtId="1" fontId="57" fillId="48" borderId="36" xfId="1" applyNumberFormat="1" applyFont="1" applyFill="1" applyBorder="1" applyAlignment="1">
      <alignment horizontal="center" vertical="center" wrapText="1"/>
    </xf>
    <xf numFmtId="0" fontId="68" fillId="21" borderId="36" xfId="0" applyFont="1" applyFill="1" applyBorder="1" applyAlignment="1">
      <alignment horizontal="left" vertical="center" wrapText="1"/>
    </xf>
    <xf numFmtId="0" fontId="68" fillId="48" borderId="36" xfId="0" applyFont="1" applyFill="1" applyBorder="1" applyAlignment="1">
      <alignment horizontal="center" vertical="center" wrapText="1"/>
    </xf>
    <xf numFmtId="3" fontId="57" fillId="3" borderId="36" xfId="1" applyNumberFormat="1" applyFont="1" applyFill="1" applyBorder="1" applyAlignment="1">
      <alignment horizontal="center" vertical="center" wrapText="1"/>
    </xf>
    <xf numFmtId="9" fontId="57" fillId="45" borderId="36" xfId="1" applyNumberFormat="1" applyFont="1" applyFill="1" applyBorder="1" applyAlignment="1">
      <alignment horizontal="center" vertical="center" wrapText="1"/>
    </xf>
    <xf numFmtId="3" fontId="57" fillId="0" borderId="36" xfId="1" applyNumberFormat="1" applyFont="1" applyFill="1" applyBorder="1" applyAlignment="1">
      <alignment horizontal="center" vertical="center" wrapText="1"/>
    </xf>
    <xf numFmtId="0" fontId="57" fillId="3" borderId="36" xfId="1" applyNumberFormat="1" applyFont="1" applyFill="1" applyBorder="1" applyAlignment="1">
      <alignment horizontal="center" vertical="center" wrapText="1"/>
    </xf>
    <xf numFmtId="9" fontId="57" fillId="6" borderId="36" xfId="1" applyNumberFormat="1" applyFont="1" applyFill="1" applyBorder="1" applyAlignment="1">
      <alignment horizontal="center" vertical="center" wrapText="1"/>
    </xf>
    <xf numFmtId="0" fontId="57" fillId="3" borderId="36" xfId="0" applyNumberFormat="1" applyFont="1" applyFill="1" applyBorder="1" applyAlignment="1">
      <alignment horizontal="center" vertical="center" wrapText="1"/>
    </xf>
    <xf numFmtId="170" fontId="57" fillId="0" borderId="36" xfId="0" applyNumberFormat="1" applyFont="1" applyFill="1" applyBorder="1" applyAlignment="1">
      <alignment horizontal="center" vertical="center" wrapText="1"/>
    </xf>
    <xf numFmtId="1" fontId="63" fillId="50" borderId="50" xfId="1" applyNumberFormat="1" applyFont="1" applyFill="1" applyBorder="1" applyAlignment="1">
      <alignment horizontal="center" vertical="center" wrapText="1"/>
    </xf>
    <xf numFmtId="0" fontId="67" fillId="21" borderId="37" xfId="0" applyFont="1" applyFill="1" applyBorder="1" applyAlignment="1">
      <alignment horizontal="left" vertical="center" wrapText="1"/>
    </xf>
    <xf numFmtId="0" fontId="57" fillId="0" borderId="37" xfId="0" applyFont="1" applyBorder="1" applyAlignment="1">
      <alignment horizontal="center" vertical="center" wrapText="1"/>
    </xf>
    <xf numFmtId="0" fontId="57" fillId="3" borderId="37" xfId="1" applyNumberFormat="1" applyFont="1" applyFill="1" applyBorder="1" applyAlignment="1">
      <alignment horizontal="center" vertical="center" wrapText="1"/>
    </xf>
    <xf numFmtId="9" fontId="57" fillId="6" borderId="37" xfId="1" applyNumberFormat="1" applyFont="1" applyFill="1" applyBorder="1" applyAlignment="1">
      <alignment horizontal="center" vertical="center" wrapText="1"/>
    </xf>
    <xf numFmtId="170" fontId="57" fillId="3" borderId="37" xfId="0" applyNumberFormat="1" applyFont="1" applyFill="1" applyBorder="1" applyAlignment="1">
      <alignment horizontal="center" vertical="center" wrapText="1"/>
    </xf>
    <xf numFmtId="0" fontId="59" fillId="0" borderId="46" xfId="0" applyFont="1" applyBorder="1" applyAlignment="1">
      <alignment horizontal="justify" vertical="top"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0" fontId="57" fillId="45" borderId="43" xfId="1" applyNumberFormat="1" applyFont="1" applyFill="1" applyBorder="1" applyAlignment="1">
      <alignment horizontal="center" vertical="center" wrapText="1"/>
    </xf>
    <xf numFmtId="3" fontId="57" fillId="0" borderId="51" xfId="1" applyNumberFormat="1" applyFont="1" applyFill="1" applyBorder="1" applyAlignment="1">
      <alignment horizontal="center" vertical="center" wrapText="1"/>
    </xf>
    <xf numFmtId="9" fontId="57" fillId="45" borderId="51" xfId="1" applyNumberFormat="1" applyFont="1" applyFill="1" applyBorder="1" applyAlignment="1">
      <alignment horizontal="center" vertical="center" wrapText="1"/>
    </xf>
    <xf numFmtId="0" fontId="57" fillId="3" borderId="51" xfId="0" applyNumberFormat="1" applyFont="1" applyFill="1" applyBorder="1" applyAlignment="1">
      <alignment horizontal="center" vertical="center" wrapText="1"/>
    </xf>
    <xf numFmtId="3" fontId="57" fillId="3" borderId="51" xfId="1" applyNumberFormat="1" applyFont="1" applyFill="1" applyBorder="1" applyAlignment="1">
      <alignment horizontal="center" vertical="center" wrapText="1"/>
    </xf>
    <xf numFmtId="0" fontId="57" fillId="0" borderId="43" xfId="0" applyFont="1" applyBorder="1" applyAlignment="1">
      <alignment horizontal="center" vertical="center" wrapText="1"/>
    </xf>
    <xf numFmtId="9" fontId="57" fillId="45" borderId="43" xfId="1" applyNumberFormat="1" applyFont="1" applyFill="1" applyBorder="1" applyAlignment="1">
      <alignment horizontal="center" vertical="center" wrapText="1"/>
    </xf>
    <xf numFmtId="3" fontId="57" fillId="0" borderId="43" xfId="1" applyNumberFormat="1" applyFont="1" applyFill="1" applyBorder="1" applyAlignment="1">
      <alignment horizontal="center" vertical="center" wrapText="1"/>
    </xf>
    <xf numFmtId="0" fontId="57" fillId="3" borderId="43" xfId="1" applyNumberFormat="1" applyFont="1" applyFill="1" applyBorder="1" applyAlignment="1">
      <alignment horizontal="center" vertical="center" wrapText="1"/>
    </xf>
    <xf numFmtId="0" fontId="57" fillId="3" borderId="43" xfId="0" applyNumberFormat="1" applyFont="1" applyFill="1" applyBorder="1" applyAlignment="1">
      <alignment horizontal="center" vertical="center" wrapText="1"/>
    </xf>
    <xf numFmtId="3" fontId="57" fillId="0" borderId="2" xfId="1" applyNumberFormat="1" applyFont="1" applyFill="1" applyBorder="1" applyAlignment="1">
      <alignment horizontal="center" vertical="center" wrapText="1"/>
    </xf>
    <xf numFmtId="9" fontId="57" fillId="3" borderId="43" xfId="1" applyFont="1" applyFill="1" applyBorder="1" applyAlignment="1">
      <alignment horizontal="center" vertical="center" wrapText="1"/>
    </xf>
    <xf numFmtId="9" fontId="57" fillId="5" borderId="1" xfId="1" applyNumberFormat="1" applyFont="1" applyFill="1" applyBorder="1" applyAlignment="1">
      <alignment horizontal="center" vertical="center" wrapText="1"/>
    </xf>
    <xf numFmtId="1" fontId="68" fillId="50" borderId="51" xfId="1" applyNumberFormat="1" applyFont="1" applyFill="1" applyBorder="1" applyAlignment="1">
      <alignment horizontal="center" vertical="center" wrapText="1"/>
    </xf>
    <xf numFmtId="1" fontId="57" fillId="48" borderId="51" xfId="1" applyNumberFormat="1" applyFont="1" applyFill="1" applyBorder="1" applyAlignment="1">
      <alignment horizontal="center" vertical="center" wrapText="1"/>
    </xf>
    <xf numFmtId="0" fontId="68" fillId="48" borderId="51" xfId="0" applyFont="1" applyFill="1" applyBorder="1" applyAlignment="1">
      <alignment horizontal="center" vertical="center" wrapText="1"/>
    </xf>
    <xf numFmtId="1" fontId="68" fillId="50" borderId="43" xfId="1" applyNumberFormat="1" applyFont="1" applyFill="1" applyBorder="1" applyAlignment="1">
      <alignment horizontal="center" vertical="center" wrapText="1"/>
    </xf>
    <xf numFmtId="1" fontId="57" fillId="48" borderId="43" xfId="1" applyNumberFormat="1" applyFont="1" applyFill="1" applyBorder="1" applyAlignment="1">
      <alignment horizontal="center" vertical="center" wrapText="1"/>
    </xf>
    <xf numFmtId="0" fontId="68" fillId="48" borderId="43" xfId="0" applyFont="1" applyFill="1" applyBorder="1" applyAlignment="1">
      <alignment horizontal="center" vertical="center" wrapText="1"/>
    </xf>
    <xf numFmtId="170" fontId="57" fillId="0" borderId="43" xfId="0" applyNumberFormat="1" applyFont="1" applyFill="1" applyBorder="1" applyAlignment="1">
      <alignment horizontal="center" vertical="center" wrapText="1"/>
    </xf>
    <xf numFmtId="0" fontId="70" fillId="0" borderId="43" xfId="0" applyFont="1" applyBorder="1" applyAlignment="1">
      <alignment horizontal="center" vertical="center" wrapText="1"/>
    </xf>
    <xf numFmtId="0" fontId="57" fillId="0" borderId="1" xfId="0" applyNumberFormat="1" applyFont="1" applyFill="1" applyBorder="1" applyAlignment="1">
      <alignment horizontal="center" vertical="center" wrapText="1"/>
    </xf>
    <xf numFmtId="0" fontId="60" fillId="0" borderId="52" xfId="0" applyFont="1" applyBorder="1" applyAlignment="1">
      <alignment vertical="top" wrapText="1"/>
    </xf>
    <xf numFmtId="10" fontId="57" fillId="0" borderId="38" xfId="0" applyNumberFormat="1" applyFont="1" applyBorder="1" applyAlignment="1">
      <alignment horizontal="center" vertical="center" wrapText="1"/>
    </xf>
    <xf numFmtId="0" fontId="59" fillId="0" borderId="45" xfId="0" applyFont="1" applyFill="1" applyBorder="1" applyAlignment="1">
      <alignment vertical="top" wrapText="1"/>
    </xf>
    <xf numFmtId="9" fontId="57" fillId="48" borderId="37" xfId="1" applyFont="1" applyFill="1" applyBorder="1" applyAlignment="1">
      <alignment horizontal="center" vertical="center" wrapText="1"/>
    </xf>
    <xf numFmtId="3" fontId="57" fillId="48" borderId="1" xfId="1" applyNumberFormat="1" applyFont="1" applyFill="1" applyBorder="1" applyAlignment="1">
      <alignment horizontal="center" vertical="center" wrapText="1"/>
    </xf>
    <xf numFmtId="9" fontId="57" fillId="48" borderId="44" xfId="1" applyFont="1" applyFill="1" applyBorder="1" applyAlignment="1">
      <alignment horizontal="center" vertical="center" wrapText="1"/>
    </xf>
    <xf numFmtId="3" fontId="57" fillId="48" borderId="37" xfId="1" applyNumberFormat="1" applyFont="1" applyFill="1" applyBorder="1" applyAlignment="1">
      <alignment horizontal="center" vertical="center" wrapText="1"/>
    </xf>
    <xf numFmtId="0" fontId="57" fillId="48" borderId="43" xfId="0" applyFont="1" applyFill="1" applyBorder="1" applyAlignment="1">
      <alignment horizontal="center" vertical="center" wrapText="1"/>
    </xf>
    <xf numFmtId="3" fontId="57" fillId="48" borderId="36" xfId="0" applyNumberFormat="1" applyFont="1" applyFill="1" applyBorder="1" applyAlignment="1">
      <alignment horizontal="center" vertical="center" wrapText="1"/>
    </xf>
    <xf numFmtId="0" fontId="57" fillId="48" borderId="37" xfId="0" applyFont="1" applyFill="1" applyBorder="1" applyAlignment="1">
      <alignment horizontal="center" vertical="center" wrapText="1"/>
    </xf>
    <xf numFmtId="10" fontId="57" fillId="45" borderId="1" xfId="1"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183" fontId="57" fillId="49" borderId="36" xfId="0" applyNumberFormat="1" applyFont="1" applyFill="1" applyBorder="1" applyAlignment="1">
      <alignment horizontal="center" vertical="center" wrapText="1"/>
    </xf>
    <xf numFmtId="183" fontId="69" fillId="49" borderId="37" xfId="0" applyNumberFormat="1" applyFont="1" applyFill="1" applyBorder="1" applyAlignment="1">
      <alignment horizontal="center" vertical="center" wrapText="1"/>
    </xf>
    <xf numFmtId="0" fontId="5" fillId="3" borderId="0" xfId="0" applyFont="1" applyFill="1" applyAlignment="1">
      <alignment horizontal="center" vertical="center"/>
    </xf>
    <xf numFmtId="0" fontId="10" fillId="3" borderId="1" xfId="0" applyFont="1" applyFill="1" applyBorder="1" applyAlignment="1">
      <alignment horizontal="left" vertical="center"/>
    </xf>
    <xf numFmtId="0" fontId="57" fillId="0" borderId="43" xfId="0" applyFont="1" applyFill="1" applyBorder="1" applyAlignment="1">
      <alignment horizontal="center" vertical="center" wrapText="1"/>
    </xf>
    <xf numFmtId="0" fontId="57" fillId="0" borderId="37" xfId="0" applyFont="1" applyFill="1" applyBorder="1" applyAlignment="1">
      <alignment horizontal="center" vertical="center" wrapText="1"/>
    </xf>
    <xf numFmtId="3" fontId="57" fillId="6" borderId="37" xfId="1" applyNumberFormat="1" applyFont="1" applyFill="1" applyBorder="1" applyAlignment="1">
      <alignment horizontal="center" vertical="center" wrapText="1"/>
    </xf>
    <xf numFmtId="1" fontId="63" fillId="50" borderId="0" xfId="1" applyNumberFormat="1" applyFont="1" applyFill="1" applyBorder="1" applyAlignment="1">
      <alignment horizontal="center" vertical="center" wrapText="1"/>
    </xf>
    <xf numFmtId="0" fontId="67" fillId="21" borderId="0" xfId="0" applyFont="1" applyFill="1" applyBorder="1" applyAlignment="1">
      <alignment horizontal="left" vertical="center" wrapText="1"/>
    </xf>
    <xf numFmtId="1" fontId="68" fillId="50" borderId="0" xfId="1" applyNumberFormat="1" applyFont="1" applyFill="1" applyBorder="1" applyAlignment="1">
      <alignment horizontal="center" vertical="center" wrapText="1"/>
    </xf>
    <xf numFmtId="1" fontId="57" fillId="48" borderId="0" xfId="1" applyNumberFormat="1" applyFont="1" applyFill="1" applyBorder="1" applyAlignment="1">
      <alignment horizontal="center" vertical="center" wrapText="1"/>
    </xf>
    <xf numFmtId="0" fontId="68" fillId="21" borderId="0" xfId="0" applyFont="1" applyFill="1" applyBorder="1" applyAlignment="1">
      <alignment horizontal="left" vertical="center" wrapText="1"/>
    </xf>
    <xf numFmtId="0" fontId="68" fillId="48" borderId="0" xfId="0" applyFont="1" applyFill="1" applyBorder="1" applyAlignment="1">
      <alignment horizontal="center" vertical="center" wrapText="1"/>
    </xf>
    <xf numFmtId="0" fontId="57" fillId="48" borderId="0" xfId="0" applyFont="1" applyFill="1" applyBorder="1" applyAlignment="1">
      <alignment horizontal="center" vertical="center" wrapText="1"/>
    </xf>
    <xf numFmtId="0" fontId="57" fillId="0" borderId="0" xfId="0" applyFont="1" applyBorder="1" applyAlignment="1">
      <alignment horizontal="center" vertical="center" wrapText="1"/>
    </xf>
    <xf numFmtId="0" fontId="57" fillId="0" borderId="0" xfId="0" applyFont="1" applyFill="1" applyBorder="1" applyAlignment="1">
      <alignment horizontal="center" vertical="center" wrapText="1"/>
    </xf>
    <xf numFmtId="3" fontId="57" fillId="3" borderId="0" xfId="1" applyNumberFormat="1" applyFont="1" applyFill="1" applyBorder="1" applyAlignment="1">
      <alignment horizontal="center" vertical="center" wrapText="1"/>
    </xf>
    <xf numFmtId="9" fontId="57" fillId="45" borderId="0" xfId="1" applyNumberFormat="1" applyFont="1" applyFill="1" applyBorder="1" applyAlignment="1">
      <alignment horizontal="center" vertical="center" wrapText="1"/>
    </xf>
    <xf numFmtId="3" fontId="57" fillId="0" borderId="0" xfId="1" applyNumberFormat="1" applyFont="1" applyFill="1" applyBorder="1" applyAlignment="1">
      <alignment horizontal="center" vertical="center" wrapText="1"/>
    </xf>
    <xf numFmtId="0" fontId="57" fillId="3" borderId="0" xfId="1" applyNumberFormat="1" applyFont="1" applyFill="1" applyBorder="1" applyAlignment="1">
      <alignment horizontal="center" vertical="center" wrapText="1"/>
    </xf>
    <xf numFmtId="9" fontId="57" fillId="6" borderId="0" xfId="1" applyNumberFormat="1" applyFont="1" applyFill="1" applyBorder="1" applyAlignment="1">
      <alignment horizontal="center" vertical="center" wrapText="1"/>
    </xf>
    <xf numFmtId="183" fontId="69" fillId="49" borderId="0" xfId="0" applyNumberFormat="1" applyFont="1" applyFill="1" applyBorder="1" applyAlignment="1">
      <alignment horizontal="center" vertical="center" wrapText="1"/>
    </xf>
    <xf numFmtId="170" fontId="57" fillId="3" borderId="0" xfId="0" applyNumberFormat="1" applyFont="1" applyFill="1" applyBorder="1" applyAlignment="1">
      <alignment horizontal="center" vertical="center" wrapText="1"/>
    </xf>
    <xf numFmtId="10" fontId="57" fillId="45" borderId="0" xfId="1" applyNumberFormat="1" applyFont="1" applyFill="1" applyBorder="1" applyAlignment="1">
      <alignment horizontal="center" vertical="center" wrapText="1"/>
    </xf>
    <xf numFmtId="0" fontId="70" fillId="0" borderId="0" xfId="0" applyFont="1" applyBorder="1" applyAlignment="1">
      <alignment horizontal="center" vertical="center" wrapText="1"/>
    </xf>
    <xf numFmtId="0" fontId="59" fillId="0" borderId="0" xfId="0" applyFont="1" applyBorder="1" applyAlignment="1">
      <alignment horizontal="justify" vertical="top" wrapText="1"/>
    </xf>
    <xf numFmtId="10" fontId="57" fillId="45" borderId="37" xfId="1" applyNumberFormat="1" applyFont="1" applyFill="1" applyBorder="1" applyAlignment="1">
      <alignment horizontal="center" vertical="center" wrapText="1"/>
    </xf>
    <xf numFmtId="9" fontId="57" fillId="3" borderId="44" xfId="1" applyNumberFormat="1" applyFont="1" applyFill="1" applyBorder="1" applyAlignment="1">
      <alignment horizontal="center" vertical="center" wrapText="1"/>
    </xf>
    <xf numFmtId="183" fontId="69" fillId="49" borderId="36" xfId="0" applyNumberFormat="1" applyFont="1" applyFill="1" applyBorder="1" applyAlignment="1">
      <alignment horizontal="center" vertical="center" wrapText="1"/>
    </xf>
    <xf numFmtId="183" fontId="69" fillId="49" borderId="3" xfId="0"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0" fontId="67" fillId="21" borderId="36" xfId="0" applyFont="1" applyFill="1" applyBorder="1" applyAlignment="1">
      <alignment horizontal="left" vertical="center" wrapText="1"/>
    </xf>
    <xf numFmtId="0" fontId="67" fillId="21" borderId="3"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0" fontId="57" fillId="45" borderId="3" xfId="1" applyNumberFormat="1" applyFont="1" applyFill="1" applyBorder="1" applyAlignment="1">
      <alignment horizontal="center" vertical="center" wrapText="1"/>
    </xf>
    <xf numFmtId="170" fontId="57" fillId="3" borderId="36" xfId="0" applyNumberFormat="1" applyFont="1" applyFill="1" applyBorder="1" applyAlignment="1">
      <alignment horizontal="center" vertical="center" wrapText="1"/>
    </xf>
    <xf numFmtId="170" fontId="57" fillId="3" borderId="3" xfId="0" applyNumberFormat="1" applyFont="1" applyFill="1" applyBorder="1" applyAlignment="1">
      <alignment horizontal="center" vertical="center" wrapText="1"/>
    </xf>
    <xf numFmtId="170" fontId="57" fillId="3" borderId="43" xfId="0"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49" fontId="0" fillId="3" borderId="1" xfId="0" applyNumberFormat="1" applyFont="1" applyFill="1" applyBorder="1" applyAlignment="1">
      <alignment horizontal="center"/>
    </xf>
    <xf numFmtId="0" fontId="56" fillId="3" borderId="1" xfId="0" applyFont="1" applyFill="1" applyBorder="1" applyAlignment="1">
      <alignment horizontal="center" vertical="center"/>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0" fontId="2" fillId="0" borderId="0" xfId="0" applyFont="1" applyBorder="1" applyAlignment="1">
      <alignment horizontal="center" vertical="center" wrapText="1" readingOrder="1"/>
    </xf>
    <xf numFmtId="0" fontId="65"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Border="1" applyAlignment="1">
      <alignment horizontal="left" vertical="center" wrapText="1" readingOrder="1"/>
    </xf>
    <xf numFmtId="49" fontId="53" fillId="3" borderId="0" xfId="0" applyNumberFormat="1" applyFont="1" applyFill="1" applyBorder="1" applyAlignment="1">
      <alignment horizontal="left" vertical="center" wrapText="1"/>
    </xf>
    <xf numFmtId="1" fontId="63" fillId="50" borderId="35" xfId="1" applyNumberFormat="1" applyFont="1" applyFill="1" applyBorder="1" applyAlignment="1">
      <alignment horizontal="center" vertical="center" wrapText="1"/>
    </xf>
    <xf numFmtId="1" fontId="63" fillId="50" borderId="40" xfId="1" applyNumberFormat="1" applyFont="1" applyFill="1" applyBorder="1" applyAlignment="1">
      <alignment horizontal="center" vertical="center"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71" fontId="5" fillId="6" borderId="12" xfId="2" applyNumberFormat="1" applyFont="1" applyFill="1" applyBorder="1" applyAlignment="1">
      <alignment horizontal="justify" vertical="center" wrapText="1"/>
    </xf>
    <xf numFmtId="171" fontId="5" fillId="6" borderId="15" xfId="2" applyNumberFormat="1" applyFont="1" applyFill="1" applyBorder="1" applyAlignment="1">
      <alignment horizontal="justify" vertical="center" wrapText="1"/>
    </xf>
    <xf numFmtId="0" fontId="4" fillId="20" borderId="0" xfId="0" applyFont="1" applyFill="1" applyAlignment="1">
      <alignment horizontal="center"/>
    </xf>
    <xf numFmtId="0" fontId="0" fillId="0" borderId="0" xfId="0" applyBorder="1" applyAlignment="1">
      <alignment horizontal="left" vertical="center" wrapText="1"/>
    </xf>
    <xf numFmtId="0" fontId="0" fillId="0" borderId="14" xfId="0" applyBorder="1" applyAlignment="1">
      <alignment horizontal="left" vertical="center" wrapText="1"/>
    </xf>
    <xf numFmtId="171" fontId="4" fillId="0" borderId="0" xfId="2" applyNumberFormat="1" applyFont="1" applyBorder="1" applyAlignment="1">
      <alignment vertical="center"/>
    </xf>
    <xf numFmtId="171" fontId="4" fillId="0" borderId="14" xfId="2" applyNumberFormat="1" applyFont="1" applyBorder="1" applyAlignment="1">
      <alignment vertical="center"/>
    </xf>
    <xf numFmtId="171" fontId="5" fillId="0" borderId="0" xfId="2" applyNumberFormat="1" applyFont="1" applyBorder="1" applyAlignment="1">
      <alignment horizontal="justify" vertical="center" wrapText="1"/>
    </xf>
    <xf numFmtId="171" fontId="5" fillId="0" borderId="14" xfId="2" applyNumberFormat="1" applyFont="1" applyBorder="1" applyAlignment="1">
      <alignment horizontal="justify" vertical="center" wrapText="1"/>
    </xf>
    <xf numFmtId="0" fontId="0" fillId="0" borderId="9" xfId="0" applyBorder="1" applyAlignment="1">
      <alignment horizontal="left" vertical="center" wrapText="1"/>
    </xf>
    <xf numFmtId="171" fontId="4" fillId="0" borderId="9" xfId="2" applyNumberFormat="1" applyFont="1" applyBorder="1" applyAlignment="1">
      <alignment horizontal="center" vertical="center"/>
    </xf>
    <xf numFmtId="171" fontId="4" fillId="0" borderId="14" xfId="2" applyNumberFormat="1" applyFont="1" applyBorder="1" applyAlignment="1">
      <alignment horizontal="center" vertical="center"/>
    </xf>
    <xf numFmtId="171" fontId="5" fillId="0" borderId="9" xfId="2" applyNumberFormat="1" applyFont="1" applyBorder="1" applyAlignment="1">
      <alignment horizontal="center"/>
    </xf>
    <xf numFmtId="171" fontId="5" fillId="0" borderId="14" xfId="2" applyNumberFormat="1" applyFont="1" applyBorder="1" applyAlignment="1">
      <alignment horizontal="center"/>
    </xf>
    <xf numFmtId="171" fontId="5" fillId="6" borderId="10" xfId="2" applyNumberFormat="1" applyFont="1" applyFill="1" applyBorder="1" applyAlignment="1">
      <alignment horizontal="justify" vertical="center" wrapText="1"/>
    </xf>
    <xf numFmtId="171" fontId="5" fillId="0" borderId="9" xfId="2" applyNumberFormat="1" applyFont="1" applyBorder="1" applyAlignment="1">
      <alignment horizontal="justify" wrapText="1"/>
    </xf>
    <xf numFmtId="171" fontId="5" fillId="0" borderId="14" xfId="2" applyNumberFormat="1" applyFont="1" applyBorder="1" applyAlignment="1">
      <alignment horizontal="justify" wrapText="1"/>
    </xf>
    <xf numFmtId="171" fontId="4" fillId="0" borderId="0" xfId="2" applyNumberFormat="1" applyFont="1" applyBorder="1" applyAlignment="1">
      <alignment horizontal="center" vertical="center"/>
    </xf>
    <xf numFmtId="171" fontId="5"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4" xfId="2" applyNumberFormat="1" applyFont="1" applyBorder="1" applyAlignment="1">
      <alignment horizontal="justify"/>
    </xf>
  </cellXfs>
  <cellStyles count="3041">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0] 2" xfId="3039" xr:uid="{00000000-0005-0000-0000-000093060000}"/>
    <cellStyle name="Millares 10" xfId="1686" xr:uid="{00000000-0005-0000-0000-000094060000}"/>
    <cellStyle name="Millares 10 2" xfId="1687" xr:uid="{00000000-0005-0000-0000-000095060000}"/>
    <cellStyle name="Millares 10 2 2" xfId="2799" xr:uid="{00000000-0005-0000-0000-000096060000}"/>
    <cellStyle name="Millares 10 3" xfId="1688" xr:uid="{00000000-0005-0000-0000-000097060000}"/>
    <cellStyle name="Millares 10 3 2" xfId="2800" xr:uid="{00000000-0005-0000-0000-000098060000}"/>
    <cellStyle name="Millares 10 4" xfId="1689" xr:uid="{00000000-0005-0000-0000-000099060000}"/>
    <cellStyle name="Millares 10 4 2" xfId="2801" xr:uid="{00000000-0005-0000-0000-00009A060000}"/>
    <cellStyle name="Millares 10 5" xfId="1690" xr:uid="{00000000-0005-0000-0000-00009B060000}"/>
    <cellStyle name="Millares 10 5 2" xfId="2802" xr:uid="{00000000-0005-0000-0000-00009C060000}"/>
    <cellStyle name="Millares 10 6" xfId="1691" xr:uid="{00000000-0005-0000-0000-00009D060000}"/>
    <cellStyle name="Millares 10 6 2" xfId="2803" xr:uid="{00000000-0005-0000-0000-00009E060000}"/>
    <cellStyle name="Millares 11" xfId="1692" xr:uid="{00000000-0005-0000-0000-00009F060000}"/>
    <cellStyle name="Millares 12" xfId="1693" xr:uid="{00000000-0005-0000-0000-0000A0060000}"/>
    <cellStyle name="Millares 12 2" xfId="1694" xr:uid="{00000000-0005-0000-0000-0000A1060000}"/>
    <cellStyle name="Millares 12 2 2" xfId="2804" xr:uid="{00000000-0005-0000-0000-0000A2060000}"/>
    <cellStyle name="Millares 12 3" xfId="1695" xr:uid="{00000000-0005-0000-0000-0000A3060000}"/>
    <cellStyle name="Millares 12 3 2" xfId="2805" xr:uid="{00000000-0005-0000-0000-0000A4060000}"/>
    <cellStyle name="Millares 12 4" xfId="1696" xr:uid="{00000000-0005-0000-0000-0000A5060000}"/>
    <cellStyle name="Millares 12 4 2" xfId="2806" xr:uid="{00000000-0005-0000-0000-0000A6060000}"/>
    <cellStyle name="Millares 12 5" xfId="1697" xr:uid="{00000000-0005-0000-0000-0000A7060000}"/>
    <cellStyle name="Millares 12 5 2" xfId="2807" xr:uid="{00000000-0005-0000-0000-0000A8060000}"/>
    <cellStyle name="Millares 13" xfId="1698" xr:uid="{00000000-0005-0000-0000-0000A9060000}"/>
    <cellStyle name="Millares 13 2" xfId="1699" xr:uid="{00000000-0005-0000-0000-0000AA060000}"/>
    <cellStyle name="Millares 13 2 2" xfId="2808" xr:uid="{00000000-0005-0000-0000-0000AB060000}"/>
    <cellStyle name="Millares 13 3" xfId="1700" xr:uid="{00000000-0005-0000-0000-0000AC060000}"/>
    <cellStyle name="Millares 13 3 2" xfId="2809" xr:uid="{00000000-0005-0000-0000-0000AD060000}"/>
    <cellStyle name="Millares 13 4" xfId="1701" xr:uid="{00000000-0005-0000-0000-0000AE060000}"/>
    <cellStyle name="Millares 13 4 2" xfId="2810" xr:uid="{00000000-0005-0000-0000-0000AF060000}"/>
    <cellStyle name="Millares 13 5" xfId="1702" xr:uid="{00000000-0005-0000-0000-0000B0060000}"/>
    <cellStyle name="Millares 13 5 2" xfId="2811" xr:uid="{00000000-0005-0000-0000-0000B1060000}"/>
    <cellStyle name="Millares 14" xfId="1703" xr:uid="{00000000-0005-0000-0000-0000B2060000}"/>
    <cellStyle name="Millares 14 2" xfId="1704" xr:uid="{00000000-0005-0000-0000-0000B3060000}"/>
    <cellStyle name="Millares 14 2 2" xfId="2812" xr:uid="{00000000-0005-0000-0000-0000B4060000}"/>
    <cellStyle name="Millares 14 3" xfId="1705" xr:uid="{00000000-0005-0000-0000-0000B5060000}"/>
    <cellStyle name="Millares 14 3 2" xfId="2813" xr:uid="{00000000-0005-0000-0000-0000B6060000}"/>
    <cellStyle name="Millares 14 4" xfId="1706" xr:uid="{00000000-0005-0000-0000-0000B7060000}"/>
    <cellStyle name="Millares 14 4 2" xfId="2814" xr:uid="{00000000-0005-0000-0000-0000B8060000}"/>
    <cellStyle name="Millares 14 5" xfId="1707" xr:uid="{00000000-0005-0000-0000-0000B9060000}"/>
    <cellStyle name="Millares 14 5 2" xfId="2815" xr:uid="{00000000-0005-0000-0000-0000BA060000}"/>
    <cellStyle name="Millares 15" xfId="1708" xr:uid="{00000000-0005-0000-0000-0000BB060000}"/>
    <cellStyle name="Millares 15 2" xfId="1709" xr:uid="{00000000-0005-0000-0000-0000BC060000}"/>
    <cellStyle name="Millares 15 2 2" xfId="2816" xr:uid="{00000000-0005-0000-0000-0000BD060000}"/>
    <cellStyle name="Millares 15 3" xfId="1710" xr:uid="{00000000-0005-0000-0000-0000BE060000}"/>
    <cellStyle name="Millares 15 3 2" xfId="2817" xr:uid="{00000000-0005-0000-0000-0000BF060000}"/>
    <cellStyle name="Millares 15 4" xfId="1711" xr:uid="{00000000-0005-0000-0000-0000C0060000}"/>
    <cellStyle name="Millares 15 4 2" xfId="2818" xr:uid="{00000000-0005-0000-0000-0000C1060000}"/>
    <cellStyle name="Millares 15 5" xfId="1712" xr:uid="{00000000-0005-0000-0000-0000C2060000}"/>
    <cellStyle name="Millares 15 5 2" xfId="2819" xr:uid="{00000000-0005-0000-0000-0000C3060000}"/>
    <cellStyle name="Millares 16" xfId="1713" xr:uid="{00000000-0005-0000-0000-0000C4060000}"/>
    <cellStyle name="Millares 17" xfId="1714" xr:uid="{00000000-0005-0000-0000-0000C5060000}"/>
    <cellStyle name="Millares 18" xfId="1715" xr:uid="{00000000-0005-0000-0000-0000C6060000}"/>
    <cellStyle name="Millares 19" xfId="1716" xr:uid="{00000000-0005-0000-0000-0000C7060000}"/>
    <cellStyle name="Millares 2" xfId="2" xr:uid="{00000000-0005-0000-0000-0000C8060000}"/>
    <cellStyle name="Millares 2 10" xfId="1717" xr:uid="{00000000-0005-0000-0000-0000C9060000}"/>
    <cellStyle name="Millares 2 11" xfId="1718" xr:uid="{00000000-0005-0000-0000-0000CA060000}"/>
    <cellStyle name="Millares 2 11 2" xfId="2820" xr:uid="{00000000-0005-0000-0000-0000CB060000}"/>
    <cellStyle name="Millares 2 12" xfId="1719" xr:uid="{00000000-0005-0000-0000-0000CC060000}"/>
    <cellStyle name="Millares 2 12 2" xfId="2821" xr:uid="{00000000-0005-0000-0000-0000CD060000}"/>
    <cellStyle name="Millares 2 13" xfId="2798" xr:uid="{00000000-0005-0000-0000-0000CE060000}"/>
    <cellStyle name="Millares 2 2" xfId="1720" xr:uid="{00000000-0005-0000-0000-0000CF060000}"/>
    <cellStyle name="Millares 2 2 2" xfId="1721" xr:uid="{00000000-0005-0000-0000-0000D0060000}"/>
    <cellStyle name="Millares 2 2 2 2" xfId="1722" xr:uid="{00000000-0005-0000-0000-0000D1060000}"/>
    <cellStyle name="Millares 2 2 2 2 2" xfId="2823" xr:uid="{00000000-0005-0000-0000-0000D2060000}"/>
    <cellStyle name="Millares 2 2 2 3" xfId="1723" xr:uid="{00000000-0005-0000-0000-0000D3060000}"/>
    <cellStyle name="Millares 2 2 2 3 2" xfId="2824" xr:uid="{00000000-0005-0000-0000-0000D4060000}"/>
    <cellStyle name="Millares 2 2 2 4" xfId="1724" xr:uid="{00000000-0005-0000-0000-0000D5060000}"/>
    <cellStyle name="Millares 2 2 2 4 2" xfId="2825" xr:uid="{00000000-0005-0000-0000-0000D6060000}"/>
    <cellStyle name="Millares 2 2 2 5" xfId="1725" xr:uid="{00000000-0005-0000-0000-0000D7060000}"/>
    <cellStyle name="Millares 2 2 2 5 2" xfId="2826" xr:uid="{00000000-0005-0000-0000-0000D8060000}"/>
    <cellStyle name="Millares 2 2 3" xfId="1726" xr:uid="{00000000-0005-0000-0000-0000D9060000}"/>
    <cellStyle name="Millares 2 2 3 2" xfId="2827" xr:uid="{00000000-0005-0000-0000-0000DA060000}"/>
    <cellStyle name="Millares 2 2 4" xfId="1727" xr:uid="{00000000-0005-0000-0000-0000DB060000}"/>
    <cellStyle name="Millares 2 2 4 2" xfId="2828" xr:uid="{00000000-0005-0000-0000-0000DC060000}"/>
    <cellStyle name="Millares 2 2 5" xfId="1728" xr:uid="{00000000-0005-0000-0000-0000DD060000}"/>
    <cellStyle name="Millares 2 2 5 2" xfId="2829" xr:uid="{00000000-0005-0000-0000-0000DE060000}"/>
    <cellStyle name="Millares 2 2 6" xfId="1729" xr:uid="{00000000-0005-0000-0000-0000DF060000}"/>
    <cellStyle name="Millares 2 2 6 2" xfId="2830" xr:uid="{00000000-0005-0000-0000-0000E0060000}"/>
    <cellStyle name="Millares 2 2 7" xfId="2822" xr:uid="{00000000-0005-0000-0000-0000E1060000}"/>
    <cellStyle name="Millares 2 3" xfId="1730" xr:uid="{00000000-0005-0000-0000-0000E2060000}"/>
    <cellStyle name="Millares 2 3 2" xfId="1731" xr:uid="{00000000-0005-0000-0000-0000E3060000}"/>
    <cellStyle name="Millares 2 3 2 2" xfId="1732" xr:uid="{00000000-0005-0000-0000-0000E4060000}"/>
    <cellStyle name="Millares 2 3 2 3" xfId="1733" xr:uid="{00000000-0005-0000-0000-0000E5060000}"/>
    <cellStyle name="Millares 2 3 2 3 2" xfId="2831" xr:uid="{00000000-0005-0000-0000-0000E6060000}"/>
    <cellStyle name="Millares 2 3 2 4" xfId="1734" xr:uid="{00000000-0005-0000-0000-0000E7060000}"/>
    <cellStyle name="Millares 2 3 2 4 2" xfId="2832" xr:uid="{00000000-0005-0000-0000-0000E8060000}"/>
    <cellStyle name="Millares 2 3 2 5" xfId="1735" xr:uid="{00000000-0005-0000-0000-0000E9060000}"/>
    <cellStyle name="Millares 2 3 2 5 2" xfId="2833" xr:uid="{00000000-0005-0000-0000-0000EA060000}"/>
    <cellStyle name="Millares 2 3 3" xfId="1736" xr:uid="{00000000-0005-0000-0000-0000EB060000}"/>
    <cellStyle name="Millares 2 3 4" xfId="1737" xr:uid="{00000000-0005-0000-0000-0000EC060000}"/>
    <cellStyle name="Millares 2 3 4 2" xfId="2834" xr:uid="{00000000-0005-0000-0000-0000ED060000}"/>
    <cellStyle name="Millares 2 3 5" xfId="1738" xr:uid="{00000000-0005-0000-0000-0000EE060000}"/>
    <cellStyle name="Millares 2 3 5 2" xfId="2835" xr:uid="{00000000-0005-0000-0000-0000EF060000}"/>
    <cellStyle name="Millares 2 3 6" xfId="1739" xr:uid="{00000000-0005-0000-0000-0000F0060000}"/>
    <cellStyle name="Millares 2 3 6 2" xfId="2836" xr:uid="{00000000-0005-0000-0000-0000F1060000}"/>
    <cellStyle name="Millares 2 4" xfId="1740" xr:uid="{00000000-0005-0000-0000-0000F2060000}"/>
    <cellStyle name="Millares 2 4 2" xfId="1741" xr:uid="{00000000-0005-0000-0000-0000F3060000}"/>
    <cellStyle name="Millares 2 4 2 2" xfId="1742" xr:uid="{00000000-0005-0000-0000-0000F4060000}"/>
    <cellStyle name="Millares 2 4 2 2 2" xfId="2837" xr:uid="{00000000-0005-0000-0000-0000F5060000}"/>
    <cellStyle name="Millares 2 4 2 3" xfId="1743" xr:uid="{00000000-0005-0000-0000-0000F6060000}"/>
    <cellStyle name="Millares 2 4 2 3 2" xfId="2838" xr:uid="{00000000-0005-0000-0000-0000F7060000}"/>
    <cellStyle name="Millares 2 4 2 4" xfId="1744" xr:uid="{00000000-0005-0000-0000-0000F8060000}"/>
    <cellStyle name="Millares 2 4 2 4 2" xfId="2839" xr:uid="{00000000-0005-0000-0000-0000F9060000}"/>
    <cellStyle name="Millares 2 4 2 5" xfId="1745" xr:uid="{00000000-0005-0000-0000-0000FA060000}"/>
    <cellStyle name="Millares 2 4 2 5 2" xfId="2840" xr:uid="{00000000-0005-0000-0000-0000FB060000}"/>
    <cellStyle name="Millares 2 4 3" xfId="1746" xr:uid="{00000000-0005-0000-0000-0000FC060000}"/>
    <cellStyle name="Millares 2 4 3 2" xfId="2841" xr:uid="{00000000-0005-0000-0000-0000FD060000}"/>
    <cellStyle name="Millares 2 4 4" xfId="1747" xr:uid="{00000000-0005-0000-0000-0000FE060000}"/>
    <cellStyle name="Millares 2 4 4 2" xfId="2842" xr:uid="{00000000-0005-0000-0000-0000FF060000}"/>
    <cellStyle name="Millares 2 4 5" xfId="1748" xr:uid="{00000000-0005-0000-0000-000000070000}"/>
    <cellStyle name="Millares 2 4 5 2" xfId="2843" xr:uid="{00000000-0005-0000-0000-000001070000}"/>
    <cellStyle name="Millares 2 4 6" xfId="1749" xr:uid="{00000000-0005-0000-0000-000002070000}"/>
    <cellStyle name="Millares 2 4 6 2" xfId="2844" xr:uid="{00000000-0005-0000-0000-000003070000}"/>
    <cellStyle name="Millares 2 5" xfId="1750" xr:uid="{00000000-0005-0000-0000-000004070000}"/>
    <cellStyle name="Millares 2 5 2" xfId="1751" xr:uid="{00000000-0005-0000-0000-000005070000}"/>
    <cellStyle name="Millares 2 5 2 2" xfId="1752" xr:uid="{00000000-0005-0000-0000-000006070000}"/>
    <cellStyle name="Millares 2 5 2 2 2" xfId="2846" xr:uid="{00000000-0005-0000-0000-000007070000}"/>
    <cellStyle name="Millares 2 5 2 3" xfId="1753" xr:uid="{00000000-0005-0000-0000-000008070000}"/>
    <cellStyle name="Millares 2 5 2 3 2" xfId="2847" xr:uid="{00000000-0005-0000-0000-000009070000}"/>
    <cellStyle name="Millares 2 5 2 4" xfId="1754" xr:uid="{00000000-0005-0000-0000-00000A070000}"/>
    <cellStyle name="Millares 2 5 2 4 2" xfId="2848" xr:uid="{00000000-0005-0000-0000-00000B070000}"/>
    <cellStyle name="Millares 2 5 2 5" xfId="1755" xr:uid="{00000000-0005-0000-0000-00000C070000}"/>
    <cellStyle name="Millares 2 5 2 5 2" xfId="2849" xr:uid="{00000000-0005-0000-0000-00000D070000}"/>
    <cellStyle name="Millares 2 5 2 6" xfId="2845" xr:uid="{00000000-0005-0000-0000-00000E070000}"/>
    <cellStyle name="Millares 2 5 3" xfId="1756" xr:uid="{00000000-0005-0000-0000-00000F070000}"/>
    <cellStyle name="Millares 2 5 3 2" xfId="2850" xr:uid="{00000000-0005-0000-0000-000010070000}"/>
    <cellStyle name="Millares 2 5 4" xfId="1757" xr:uid="{00000000-0005-0000-0000-000011070000}"/>
    <cellStyle name="Millares 2 5 4 2" xfId="2851" xr:uid="{00000000-0005-0000-0000-000012070000}"/>
    <cellStyle name="Millares 2 5 5" xfId="1758" xr:uid="{00000000-0005-0000-0000-000013070000}"/>
    <cellStyle name="Millares 2 5 5 2" xfId="2852" xr:uid="{00000000-0005-0000-0000-000014070000}"/>
    <cellStyle name="Millares 2 5 6" xfId="1759" xr:uid="{00000000-0005-0000-0000-000015070000}"/>
    <cellStyle name="Millares 2 5 6 2" xfId="2853" xr:uid="{00000000-0005-0000-0000-000016070000}"/>
    <cellStyle name="Millares 2 6" xfId="1760" xr:uid="{00000000-0005-0000-0000-000017070000}"/>
    <cellStyle name="Millares 2 6 2" xfId="1761" xr:uid="{00000000-0005-0000-0000-000018070000}"/>
    <cellStyle name="Millares 2 6 2 2" xfId="2854" xr:uid="{00000000-0005-0000-0000-000019070000}"/>
    <cellStyle name="Millares 2 6 3" xfId="1762" xr:uid="{00000000-0005-0000-0000-00001A070000}"/>
    <cellStyle name="Millares 2 6 3 2" xfId="2855" xr:uid="{00000000-0005-0000-0000-00001B070000}"/>
    <cellStyle name="Millares 2 6 4" xfId="1763" xr:uid="{00000000-0005-0000-0000-00001C070000}"/>
    <cellStyle name="Millares 2 6 4 2" xfId="2856" xr:uid="{00000000-0005-0000-0000-00001D070000}"/>
    <cellStyle name="Millares 2 6 5" xfId="1764" xr:uid="{00000000-0005-0000-0000-00001E070000}"/>
    <cellStyle name="Millares 2 6 5 2" xfId="2857" xr:uid="{00000000-0005-0000-0000-00001F070000}"/>
    <cellStyle name="Millares 2 7" xfId="1765" xr:uid="{00000000-0005-0000-0000-000020070000}"/>
    <cellStyle name="Millares 2 8" xfId="1766" xr:uid="{00000000-0005-0000-0000-000021070000}"/>
    <cellStyle name="Millares 2 8 2" xfId="1767" xr:uid="{00000000-0005-0000-0000-000022070000}"/>
    <cellStyle name="Millares 2 8 2 2" xfId="1768" xr:uid="{00000000-0005-0000-0000-000023070000}"/>
    <cellStyle name="Millares 2 8 2 2 2" xfId="2858" xr:uid="{00000000-0005-0000-0000-000024070000}"/>
    <cellStyle name="Millares 2 9" xfId="1769" xr:uid="{00000000-0005-0000-0000-000025070000}"/>
    <cellStyle name="Millares 20" xfId="1770" xr:uid="{00000000-0005-0000-0000-000026070000}"/>
    <cellStyle name="Millares 20 2" xfId="1771" xr:uid="{00000000-0005-0000-0000-000027070000}"/>
    <cellStyle name="Millares 21" xfId="1772" xr:uid="{00000000-0005-0000-0000-000028070000}"/>
    <cellStyle name="Millares 21 2" xfId="1773" xr:uid="{00000000-0005-0000-0000-000029070000}"/>
    <cellStyle name="Millares 21 2 2" xfId="2860" xr:uid="{00000000-0005-0000-0000-00002A070000}"/>
    <cellStyle name="Millares 21 3" xfId="2859" xr:uid="{00000000-0005-0000-0000-00002B070000}"/>
    <cellStyle name="Millares 22" xfId="1774" xr:uid="{00000000-0005-0000-0000-00002C070000}"/>
    <cellStyle name="Millares 23" xfId="1775" xr:uid="{00000000-0005-0000-0000-00002D070000}"/>
    <cellStyle name="Millares 23 2" xfId="2861" xr:uid="{00000000-0005-0000-0000-00002E070000}"/>
    <cellStyle name="Millares 24" xfId="1776" xr:uid="{00000000-0005-0000-0000-00002F070000}"/>
    <cellStyle name="Millares 24 2" xfId="1777" xr:uid="{00000000-0005-0000-0000-000030070000}"/>
    <cellStyle name="Millares 24 2 2" xfId="2863" xr:uid="{00000000-0005-0000-0000-000031070000}"/>
    <cellStyle name="Millares 24 3" xfId="1778" xr:uid="{00000000-0005-0000-0000-000032070000}"/>
    <cellStyle name="Millares 24 3 2" xfId="2864" xr:uid="{00000000-0005-0000-0000-000033070000}"/>
    <cellStyle name="Millares 24 4" xfId="2862" xr:uid="{00000000-0005-0000-0000-000034070000}"/>
    <cellStyle name="Millares 25" xfId="1779" xr:uid="{00000000-0005-0000-0000-000035070000}"/>
    <cellStyle name="Millares 25 2" xfId="2865" xr:uid="{00000000-0005-0000-0000-000036070000}"/>
    <cellStyle name="Millares 26" xfId="1780" xr:uid="{00000000-0005-0000-0000-000037070000}"/>
    <cellStyle name="Millares 26 2" xfId="2866" xr:uid="{00000000-0005-0000-0000-000038070000}"/>
    <cellStyle name="Millares 27" xfId="1781" xr:uid="{00000000-0005-0000-0000-000039070000}"/>
    <cellStyle name="Millares 27 2" xfId="2867" xr:uid="{00000000-0005-0000-0000-00003A070000}"/>
    <cellStyle name="Millares 28" xfId="1782" xr:uid="{00000000-0005-0000-0000-00003B070000}"/>
    <cellStyle name="Millares 28 2" xfId="2868" xr:uid="{00000000-0005-0000-0000-00003C070000}"/>
    <cellStyle name="Millares 29" xfId="1783" xr:uid="{00000000-0005-0000-0000-00003D070000}"/>
    <cellStyle name="Millares 29 2" xfId="2869" xr:uid="{00000000-0005-0000-0000-00003E070000}"/>
    <cellStyle name="Millares 3" xfId="1784" xr:uid="{00000000-0005-0000-0000-00003F070000}"/>
    <cellStyle name="Millares 3 10" xfId="1785" xr:uid="{00000000-0005-0000-0000-000040070000}"/>
    <cellStyle name="Millares 3 10 2" xfId="2871" xr:uid="{00000000-0005-0000-0000-000041070000}"/>
    <cellStyle name="Millares 3 11" xfId="1786" xr:uid="{00000000-0005-0000-0000-000042070000}"/>
    <cellStyle name="Millares 3 11 2" xfId="2872" xr:uid="{00000000-0005-0000-0000-000043070000}"/>
    <cellStyle name="Millares 3 12" xfId="1787" xr:uid="{00000000-0005-0000-0000-000044070000}"/>
    <cellStyle name="Millares 3 12 2" xfId="2873" xr:uid="{00000000-0005-0000-0000-000045070000}"/>
    <cellStyle name="Millares 3 13" xfId="2870" xr:uid="{00000000-0005-0000-0000-000046070000}"/>
    <cellStyle name="Millares 3 2" xfId="1788" xr:uid="{00000000-0005-0000-0000-000047070000}"/>
    <cellStyle name="Millares 3 2 2" xfId="1789" xr:uid="{00000000-0005-0000-0000-000048070000}"/>
    <cellStyle name="Millares 3 2 2 2" xfId="1790" xr:uid="{00000000-0005-0000-0000-000049070000}"/>
    <cellStyle name="Millares 3 2 2 2 2" xfId="2876" xr:uid="{00000000-0005-0000-0000-00004A070000}"/>
    <cellStyle name="Millares 3 2 2 3" xfId="1791" xr:uid="{00000000-0005-0000-0000-00004B070000}"/>
    <cellStyle name="Millares 3 2 2 3 2" xfId="2877" xr:uid="{00000000-0005-0000-0000-00004C070000}"/>
    <cellStyle name="Millares 3 2 2 4" xfId="1792" xr:uid="{00000000-0005-0000-0000-00004D070000}"/>
    <cellStyle name="Millares 3 2 2 4 2" xfId="2878" xr:uid="{00000000-0005-0000-0000-00004E070000}"/>
    <cellStyle name="Millares 3 2 2 5" xfId="1793" xr:uid="{00000000-0005-0000-0000-00004F070000}"/>
    <cellStyle name="Millares 3 2 2 5 2" xfId="2879" xr:uid="{00000000-0005-0000-0000-000050070000}"/>
    <cellStyle name="Millares 3 2 2 6" xfId="2875" xr:uid="{00000000-0005-0000-0000-000051070000}"/>
    <cellStyle name="Millares 3 2 3" xfId="1794" xr:uid="{00000000-0005-0000-0000-000052070000}"/>
    <cellStyle name="Millares 3 2 3 2" xfId="2880" xr:uid="{00000000-0005-0000-0000-000053070000}"/>
    <cellStyle name="Millares 3 2 4" xfId="1795" xr:uid="{00000000-0005-0000-0000-000054070000}"/>
    <cellStyle name="Millares 3 2 4 2" xfId="2881" xr:uid="{00000000-0005-0000-0000-000055070000}"/>
    <cellStyle name="Millares 3 2 5" xfId="1796" xr:uid="{00000000-0005-0000-0000-000056070000}"/>
    <cellStyle name="Millares 3 2 5 2" xfId="2882" xr:uid="{00000000-0005-0000-0000-000057070000}"/>
    <cellStyle name="Millares 3 2 6" xfId="1797" xr:uid="{00000000-0005-0000-0000-000058070000}"/>
    <cellStyle name="Millares 3 2 6 2" xfId="2883" xr:uid="{00000000-0005-0000-0000-000059070000}"/>
    <cellStyle name="Millares 3 2 7" xfId="2874" xr:uid="{00000000-0005-0000-0000-00005A070000}"/>
    <cellStyle name="Millares 3 3" xfId="1798" xr:uid="{00000000-0005-0000-0000-00005B070000}"/>
    <cellStyle name="Millares 3 3 2" xfId="1799" xr:uid="{00000000-0005-0000-0000-00005C070000}"/>
    <cellStyle name="Millares 3 3 2 2" xfId="1800" xr:uid="{00000000-0005-0000-0000-00005D070000}"/>
    <cellStyle name="Millares 3 3 2 2 2" xfId="2886" xr:uid="{00000000-0005-0000-0000-00005E070000}"/>
    <cellStyle name="Millares 3 3 2 3" xfId="1801" xr:uid="{00000000-0005-0000-0000-00005F070000}"/>
    <cellStyle name="Millares 3 3 2 3 2" xfId="2887" xr:uid="{00000000-0005-0000-0000-000060070000}"/>
    <cellStyle name="Millares 3 3 2 4" xfId="1802" xr:uid="{00000000-0005-0000-0000-000061070000}"/>
    <cellStyle name="Millares 3 3 2 4 2" xfId="2888" xr:uid="{00000000-0005-0000-0000-000062070000}"/>
    <cellStyle name="Millares 3 3 2 5" xfId="1803" xr:uid="{00000000-0005-0000-0000-000063070000}"/>
    <cellStyle name="Millares 3 3 2 5 2" xfId="2889" xr:uid="{00000000-0005-0000-0000-000064070000}"/>
    <cellStyle name="Millares 3 3 2 6" xfId="2885" xr:uid="{00000000-0005-0000-0000-000065070000}"/>
    <cellStyle name="Millares 3 3 3" xfId="1804" xr:uid="{00000000-0005-0000-0000-000066070000}"/>
    <cellStyle name="Millares 3 3 3 2" xfId="2890" xr:uid="{00000000-0005-0000-0000-000067070000}"/>
    <cellStyle name="Millares 3 3 4" xfId="1805" xr:uid="{00000000-0005-0000-0000-000068070000}"/>
    <cellStyle name="Millares 3 3 4 2" xfId="2891" xr:uid="{00000000-0005-0000-0000-000069070000}"/>
    <cellStyle name="Millares 3 3 5" xfId="1806" xr:uid="{00000000-0005-0000-0000-00006A070000}"/>
    <cellStyle name="Millares 3 3 5 2" xfId="2892" xr:uid="{00000000-0005-0000-0000-00006B070000}"/>
    <cellStyle name="Millares 3 3 6" xfId="1807" xr:uid="{00000000-0005-0000-0000-00006C070000}"/>
    <cellStyle name="Millares 3 3 6 2" xfId="2893" xr:uid="{00000000-0005-0000-0000-00006D070000}"/>
    <cellStyle name="Millares 3 3 7" xfId="2884" xr:uid="{00000000-0005-0000-0000-00006E070000}"/>
    <cellStyle name="Millares 3 4" xfId="1808" xr:uid="{00000000-0005-0000-0000-00006F070000}"/>
    <cellStyle name="Millares 3 4 2" xfId="1809" xr:uid="{00000000-0005-0000-0000-000070070000}"/>
    <cellStyle name="Millares 3 4 2 2" xfId="1810" xr:uid="{00000000-0005-0000-0000-000071070000}"/>
    <cellStyle name="Millares 3 4 2 2 2" xfId="2896" xr:uid="{00000000-0005-0000-0000-000072070000}"/>
    <cellStyle name="Millares 3 4 2 3" xfId="1811" xr:uid="{00000000-0005-0000-0000-000073070000}"/>
    <cellStyle name="Millares 3 4 2 3 2" xfId="2897" xr:uid="{00000000-0005-0000-0000-000074070000}"/>
    <cellStyle name="Millares 3 4 2 4" xfId="1812" xr:uid="{00000000-0005-0000-0000-000075070000}"/>
    <cellStyle name="Millares 3 4 2 4 2" xfId="2898" xr:uid="{00000000-0005-0000-0000-000076070000}"/>
    <cellStyle name="Millares 3 4 2 5" xfId="1813" xr:uid="{00000000-0005-0000-0000-000077070000}"/>
    <cellStyle name="Millares 3 4 2 5 2" xfId="2899" xr:uid="{00000000-0005-0000-0000-000078070000}"/>
    <cellStyle name="Millares 3 4 2 6" xfId="2895" xr:uid="{00000000-0005-0000-0000-000079070000}"/>
    <cellStyle name="Millares 3 4 3" xfId="1814" xr:uid="{00000000-0005-0000-0000-00007A070000}"/>
    <cellStyle name="Millares 3 4 3 2" xfId="2900" xr:uid="{00000000-0005-0000-0000-00007B070000}"/>
    <cellStyle name="Millares 3 4 4" xfId="1815" xr:uid="{00000000-0005-0000-0000-00007C070000}"/>
    <cellStyle name="Millares 3 4 4 2" xfId="2901" xr:uid="{00000000-0005-0000-0000-00007D070000}"/>
    <cellStyle name="Millares 3 4 5" xfId="1816" xr:uid="{00000000-0005-0000-0000-00007E070000}"/>
    <cellStyle name="Millares 3 4 5 2" xfId="2902" xr:uid="{00000000-0005-0000-0000-00007F070000}"/>
    <cellStyle name="Millares 3 4 6" xfId="1817" xr:uid="{00000000-0005-0000-0000-000080070000}"/>
    <cellStyle name="Millares 3 4 6 2" xfId="2903" xr:uid="{00000000-0005-0000-0000-000081070000}"/>
    <cellStyle name="Millares 3 4 7" xfId="2894" xr:uid="{00000000-0005-0000-0000-000082070000}"/>
    <cellStyle name="Millares 3 5" xfId="1818" xr:uid="{00000000-0005-0000-0000-000083070000}"/>
    <cellStyle name="Millares 3 5 2" xfId="1819" xr:uid="{00000000-0005-0000-0000-000084070000}"/>
    <cellStyle name="Millares 3 5 2 2" xfId="1820" xr:uid="{00000000-0005-0000-0000-000085070000}"/>
    <cellStyle name="Millares 3 5 2 2 2" xfId="2905" xr:uid="{00000000-0005-0000-0000-000086070000}"/>
    <cellStyle name="Millares 3 5 2 3" xfId="1821" xr:uid="{00000000-0005-0000-0000-000087070000}"/>
    <cellStyle name="Millares 3 5 2 3 2" xfId="2906" xr:uid="{00000000-0005-0000-0000-000088070000}"/>
    <cellStyle name="Millares 3 5 2 4" xfId="1822" xr:uid="{00000000-0005-0000-0000-000089070000}"/>
    <cellStyle name="Millares 3 5 2 4 2" xfId="2907" xr:uid="{00000000-0005-0000-0000-00008A070000}"/>
    <cellStyle name="Millares 3 5 2 5" xfId="1823" xr:uid="{00000000-0005-0000-0000-00008B070000}"/>
    <cellStyle name="Millares 3 5 2 5 2" xfId="2908" xr:uid="{00000000-0005-0000-0000-00008C070000}"/>
    <cellStyle name="Millares 3 5 2 6" xfId="2904" xr:uid="{00000000-0005-0000-0000-00008D070000}"/>
    <cellStyle name="Millares 3 5 3" xfId="1824" xr:uid="{00000000-0005-0000-0000-00008E070000}"/>
    <cellStyle name="Millares 3 5 3 2" xfId="2909" xr:uid="{00000000-0005-0000-0000-00008F070000}"/>
    <cellStyle name="Millares 3 5 4" xfId="1825" xr:uid="{00000000-0005-0000-0000-000090070000}"/>
    <cellStyle name="Millares 3 5 4 2" xfId="2910" xr:uid="{00000000-0005-0000-0000-000091070000}"/>
    <cellStyle name="Millares 3 5 5" xfId="1826" xr:uid="{00000000-0005-0000-0000-000092070000}"/>
    <cellStyle name="Millares 3 5 5 2" xfId="2911" xr:uid="{00000000-0005-0000-0000-000093070000}"/>
    <cellStyle name="Millares 3 5 6" xfId="1827" xr:uid="{00000000-0005-0000-0000-000094070000}"/>
    <cellStyle name="Millares 3 5 6 2" xfId="2912" xr:uid="{00000000-0005-0000-0000-000095070000}"/>
    <cellStyle name="Millares 3 6" xfId="1828" xr:uid="{00000000-0005-0000-0000-000096070000}"/>
    <cellStyle name="Millares 3 6 2" xfId="1829" xr:uid="{00000000-0005-0000-0000-000097070000}"/>
    <cellStyle name="Millares 3 6 2 2" xfId="2913" xr:uid="{00000000-0005-0000-0000-000098070000}"/>
    <cellStyle name="Millares 3 6 3" xfId="1830" xr:uid="{00000000-0005-0000-0000-000099070000}"/>
    <cellStyle name="Millares 3 6 3 2" xfId="2914" xr:uid="{00000000-0005-0000-0000-00009A070000}"/>
    <cellStyle name="Millares 3 6 4" xfId="1831" xr:uid="{00000000-0005-0000-0000-00009B070000}"/>
    <cellStyle name="Millares 3 6 4 2" xfId="2915" xr:uid="{00000000-0005-0000-0000-00009C070000}"/>
    <cellStyle name="Millares 3 6 5" xfId="1832" xr:uid="{00000000-0005-0000-0000-00009D070000}"/>
    <cellStyle name="Millares 3 6 5 2" xfId="2916" xr:uid="{00000000-0005-0000-0000-00009E070000}"/>
    <cellStyle name="Millares 3 7" xfId="1833" xr:uid="{00000000-0005-0000-0000-00009F070000}"/>
    <cellStyle name="Millares 3 7 2" xfId="2917" xr:uid="{00000000-0005-0000-0000-0000A0070000}"/>
    <cellStyle name="Millares 3 8" xfId="1834" xr:uid="{00000000-0005-0000-0000-0000A1070000}"/>
    <cellStyle name="Millares 3 8 2" xfId="2918" xr:uid="{00000000-0005-0000-0000-0000A2070000}"/>
    <cellStyle name="Millares 3 9" xfId="1835" xr:uid="{00000000-0005-0000-0000-0000A3070000}"/>
    <cellStyle name="Millares 3 9 2" xfId="2919" xr:uid="{00000000-0005-0000-0000-0000A4070000}"/>
    <cellStyle name="Millares 30" xfId="1836" xr:uid="{00000000-0005-0000-0000-0000A5070000}"/>
    <cellStyle name="Millares 30 2" xfId="2920" xr:uid="{00000000-0005-0000-0000-0000A6070000}"/>
    <cellStyle name="Millares 31" xfId="1837" xr:uid="{00000000-0005-0000-0000-0000A7070000}"/>
    <cellStyle name="Millares 31 2" xfId="2921" xr:uid="{00000000-0005-0000-0000-0000A8070000}"/>
    <cellStyle name="Millares 32" xfId="1838" xr:uid="{00000000-0005-0000-0000-0000A9070000}"/>
    <cellStyle name="Millares 32 2" xfId="1839" xr:uid="{00000000-0005-0000-0000-0000AA070000}"/>
    <cellStyle name="Millares 32 2 2" xfId="2923" xr:uid="{00000000-0005-0000-0000-0000AB070000}"/>
    <cellStyle name="Millares 32 3" xfId="2922" xr:uid="{00000000-0005-0000-0000-0000AC070000}"/>
    <cellStyle name="Millares 33" xfId="3038" xr:uid="{00000000-0005-0000-0000-0000AD070000}"/>
    <cellStyle name="Millares 4" xfId="1840" xr:uid="{00000000-0005-0000-0000-0000AE070000}"/>
    <cellStyle name="Millares 4 2" xfId="1841" xr:uid="{00000000-0005-0000-0000-0000AF070000}"/>
    <cellStyle name="Millares 4 2 2" xfId="2925" xr:uid="{00000000-0005-0000-0000-0000B0070000}"/>
    <cellStyle name="Millares 4 3" xfId="1842" xr:uid="{00000000-0005-0000-0000-0000B1070000}"/>
    <cellStyle name="Millares 4 4" xfId="1843" xr:uid="{00000000-0005-0000-0000-0000B2070000}"/>
    <cellStyle name="Millares 4 4 2" xfId="2926" xr:uid="{00000000-0005-0000-0000-0000B3070000}"/>
    <cellStyle name="Millares 4 5" xfId="1844" xr:uid="{00000000-0005-0000-0000-0000B4070000}"/>
    <cellStyle name="Millares 4 5 2" xfId="2927" xr:uid="{00000000-0005-0000-0000-0000B5070000}"/>
    <cellStyle name="Millares 4 6" xfId="1845" xr:uid="{00000000-0005-0000-0000-0000B6070000}"/>
    <cellStyle name="Millares 4 6 2" xfId="2928" xr:uid="{00000000-0005-0000-0000-0000B7070000}"/>
    <cellStyle name="Millares 4 7" xfId="1846" xr:uid="{00000000-0005-0000-0000-0000B8070000}"/>
    <cellStyle name="Millares 4 7 2" xfId="2929" xr:uid="{00000000-0005-0000-0000-0000B9070000}"/>
    <cellStyle name="Millares 4 8" xfId="2924" xr:uid="{00000000-0005-0000-0000-0000BA070000}"/>
    <cellStyle name="Millares 5" xfId="1847" xr:uid="{00000000-0005-0000-0000-0000BB070000}"/>
    <cellStyle name="Millares 5 10" xfId="2930" xr:uid="{00000000-0005-0000-0000-0000BC070000}"/>
    <cellStyle name="Millares 5 2" xfId="1848" xr:uid="{00000000-0005-0000-0000-0000BD070000}"/>
    <cellStyle name="Millares 5 2 2" xfId="1849" xr:uid="{00000000-0005-0000-0000-0000BE070000}"/>
    <cellStyle name="Millares 5 2 2 2" xfId="1850" xr:uid="{00000000-0005-0000-0000-0000BF070000}"/>
    <cellStyle name="Millares 5 2 2 2 2" xfId="2933" xr:uid="{00000000-0005-0000-0000-0000C0070000}"/>
    <cellStyle name="Millares 5 2 2 3" xfId="1851" xr:uid="{00000000-0005-0000-0000-0000C1070000}"/>
    <cellStyle name="Millares 5 2 2 3 2" xfId="2934" xr:uid="{00000000-0005-0000-0000-0000C2070000}"/>
    <cellStyle name="Millares 5 2 2 4" xfId="1852" xr:uid="{00000000-0005-0000-0000-0000C3070000}"/>
    <cellStyle name="Millares 5 2 2 4 2" xfId="2935" xr:uid="{00000000-0005-0000-0000-0000C4070000}"/>
    <cellStyle name="Millares 5 2 2 5" xfId="1853" xr:uid="{00000000-0005-0000-0000-0000C5070000}"/>
    <cellStyle name="Millares 5 2 2 5 2" xfId="2936" xr:uid="{00000000-0005-0000-0000-0000C6070000}"/>
    <cellStyle name="Millares 5 2 2 6" xfId="2932" xr:uid="{00000000-0005-0000-0000-0000C7070000}"/>
    <cellStyle name="Millares 5 2 3" xfId="1854" xr:uid="{00000000-0005-0000-0000-0000C8070000}"/>
    <cellStyle name="Millares 5 2 3 2" xfId="2937" xr:uid="{00000000-0005-0000-0000-0000C9070000}"/>
    <cellStyle name="Millares 5 2 4" xfId="1855" xr:uid="{00000000-0005-0000-0000-0000CA070000}"/>
    <cellStyle name="Millares 5 2 4 2" xfId="2938" xr:uid="{00000000-0005-0000-0000-0000CB070000}"/>
    <cellStyle name="Millares 5 2 5" xfId="1856" xr:uid="{00000000-0005-0000-0000-0000CC070000}"/>
    <cellStyle name="Millares 5 2 5 2" xfId="2939" xr:uid="{00000000-0005-0000-0000-0000CD070000}"/>
    <cellStyle name="Millares 5 2 6" xfId="1857" xr:uid="{00000000-0005-0000-0000-0000CE070000}"/>
    <cellStyle name="Millares 5 2 6 2" xfId="2940" xr:uid="{00000000-0005-0000-0000-0000CF070000}"/>
    <cellStyle name="Millares 5 2 7" xfId="2931" xr:uid="{00000000-0005-0000-0000-0000D0070000}"/>
    <cellStyle name="Millares 5 3" xfId="1858" xr:uid="{00000000-0005-0000-0000-0000D1070000}"/>
    <cellStyle name="Millares 5 3 2" xfId="1859" xr:uid="{00000000-0005-0000-0000-0000D2070000}"/>
    <cellStyle name="Millares 5 3 2 2" xfId="1860" xr:uid="{00000000-0005-0000-0000-0000D3070000}"/>
    <cellStyle name="Millares 5 3 2 2 2" xfId="2942" xr:uid="{00000000-0005-0000-0000-0000D4070000}"/>
    <cellStyle name="Millares 5 3 2 3" xfId="1861" xr:uid="{00000000-0005-0000-0000-0000D5070000}"/>
    <cellStyle name="Millares 5 3 2 3 2" xfId="2943" xr:uid="{00000000-0005-0000-0000-0000D6070000}"/>
    <cellStyle name="Millares 5 3 2 4" xfId="1862" xr:uid="{00000000-0005-0000-0000-0000D7070000}"/>
    <cellStyle name="Millares 5 3 2 4 2" xfId="2944" xr:uid="{00000000-0005-0000-0000-0000D8070000}"/>
    <cellStyle name="Millares 5 3 2 5" xfId="1863" xr:uid="{00000000-0005-0000-0000-0000D9070000}"/>
    <cellStyle name="Millares 5 3 2 5 2" xfId="2945" xr:uid="{00000000-0005-0000-0000-0000DA070000}"/>
    <cellStyle name="Millares 5 3 2 6" xfId="2941" xr:uid="{00000000-0005-0000-0000-0000DB070000}"/>
    <cellStyle name="Millares 5 3 3" xfId="1864" xr:uid="{00000000-0005-0000-0000-0000DC070000}"/>
    <cellStyle name="Millares 5 3 3 2" xfId="2946" xr:uid="{00000000-0005-0000-0000-0000DD070000}"/>
    <cellStyle name="Millares 5 3 4" xfId="1865" xr:uid="{00000000-0005-0000-0000-0000DE070000}"/>
    <cellStyle name="Millares 5 3 4 2" xfId="2947" xr:uid="{00000000-0005-0000-0000-0000DF070000}"/>
    <cellStyle name="Millares 5 3 5" xfId="1866" xr:uid="{00000000-0005-0000-0000-0000E0070000}"/>
    <cellStyle name="Millares 5 3 5 2" xfId="2948" xr:uid="{00000000-0005-0000-0000-0000E1070000}"/>
    <cellStyle name="Millares 5 3 6" xfId="1867" xr:uid="{00000000-0005-0000-0000-0000E2070000}"/>
    <cellStyle name="Millares 5 3 6 2" xfId="2949" xr:uid="{00000000-0005-0000-0000-0000E3070000}"/>
    <cellStyle name="Millares 5 4" xfId="1868" xr:uid="{00000000-0005-0000-0000-0000E4070000}"/>
    <cellStyle name="Millares 5 4 2" xfId="1869" xr:uid="{00000000-0005-0000-0000-0000E5070000}"/>
    <cellStyle name="Millares 5 4 2 2" xfId="1870" xr:uid="{00000000-0005-0000-0000-0000E6070000}"/>
    <cellStyle name="Millares 5 4 2 2 2" xfId="2952" xr:uid="{00000000-0005-0000-0000-0000E7070000}"/>
    <cellStyle name="Millares 5 4 2 3" xfId="1871" xr:uid="{00000000-0005-0000-0000-0000E8070000}"/>
    <cellStyle name="Millares 5 4 2 3 2" xfId="2953" xr:uid="{00000000-0005-0000-0000-0000E9070000}"/>
    <cellStyle name="Millares 5 4 2 4" xfId="1872" xr:uid="{00000000-0005-0000-0000-0000EA070000}"/>
    <cellStyle name="Millares 5 4 2 4 2" xfId="2954" xr:uid="{00000000-0005-0000-0000-0000EB070000}"/>
    <cellStyle name="Millares 5 4 2 5" xfId="1873" xr:uid="{00000000-0005-0000-0000-0000EC070000}"/>
    <cellStyle name="Millares 5 4 2 5 2" xfId="2955" xr:uid="{00000000-0005-0000-0000-0000ED070000}"/>
    <cellStyle name="Millares 5 4 2 6" xfId="2951" xr:uid="{00000000-0005-0000-0000-0000EE070000}"/>
    <cellStyle name="Millares 5 4 3" xfId="1874" xr:uid="{00000000-0005-0000-0000-0000EF070000}"/>
    <cellStyle name="Millares 5 4 3 2" xfId="2956" xr:uid="{00000000-0005-0000-0000-0000F0070000}"/>
    <cellStyle name="Millares 5 4 4" xfId="1875" xr:uid="{00000000-0005-0000-0000-0000F1070000}"/>
    <cellStyle name="Millares 5 4 4 2" xfId="2957" xr:uid="{00000000-0005-0000-0000-0000F2070000}"/>
    <cellStyle name="Millares 5 4 5" xfId="1876" xr:uid="{00000000-0005-0000-0000-0000F3070000}"/>
    <cellStyle name="Millares 5 4 5 2" xfId="2958" xr:uid="{00000000-0005-0000-0000-0000F4070000}"/>
    <cellStyle name="Millares 5 4 6" xfId="1877" xr:uid="{00000000-0005-0000-0000-0000F5070000}"/>
    <cellStyle name="Millares 5 4 6 2" xfId="2959" xr:uid="{00000000-0005-0000-0000-0000F6070000}"/>
    <cellStyle name="Millares 5 4 7" xfId="2950" xr:uid="{00000000-0005-0000-0000-0000F7070000}"/>
    <cellStyle name="Millares 5 5" xfId="1878" xr:uid="{00000000-0005-0000-0000-0000F8070000}"/>
    <cellStyle name="Millares 5 5 2" xfId="1879" xr:uid="{00000000-0005-0000-0000-0000F9070000}"/>
    <cellStyle name="Millares 5 5 2 2" xfId="1880" xr:uid="{00000000-0005-0000-0000-0000FA070000}"/>
    <cellStyle name="Millares 5 5 2 2 2" xfId="2962" xr:uid="{00000000-0005-0000-0000-0000FB070000}"/>
    <cellStyle name="Millares 5 5 2 3" xfId="1881" xr:uid="{00000000-0005-0000-0000-0000FC070000}"/>
    <cellStyle name="Millares 5 5 2 3 2" xfId="2963" xr:uid="{00000000-0005-0000-0000-0000FD070000}"/>
    <cellStyle name="Millares 5 5 2 4" xfId="1882" xr:uid="{00000000-0005-0000-0000-0000FE070000}"/>
    <cellStyle name="Millares 5 5 2 4 2" xfId="2964" xr:uid="{00000000-0005-0000-0000-0000FF070000}"/>
    <cellStyle name="Millares 5 5 2 5" xfId="1883" xr:uid="{00000000-0005-0000-0000-000000080000}"/>
    <cellStyle name="Millares 5 5 2 5 2" xfId="2965" xr:uid="{00000000-0005-0000-0000-000001080000}"/>
    <cellStyle name="Millares 5 5 2 6" xfId="2961" xr:uid="{00000000-0005-0000-0000-000002080000}"/>
    <cellStyle name="Millares 5 5 3" xfId="1884" xr:uid="{00000000-0005-0000-0000-000003080000}"/>
    <cellStyle name="Millares 5 5 3 2" xfId="2966" xr:uid="{00000000-0005-0000-0000-000004080000}"/>
    <cellStyle name="Millares 5 5 4" xfId="1885" xr:uid="{00000000-0005-0000-0000-000005080000}"/>
    <cellStyle name="Millares 5 5 4 2" xfId="2967" xr:uid="{00000000-0005-0000-0000-000006080000}"/>
    <cellStyle name="Millares 5 5 5" xfId="1886" xr:uid="{00000000-0005-0000-0000-000007080000}"/>
    <cellStyle name="Millares 5 5 5 2" xfId="2968" xr:uid="{00000000-0005-0000-0000-000008080000}"/>
    <cellStyle name="Millares 5 5 6" xfId="1887" xr:uid="{00000000-0005-0000-0000-000009080000}"/>
    <cellStyle name="Millares 5 5 6 2" xfId="2969" xr:uid="{00000000-0005-0000-0000-00000A080000}"/>
    <cellStyle name="Millares 5 5 7" xfId="2960" xr:uid="{00000000-0005-0000-0000-00000B080000}"/>
    <cellStyle name="Millares 5 6" xfId="1888" xr:uid="{00000000-0005-0000-0000-00000C080000}"/>
    <cellStyle name="Millares 5 6 2" xfId="2970" xr:uid="{00000000-0005-0000-0000-00000D080000}"/>
    <cellStyle name="Millares 5 7" xfId="1889" xr:uid="{00000000-0005-0000-0000-00000E080000}"/>
    <cellStyle name="Millares 5 7 2" xfId="2971" xr:uid="{00000000-0005-0000-0000-00000F080000}"/>
    <cellStyle name="Millares 5 8" xfId="1890" xr:uid="{00000000-0005-0000-0000-000010080000}"/>
    <cellStyle name="Millares 5 8 2" xfId="2972" xr:uid="{00000000-0005-0000-0000-000011080000}"/>
    <cellStyle name="Millares 5 9" xfId="1891" xr:uid="{00000000-0005-0000-0000-000012080000}"/>
    <cellStyle name="Millares 5 9 2" xfId="2973" xr:uid="{00000000-0005-0000-0000-000013080000}"/>
    <cellStyle name="Millares 6" xfId="1892" xr:uid="{00000000-0005-0000-0000-000014080000}"/>
    <cellStyle name="Millares 6 2" xfId="1893" xr:uid="{00000000-0005-0000-0000-000015080000}"/>
    <cellStyle name="Millares 6 2 2" xfId="1894" xr:uid="{00000000-0005-0000-0000-000016080000}"/>
    <cellStyle name="Millares 6 2 2 2" xfId="1895" xr:uid="{00000000-0005-0000-0000-000017080000}"/>
    <cellStyle name="Millares 6 2 2 2 2" xfId="2975" xr:uid="{00000000-0005-0000-0000-000018080000}"/>
    <cellStyle name="Millares 6 2 2 3" xfId="1896" xr:uid="{00000000-0005-0000-0000-000019080000}"/>
    <cellStyle name="Millares 6 2 2 3 2" xfId="2976" xr:uid="{00000000-0005-0000-0000-00001A080000}"/>
    <cellStyle name="Millares 6 2 2 4" xfId="1897" xr:uid="{00000000-0005-0000-0000-00001B080000}"/>
    <cellStyle name="Millares 6 2 2 4 2" xfId="2977" xr:uid="{00000000-0005-0000-0000-00001C080000}"/>
    <cellStyle name="Millares 6 2 2 5" xfId="1898" xr:uid="{00000000-0005-0000-0000-00001D080000}"/>
    <cellStyle name="Millares 6 2 2 5 2" xfId="2978" xr:uid="{00000000-0005-0000-0000-00001E080000}"/>
    <cellStyle name="Millares 6 2 2 6" xfId="2974" xr:uid="{00000000-0005-0000-0000-00001F080000}"/>
    <cellStyle name="Millares 6 2 3" xfId="1899" xr:uid="{00000000-0005-0000-0000-000020080000}"/>
    <cellStyle name="Millares 6 2 3 2" xfId="2979" xr:uid="{00000000-0005-0000-0000-000021080000}"/>
    <cellStyle name="Millares 6 2 4" xfId="1900" xr:uid="{00000000-0005-0000-0000-000022080000}"/>
    <cellStyle name="Millares 6 2 4 2" xfId="2980" xr:uid="{00000000-0005-0000-0000-000023080000}"/>
    <cellStyle name="Millares 6 2 5" xfId="1901" xr:uid="{00000000-0005-0000-0000-000024080000}"/>
    <cellStyle name="Millares 6 2 5 2" xfId="2981" xr:uid="{00000000-0005-0000-0000-000025080000}"/>
    <cellStyle name="Millares 6 2 6" xfId="1902" xr:uid="{00000000-0005-0000-0000-000026080000}"/>
    <cellStyle name="Millares 6 2 6 2" xfId="2982" xr:uid="{00000000-0005-0000-0000-000027080000}"/>
    <cellStyle name="Millares 6 3" xfId="1903" xr:uid="{00000000-0005-0000-0000-000028080000}"/>
    <cellStyle name="Millares 6 3 2" xfId="1904" xr:uid="{00000000-0005-0000-0000-000029080000}"/>
    <cellStyle name="Millares 6 3 2 2" xfId="1905" xr:uid="{00000000-0005-0000-0000-00002A080000}"/>
    <cellStyle name="Millares 6 3 2 2 2" xfId="2984" xr:uid="{00000000-0005-0000-0000-00002B080000}"/>
    <cellStyle name="Millares 6 3 2 3" xfId="1906" xr:uid="{00000000-0005-0000-0000-00002C080000}"/>
    <cellStyle name="Millares 6 3 2 3 2" xfId="2985" xr:uid="{00000000-0005-0000-0000-00002D080000}"/>
    <cellStyle name="Millares 6 3 2 4" xfId="1907" xr:uid="{00000000-0005-0000-0000-00002E080000}"/>
    <cellStyle name="Millares 6 3 2 4 2" xfId="2986" xr:uid="{00000000-0005-0000-0000-00002F080000}"/>
    <cellStyle name="Millares 6 3 2 5" xfId="1908" xr:uid="{00000000-0005-0000-0000-000030080000}"/>
    <cellStyle name="Millares 6 3 2 5 2" xfId="2987" xr:uid="{00000000-0005-0000-0000-000031080000}"/>
    <cellStyle name="Millares 6 3 2 6" xfId="2983" xr:uid="{00000000-0005-0000-0000-000032080000}"/>
    <cellStyle name="Millares 6 3 3" xfId="1909" xr:uid="{00000000-0005-0000-0000-000033080000}"/>
    <cellStyle name="Millares 6 3 3 2" xfId="2988" xr:uid="{00000000-0005-0000-0000-000034080000}"/>
    <cellStyle name="Millares 6 3 4" xfId="1910" xr:uid="{00000000-0005-0000-0000-000035080000}"/>
    <cellStyle name="Millares 6 3 4 2" xfId="2989" xr:uid="{00000000-0005-0000-0000-000036080000}"/>
    <cellStyle name="Millares 6 3 5" xfId="1911" xr:uid="{00000000-0005-0000-0000-000037080000}"/>
    <cellStyle name="Millares 6 3 5 2" xfId="2990" xr:uid="{00000000-0005-0000-0000-000038080000}"/>
    <cellStyle name="Millares 6 3 6" xfId="1912" xr:uid="{00000000-0005-0000-0000-000039080000}"/>
    <cellStyle name="Millares 6 3 6 2" xfId="2991" xr:uid="{00000000-0005-0000-0000-00003A080000}"/>
    <cellStyle name="Millares 6 4" xfId="1913" xr:uid="{00000000-0005-0000-0000-00003B080000}"/>
    <cellStyle name="Millares 6 4 2" xfId="1914" xr:uid="{00000000-0005-0000-0000-00003C080000}"/>
    <cellStyle name="Millares 6 4 2 2" xfId="1915" xr:uid="{00000000-0005-0000-0000-00003D080000}"/>
    <cellStyle name="Millares 6 4 2 2 2" xfId="2993" xr:uid="{00000000-0005-0000-0000-00003E080000}"/>
    <cellStyle name="Millares 6 4 2 3" xfId="1916" xr:uid="{00000000-0005-0000-0000-00003F080000}"/>
    <cellStyle name="Millares 6 4 2 3 2" xfId="2994" xr:uid="{00000000-0005-0000-0000-000040080000}"/>
    <cellStyle name="Millares 6 4 2 4" xfId="1917" xr:uid="{00000000-0005-0000-0000-000041080000}"/>
    <cellStyle name="Millares 6 4 2 4 2" xfId="2995" xr:uid="{00000000-0005-0000-0000-000042080000}"/>
    <cellStyle name="Millares 6 4 2 5" xfId="1918" xr:uid="{00000000-0005-0000-0000-000043080000}"/>
    <cellStyle name="Millares 6 4 2 5 2" xfId="2996" xr:uid="{00000000-0005-0000-0000-000044080000}"/>
    <cellStyle name="Millares 6 4 2 6" xfId="2992" xr:uid="{00000000-0005-0000-0000-000045080000}"/>
    <cellStyle name="Millares 6 4 3" xfId="1919" xr:uid="{00000000-0005-0000-0000-000046080000}"/>
    <cellStyle name="Millares 6 4 3 2" xfId="2997" xr:uid="{00000000-0005-0000-0000-000047080000}"/>
    <cellStyle name="Millares 6 4 4" xfId="1920" xr:uid="{00000000-0005-0000-0000-000048080000}"/>
    <cellStyle name="Millares 6 4 4 2" xfId="2998" xr:uid="{00000000-0005-0000-0000-000049080000}"/>
    <cellStyle name="Millares 6 4 5" xfId="1921" xr:uid="{00000000-0005-0000-0000-00004A080000}"/>
    <cellStyle name="Millares 6 4 5 2" xfId="2999" xr:uid="{00000000-0005-0000-0000-00004B080000}"/>
    <cellStyle name="Millares 6 4 6" xfId="1922" xr:uid="{00000000-0005-0000-0000-00004C080000}"/>
    <cellStyle name="Millares 6 4 6 2" xfId="3000" xr:uid="{00000000-0005-0000-0000-00004D080000}"/>
    <cellStyle name="Millares 6 5" xfId="1923" xr:uid="{00000000-0005-0000-0000-00004E080000}"/>
    <cellStyle name="Millares 6 5 2" xfId="1924" xr:uid="{00000000-0005-0000-0000-00004F080000}"/>
    <cellStyle name="Millares 6 5 2 2" xfId="1925" xr:uid="{00000000-0005-0000-0000-000050080000}"/>
    <cellStyle name="Millares 6 5 2 2 2" xfId="3003" xr:uid="{00000000-0005-0000-0000-000051080000}"/>
    <cellStyle name="Millares 6 5 2 3" xfId="1926" xr:uid="{00000000-0005-0000-0000-000052080000}"/>
    <cellStyle name="Millares 6 5 2 3 2" xfId="3004" xr:uid="{00000000-0005-0000-0000-000053080000}"/>
    <cellStyle name="Millares 6 5 2 4" xfId="1927" xr:uid="{00000000-0005-0000-0000-000054080000}"/>
    <cellStyle name="Millares 6 5 2 4 2" xfId="3005" xr:uid="{00000000-0005-0000-0000-000055080000}"/>
    <cellStyle name="Millares 6 5 2 5" xfId="1928" xr:uid="{00000000-0005-0000-0000-000056080000}"/>
    <cellStyle name="Millares 6 5 2 5 2" xfId="3006" xr:uid="{00000000-0005-0000-0000-000057080000}"/>
    <cellStyle name="Millares 6 5 2 6" xfId="3002" xr:uid="{00000000-0005-0000-0000-000058080000}"/>
    <cellStyle name="Millares 6 5 3" xfId="1929" xr:uid="{00000000-0005-0000-0000-000059080000}"/>
    <cellStyle name="Millares 6 5 3 2" xfId="3007" xr:uid="{00000000-0005-0000-0000-00005A080000}"/>
    <cellStyle name="Millares 6 5 4" xfId="1930" xr:uid="{00000000-0005-0000-0000-00005B080000}"/>
    <cellStyle name="Millares 6 5 4 2" xfId="3008" xr:uid="{00000000-0005-0000-0000-00005C080000}"/>
    <cellStyle name="Millares 6 5 5" xfId="1931" xr:uid="{00000000-0005-0000-0000-00005D080000}"/>
    <cellStyle name="Millares 6 5 5 2" xfId="3009" xr:uid="{00000000-0005-0000-0000-00005E080000}"/>
    <cellStyle name="Millares 6 5 6" xfId="1932" xr:uid="{00000000-0005-0000-0000-00005F080000}"/>
    <cellStyle name="Millares 6 5 6 2" xfId="3010" xr:uid="{00000000-0005-0000-0000-000060080000}"/>
    <cellStyle name="Millares 6 5 7" xfId="3001" xr:uid="{00000000-0005-0000-0000-000061080000}"/>
    <cellStyle name="Millares 6 6" xfId="1933" xr:uid="{00000000-0005-0000-0000-000062080000}"/>
    <cellStyle name="Millares 6 7" xfId="1934" xr:uid="{00000000-0005-0000-0000-000063080000}"/>
    <cellStyle name="Millares 6 8" xfId="1935" xr:uid="{00000000-0005-0000-0000-000064080000}"/>
    <cellStyle name="Millares 6 9" xfId="1936" xr:uid="{00000000-0005-0000-0000-000065080000}"/>
    <cellStyle name="Millares 7" xfId="1937" xr:uid="{00000000-0005-0000-0000-000066080000}"/>
    <cellStyle name="Millares 7 2" xfId="1938" xr:uid="{00000000-0005-0000-0000-000067080000}"/>
    <cellStyle name="Millares 7 2 2" xfId="1939" xr:uid="{00000000-0005-0000-0000-000068080000}"/>
    <cellStyle name="Millares 7 2 2 2" xfId="3011" xr:uid="{00000000-0005-0000-0000-000069080000}"/>
    <cellStyle name="Millares 7 2 3" xfId="1940" xr:uid="{00000000-0005-0000-0000-00006A080000}"/>
    <cellStyle name="Millares 7 2 3 2" xfId="3012" xr:uid="{00000000-0005-0000-0000-00006B080000}"/>
    <cellStyle name="Millares 7 2 4" xfId="1941" xr:uid="{00000000-0005-0000-0000-00006C080000}"/>
    <cellStyle name="Millares 7 2 4 2" xfId="3013" xr:uid="{00000000-0005-0000-0000-00006D080000}"/>
    <cellStyle name="Millares 7 2 5" xfId="1942" xr:uid="{00000000-0005-0000-0000-00006E080000}"/>
    <cellStyle name="Millares 7 2 5 2" xfId="3014" xr:uid="{00000000-0005-0000-0000-00006F080000}"/>
    <cellStyle name="Millares 7 3" xfId="1943" xr:uid="{00000000-0005-0000-0000-000070080000}"/>
    <cellStyle name="Millares 7 3 2" xfId="3015" xr:uid="{00000000-0005-0000-0000-000071080000}"/>
    <cellStyle name="Millares 7 4" xfId="1944" xr:uid="{00000000-0005-0000-0000-000072080000}"/>
    <cellStyle name="Millares 7 4 2" xfId="3016" xr:uid="{00000000-0005-0000-0000-000073080000}"/>
    <cellStyle name="Millares 7 5" xfId="1945" xr:uid="{00000000-0005-0000-0000-000074080000}"/>
    <cellStyle name="Millares 7 5 2" xfId="3017" xr:uid="{00000000-0005-0000-0000-000075080000}"/>
    <cellStyle name="Millares 7 6" xfId="1946" xr:uid="{00000000-0005-0000-0000-000076080000}"/>
    <cellStyle name="Millares 7 6 2" xfId="3018" xr:uid="{00000000-0005-0000-0000-000077080000}"/>
    <cellStyle name="Millares 8" xfId="1947" xr:uid="{00000000-0005-0000-0000-000078080000}"/>
    <cellStyle name="Millares 8 2" xfId="1948" xr:uid="{00000000-0005-0000-0000-000079080000}"/>
    <cellStyle name="Millares 8 2 2" xfId="1949" xr:uid="{00000000-0005-0000-0000-00007A080000}"/>
    <cellStyle name="Millares 8 2 2 2" xfId="3019" xr:uid="{00000000-0005-0000-0000-00007B080000}"/>
    <cellStyle name="Millares 8 2 3" xfId="1950" xr:uid="{00000000-0005-0000-0000-00007C080000}"/>
    <cellStyle name="Millares 8 2 3 2" xfId="3020" xr:uid="{00000000-0005-0000-0000-00007D080000}"/>
    <cellStyle name="Millares 8 2 4" xfId="1951" xr:uid="{00000000-0005-0000-0000-00007E080000}"/>
    <cellStyle name="Millares 8 2 4 2" xfId="3021" xr:uid="{00000000-0005-0000-0000-00007F080000}"/>
    <cellStyle name="Millares 8 2 5" xfId="1952" xr:uid="{00000000-0005-0000-0000-000080080000}"/>
    <cellStyle name="Millares 8 2 5 2" xfId="3022" xr:uid="{00000000-0005-0000-0000-000081080000}"/>
    <cellStyle name="Millares 8 3" xfId="1953" xr:uid="{00000000-0005-0000-0000-000082080000}"/>
    <cellStyle name="Millares 8 3 2" xfId="3023" xr:uid="{00000000-0005-0000-0000-000083080000}"/>
    <cellStyle name="Millares 8 4" xfId="1954" xr:uid="{00000000-0005-0000-0000-000084080000}"/>
    <cellStyle name="Millares 8 4 2" xfId="3024" xr:uid="{00000000-0005-0000-0000-000085080000}"/>
    <cellStyle name="Millares 8 5" xfId="1955" xr:uid="{00000000-0005-0000-0000-000086080000}"/>
    <cellStyle name="Millares 8 5 2" xfId="3025" xr:uid="{00000000-0005-0000-0000-000087080000}"/>
    <cellStyle name="Millares 8 6" xfId="1956" xr:uid="{00000000-0005-0000-0000-000088080000}"/>
    <cellStyle name="Millares 8 6 2" xfId="3026" xr:uid="{00000000-0005-0000-0000-000089080000}"/>
    <cellStyle name="Millares 8 7" xfId="1957" xr:uid="{00000000-0005-0000-0000-00008A080000}"/>
    <cellStyle name="Millares 8 7 2" xfId="3027" xr:uid="{00000000-0005-0000-0000-00008B080000}"/>
    <cellStyle name="Millares 9" xfId="1958" xr:uid="{00000000-0005-0000-0000-00008C080000}"/>
    <cellStyle name="Millares 9 2" xfId="1959" xr:uid="{00000000-0005-0000-0000-00008D080000}"/>
    <cellStyle name="Millares 9 2 2" xfId="1960" xr:uid="{00000000-0005-0000-0000-00008E080000}"/>
    <cellStyle name="Millares 9 2 2 2" xfId="3029" xr:uid="{00000000-0005-0000-0000-00008F080000}"/>
    <cellStyle name="Millares 9 2 3" xfId="1961" xr:uid="{00000000-0005-0000-0000-000090080000}"/>
    <cellStyle name="Millares 9 2 3 2" xfId="3030" xr:uid="{00000000-0005-0000-0000-000091080000}"/>
    <cellStyle name="Millares 9 2 4" xfId="1962" xr:uid="{00000000-0005-0000-0000-000092080000}"/>
    <cellStyle name="Millares 9 2 4 2" xfId="3031" xr:uid="{00000000-0005-0000-0000-000093080000}"/>
    <cellStyle name="Millares 9 2 5" xfId="1963" xr:uid="{00000000-0005-0000-0000-000094080000}"/>
    <cellStyle name="Millares 9 2 5 2" xfId="3032" xr:uid="{00000000-0005-0000-0000-000095080000}"/>
    <cellStyle name="Millares 9 2 6" xfId="3028" xr:uid="{00000000-0005-0000-0000-000096080000}"/>
    <cellStyle name="Millares 9 3" xfId="1964" xr:uid="{00000000-0005-0000-0000-000097080000}"/>
    <cellStyle name="Millares 9 3 2" xfId="3033" xr:uid="{00000000-0005-0000-0000-000098080000}"/>
    <cellStyle name="Millares 9 4" xfId="1965" xr:uid="{00000000-0005-0000-0000-000099080000}"/>
    <cellStyle name="Millares 9 4 2" xfId="3034" xr:uid="{00000000-0005-0000-0000-00009A080000}"/>
    <cellStyle name="Millares 9 5" xfId="1966" xr:uid="{00000000-0005-0000-0000-00009B080000}"/>
    <cellStyle name="Millares 9 5 2" xfId="3035" xr:uid="{00000000-0005-0000-0000-00009C080000}"/>
    <cellStyle name="Millares 9 6" xfId="1967" xr:uid="{00000000-0005-0000-0000-00009D080000}"/>
    <cellStyle name="Millares 9 6 2" xfId="3036" xr:uid="{00000000-0005-0000-0000-00009E080000}"/>
    <cellStyle name="Moneda 2" xfId="3" xr:uid="{00000000-0005-0000-0000-00009F080000}"/>
    <cellStyle name="Moneda 2 2" xfId="1968" xr:uid="{00000000-0005-0000-0000-0000A0080000}"/>
    <cellStyle name="Moneda 2 3" xfId="1969" xr:uid="{00000000-0005-0000-0000-0000A1080000}"/>
    <cellStyle name="Moneda 2 4" xfId="1970" xr:uid="{00000000-0005-0000-0000-0000A2080000}"/>
    <cellStyle name="Moneda 2 5" xfId="1971" xr:uid="{00000000-0005-0000-0000-0000A3080000}"/>
    <cellStyle name="Moneda 3" xfId="1972" xr:uid="{00000000-0005-0000-0000-0000A4080000}"/>
    <cellStyle name="Moneda 3 2" xfId="1973" xr:uid="{00000000-0005-0000-0000-0000A5080000}"/>
    <cellStyle name="Moneda 3 3" xfId="1974" xr:uid="{00000000-0005-0000-0000-0000A6080000}"/>
    <cellStyle name="Moneda 4" xfId="1975" xr:uid="{00000000-0005-0000-0000-0000A7080000}"/>
    <cellStyle name="Moneda 4 2" xfId="1976" xr:uid="{00000000-0005-0000-0000-0000A8080000}"/>
    <cellStyle name="Moneda 4 3" xfId="3037" xr:uid="{00000000-0005-0000-0000-0000A9080000}"/>
    <cellStyle name="Moneda 5" xfId="1977" xr:uid="{00000000-0005-0000-0000-0000AA080000}"/>
    <cellStyle name="Moneda 6" xfId="1978" xr:uid="{00000000-0005-0000-0000-0000AB080000}"/>
    <cellStyle name="Neutral 2" xfId="1979" xr:uid="{00000000-0005-0000-0000-0000AC080000}"/>
    <cellStyle name="Neutral 3" xfId="1980" xr:uid="{00000000-0005-0000-0000-0000AD080000}"/>
    <cellStyle name="Neutral 4" xfId="1981" xr:uid="{00000000-0005-0000-0000-0000AE080000}"/>
    <cellStyle name="Neutral 5" xfId="1982" xr:uid="{00000000-0005-0000-0000-0000AF080000}"/>
    <cellStyle name="Neutral 6" xfId="1983" xr:uid="{00000000-0005-0000-0000-0000B0080000}"/>
    <cellStyle name="Normal" xfId="0" builtinId="0"/>
    <cellStyle name="Normal 10" xfId="1984" xr:uid="{00000000-0005-0000-0000-0000B2080000}"/>
    <cellStyle name="Normal 10 2" xfId="1985" xr:uid="{00000000-0005-0000-0000-0000B3080000}"/>
    <cellStyle name="Normal 10 2 2" xfId="1986" xr:uid="{00000000-0005-0000-0000-0000B4080000}"/>
    <cellStyle name="Normal 10 2 3" xfId="1987" xr:uid="{00000000-0005-0000-0000-0000B5080000}"/>
    <cellStyle name="Normal 10 2 4" xfId="1988" xr:uid="{00000000-0005-0000-0000-0000B6080000}"/>
    <cellStyle name="Normal 10 2 5" xfId="1989" xr:uid="{00000000-0005-0000-0000-0000B7080000}"/>
    <cellStyle name="Normal 10 3" xfId="1990" xr:uid="{00000000-0005-0000-0000-0000B8080000}"/>
    <cellStyle name="Normal 10 4" xfId="1991" xr:uid="{00000000-0005-0000-0000-0000B9080000}"/>
    <cellStyle name="Normal 10 5" xfId="1992" xr:uid="{00000000-0005-0000-0000-0000BA080000}"/>
    <cellStyle name="Normal 10 6" xfId="1993" xr:uid="{00000000-0005-0000-0000-0000BB080000}"/>
    <cellStyle name="Normal 11" xfId="1994" xr:uid="{00000000-0005-0000-0000-0000BC080000}"/>
    <cellStyle name="Normal 12" xfId="1995" xr:uid="{00000000-0005-0000-0000-0000BD080000}"/>
    <cellStyle name="Normal 12 2" xfId="1996" xr:uid="{00000000-0005-0000-0000-0000BE080000}"/>
    <cellStyle name="Normal 12 3" xfId="1997" xr:uid="{00000000-0005-0000-0000-0000BF080000}"/>
    <cellStyle name="Normal 12 4" xfId="1998" xr:uid="{00000000-0005-0000-0000-0000C0080000}"/>
    <cellStyle name="Normal 12 5" xfId="1999" xr:uid="{00000000-0005-0000-0000-0000C1080000}"/>
    <cellStyle name="Normal 13" xfId="2000" xr:uid="{00000000-0005-0000-0000-0000C2080000}"/>
    <cellStyle name="Normal 13 2" xfId="2001" xr:uid="{00000000-0005-0000-0000-0000C3080000}"/>
    <cellStyle name="Normal 13 3" xfId="2002" xr:uid="{00000000-0005-0000-0000-0000C4080000}"/>
    <cellStyle name="Normal 13 4" xfId="2003" xr:uid="{00000000-0005-0000-0000-0000C5080000}"/>
    <cellStyle name="Normal 13 5" xfId="2004" xr:uid="{00000000-0005-0000-0000-0000C6080000}"/>
    <cellStyle name="Normal 14" xfId="2005" xr:uid="{00000000-0005-0000-0000-0000C7080000}"/>
    <cellStyle name="Normal 14 2" xfId="2006" xr:uid="{00000000-0005-0000-0000-0000C8080000}"/>
    <cellStyle name="Normal 14 3" xfId="2007" xr:uid="{00000000-0005-0000-0000-0000C9080000}"/>
    <cellStyle name="Normal 14 4" xfId="2008" xr:uid="{00000000-0005-0000-0000-0000CA080000}"/>
    <cellStyle name="Normal 14 5" xfId="2009" xr:uid="{00000000-0005-0000-0000-0000CB080000}"/>
    <cellStyle name="Normal 15" xfId="2010" xr:uid="{00000000-0005-0000-0000-0000CC080000}"/>
    <cellStyle name="Normal 15 2" xfId="2011" xr:uid="{00000000-0005-0000-0000-0000CD080000}"/>
    <cellStyle name="Normal 15 3" xfId="2012" xr:uid="{00000000-0005-0000-0000-0000CE080000}"/>
    <cellStyle name="Normal 15 4" xfId="2013" xr:uid="{00000000-0005-0000-0000-0000CF080000}"/>
    <cellStyle name="Normal 15 5" xfId="2014" xr:uid="{00000000-0005-0000-0000-0000D0080000}"/>
    <cellStyle name="Normal 16" xfId="2015" xr:uid="{00000000-0005-0000-0000-0000D1080000}"/>
    <cellStyle name="Normal 17" xfId="2016" xr:uid="{00000000-0005-0000-0000-0000D2080000}"/>
    <cellStyle name="Normal 18" xfId="2017" xr:uid="{00000000-0005-0000-0000-0000D3080000}"/>
    <cellStyle name="Normal 19" xfId="2018" xr:uid="{00000000-0005-0000-0000-0000D4080000}"/>
    <cellStyle name="Normal 19 2" xfId="2019" xr:uid="{00000000-0005-0000-0000-0000D5080000}"/>
    <cellStyle name="Normal 2" xfId="2020" xr:uid="{00000000-0005-0000-0000-0000D6080000}"/>
    <cellStyle name="Normal 2 10" xfId="2021" xr:uid="{00000000-0005-0000-0000-0000D7080000}"/>
    <cellStyle name="Normal 2 11" xfId="2022" xr:uid="{00000000-0005-0000-0000-0000D8080000}"/>
    <cellStyle name="Normal 2 12" xfId="2023" xr:uid="{00000000-0005-0000-0000-0000D9080000}"/>
    <cellStyle name="Normal 2 12 2" xfId="2024" xr:uid="{00000000-0005-0000-0000-0000DA080000}"/>
    <cellStyle name="Normal 2 2" xfId="2025" xr:uid="{00000000-0005-0000-0000-0000DB080000}"/>
    <cellStyle name="Normal 2 2 2" xfId="2026" xr:uid="{00000000-0005-0000-0000-0000DC080000}"/>
    <cellStyle name="Normal 2 2 2 2" xfId="2027" xr:uid="{00000000-0005-0000-0000-0000DD080000}"/>
    <cellStyle name="Normal 2 2 2 2 2" xfId="2028" xr:uid="{00000000-0005-0000-0000-0000DE080000}"/>
    <cellStyle name="Normal 2 2 2 3" xfId="2029" xr:uid="{00000000-0005-0000-0000-0000DF080000}"/>
    <cellStyle name="Normal 2 2 2 4" xfId="2030" xr:uid="{00000000-0005-0000-0000-0000E0080000}"/>
    <cellStyle name="Normal 2 2 2 5" xfId="2031" xr:uid="{00000000-0005-0000-0000-0000E1080000}"/>
    <cellStyle name="Normal 2 2 3" xfId="2032" xr:uid="{00000000-0005-0000-0000-0000E2080000}"/>
    <cellStyle name="Normal 2 2 3 2" xfId="2033" xr:uid="{00000000-0005-0000-0000-0000E3080000}"/>
    <cellStyle name="Normal 2 2 4" xfId="2034" xr:uid="{00000000-0005-0000-0000-0000E4080000}"/>
    <cellStyle name="Normal 2 2 5" xfId="2035" xr:uid="{00000000-0005-0000-0000-0000E5080000}"/>
    <cellStyle name="Normal 2 2 6" xfId="2036" xr:uid="{00000000-0005-0000-0000-0000E6080000}"/>
    <cellStyle name="Normal 2 2 7" xfId="2037" xr:uid="{00000000-0005-0000-0000-0000E7080000}"/>
    <cellStyle name="Normal 2 2 8" xfId="2038" xr:uid="{00000000-0005-0000-0000-0000E8080000}"/>
    <cellStyle name="Normal 2 2 9" xfId="2039" xr:uid="{00000000-0005-0000-0000-0000E9080000}"/>
    <cellStyle name="Normal 2 3" xfId="2040" xr:uid="{00000000-0005-0000-0000-0000EA080000}"/>
    <cellStyle name="Normal 2 3 2" xfId="2041" xr:uid="{00000000-0005-0000-0000-0000EB080000}"/>
    <cellStyle name="Normal 2 3 2 2" xfId="2042" xr:uid="{00000000-0005-0000-0000-0000EC080000}"/>
    <cellStyle name="Normal 2 3 2 3" xfId="2043" xr:uid="{00000000-0005-0000-0000-0000ED080000}"/>
    <cellStyle name="Normal 2 3 2 4" xfId="2044" xr:uid="{00000000-0005-0000-0000-0000EE080000}"/>
    <cellStyle name="Normal 2 3 2 5" xfId="2045" xr:uid="{00000000-0005-0000-0000-0000EF080000}"/>
    <cellStyle name="Normal 2 3 3" xfId="2046" xr:uid="{00000000-0005-0000-0000-0000F0080000}"/>
    <cellStyle name="Normal 2 3 4" xfId="2047" xr:uid="{00000000-0005-0000-0000-0000F1080000}"/>
    <cellStyle name="Normal 2 3 5" xfId="2048" xr:uid="{00000000-0005-0000-0000-0000F2080000}"/>
    <cellStyle name="Normal 2 3 6" xfId="2049" xr:uid="{00000000-0005-0000-0000-0000F3080000}"/>
    <cellStyle name="Normal 2 4" xfId="2050" xr:uid="{00000000-0005-0000-0000-0000F4080000}"/>
    <cellStyle name="Normal 2 4 2" xfId="2051" xr:uid="{00000000-0005-0000-0000-0000F5080000}"/>
    <cellStyle name="Normal 2 4 2 2" xfId="2052" xr:uid="{00000000-0005-0000-0000-0000F6080000}"/>
    <cellStyle name="Normal 2 4 2 3" xfId="2053" xr:uid="{00000000-0005-0000-0000-0000F7080000}"/>
    <cellStyle name="Normal 2 4 2 4" xfId="2054" xr:uid="{00000000-0005-0000-0000-0000F8080000}"/>
    <cellStyle name="Normal 2 4 2 5" xfId="2055" xr:uid="{00000000-0005-0000-0000-0000F9080000}"/>
    <cellStyle name="Normal 2 4 3" xfId="2056" xr:uid="{00000000-0005-0000-0000-0000FA080000}"/>
    <cellStyle name="Normal 2 4 4" xfId="2057" xr:uid="{00000000-0005-0000-0000-0000FB080000}"/>
    <cellStyle name="Normal 2 4 5" xfId="2058" xr:uid="{00000000-0005-0000-0000-0000FC080000}"/>
    <cellStyle name="Normal 2 4 6" xfId="2059" xr:uid="{00000000-0005-0000-0000-0000FD080000}"/>
    <cellStyle name="Normal 2 5" xfId="2060" xr:uid="{00000000-0005-0000-0000-0000FE080000}"/>
    <cellStyle name="Normal 2 5 2" xfId="2061" xr:uid="{00000000-0005-0000-0000-0000FF080000}"/>
    <cellStyle name="Normal 2 5 2 2" xfId="2062" xr:uid="{00000000-0005-0000-0000-000000090000}"/>
    <cellStyle name="Normal 2 5 2 3" xfId="2063" xr:uid="{00000000-0005-0000-0000-000001090000}"/>
    <cellStyle name="Normal 2 5 2 4" xfId="2064" xr:uid="{00000000-0005-0000-0000-000002090000}"/>
    <cellStyle name="Normal 2 5 2 5" xfId="2065" xr:uid="{00000000-0005-0000-0000-000003090000}"/>
    <cellStyle name="Normal 2 5 3" xfId="2066" xr:uid="{00000000-0005-0000-0000-000004090000}"/>
    <cellStyle name="Normal 2 5 4" xfId="2067" xr:uid="{00000000-0005-0000-0000-000005090000}"/>
    <cellStyle name="Normal 2 5 5" xfId="2068" xr:uid="{00000000-0005-0000-0000-000006090000}"/>
    <cellStyle name="Normal 2 5 6" xfId="2069" xr:uid="{00000000-0005-0000-0000-000007090000}"/>
    <cellStyle name="Normal 2 6" xfId="2070" xr:uid="{00000000-0005-0000-0000-000008090000}"/>
    <cellStyle name="Normal 2 6 2" xfId="2071" xr:uid="{00000000-0005-0000-0000-000009090000}"/>
    <cellStyle name="Normal 2 6 3" xfId="2072" xr:uid="{00000000-0005-0000-0000-00000A090000}"/>
    <cellStyle name="Normal 2 6 4" xfId="2073" xr:uid="{00000000-0005-0000-0000-00000B090000}"/>
    <cellStyle name="Normal 2 6 5" xfId="2074" xr:uid="{00000000-0005-0000-0000-00000C090000}"/>
    <cellStyle name="Normal 2 7" xfId="2075" xr:uid="{00000000-0005-0000-0000-00000D090000}"/>
    <cellStyle name="Normal 2 7 2" xfId="2076" xr:uid="{00000000-0005-0000-0000-00000E090000}"/>
    <cellStyle name="Normal 2 8" xfId="2077" xr:uid="{00000000-0005-0000-0000-00000F090000}"/>
    <cellStyle name="Normal 2 8 2" xfId="2078" xr:uid="{00000000-0005-0000-0000-000010090000}"/>
    <cellStyle name="Normal 2 9" xfId="2079" xr:uid="{00000000-0005-0000-0000-000011090000}"/>
    <cellStyle name="Normal 20" xfId="2080" xr:uid="{00000000-0005-0000-0000-000012090000}"/>
    <cellStyle name="Normal 21" xfId="2081" xr:uid="{00000000-0005-0000-0000-000013090000}"/>
    <cellStyle name="Normal 22" xfId="2082" xr:uid="{00000000-0005-0000-0000-000014090000}"/>
    <cellStyle name="Normal 23" xfId="2083" xr:uid="{00000000-0005-0000-0000-000015090000}"/>
    <cellStyle name="Normal 24" xfId="2084" xr:uid="{00000000-0005-0000-0000-000016090000}"/>
    <cellStyle name="Normal 25" xfId="2085" xr:uid="{00000000-0005-0000-0000-000017090000}"/>
    <cellStyle name="Normal 25 2" xfId="2086" xr:uid="{00000000-0005-0000-0000-000018090000}"/>
    <cellStyle name="Normal 25 2 2" xfId="2087" xr:uid="{00000000-0005-0000-0000-000019090000}"/>
    <cellStyle name="Normal 25 3" xfId="2088" xr:uid="{00000000-0005-0000-0000-00001A090000}"/>
    <cellStyle name="Normal 25 4" xfId="2089" xr:uid="{00000000-0005-0000-0000-00001B090000}"/>
    <cellStyle name="Normal 26" xfId="2090" xr:uid="{00000000-0005-0000-0000-00001C090000}"/>
    <cellStyle name="Normal 27" xfId="2091" xr:uid="{00000000-0005-0000-0000-00001D090000}"/>
    <cellStyle name="Normal 28" xfId="2092" xr:uid="{00000000-0005-0000-0000-00001E090000}"/>
    <cellStyle name="Normal 29" xfId="2093" xr:uid="{00000000-0005-0000-0000-00001F090000}"/>
    <cellStyle name="Normal 3" xfId="2094" xr:uid="{00000000-0005-0000-0000-000020090000}"/>
    <cellStyle name="Normal 3 10" xfId="2095" xr:uid="{00000000-0005-0000-0000-000021090000}"/>
    <cellStyle name="Normal 3 11" xfId="2096" xr:uid="{00000000-0005-0000-0000-000022090000}"/>
    <cellStyle name="Normal 3 12" xfId="2097" xr:uid="{00000000-0005-0000-0000-000023090000}"/>
    <cellStyle name="Normal 3 2" xfId="2098" xr:uid="{00000000-0005-0000-0000-000024090000}"/>
    <cellStyle name="Normal 3 2 2" xfId="2099" xr:uid="{00000000-0005-0000-0000-000025090000}"/>
    <cellStyle name="Normal 3 2 2 2" xfId="2100" xr:uid="{00000000-0005-0000-0000-000026090000}"/>
    <cellStyle name="Normal 3 2 2 3" xfId="2101" xr:uid="{00000000-0005-0000-0000-000027090000}"/>
    <cellStyle name="Normal 3 2 2 4" xfId="2102" xr:uid="{00000000-0005-0000-0000-000028090000}"/>
    <cellStyle name="Normal 3 2 2 5" xfId="2103" xr:uid="{00000000-0005-0000-0000-000029090000}"/>
    <cellStyle name="Normal 3 2 3" xfId="2104" xr:uid="{00000000-0005-0000-0000-00002A090000}"/>
    <cellStyle name="Normal 3 2 4" xfId="2105" xr:uid="{00000000-0005-0000-0000-00002B090000}"/>
    <cellStyle name="Normal 3 2 5" xfId="2106" xr:uid="{00000000-0005-0000-0000-00002C090000}"/>
    <cellStyle name="Normal 3 2 6" xfId="2107" xr:uid="{00000000-0005-0000-0000-00002D090000}"/>
    <cellStyle name="Normal 3 3" xfId="2108" xr:uid="{00000000-0005-0000-0000-00002E090000}"/>
    <cellStyle name="Normal 3 3 2" xfId="2109" xr:uid="{00000000-0005-0000-0000-00002F090000}"/>
    <cellStyle name="Normal 3 3 2 2" xfId="2110" xr:uid="{00000000-0005-0000-0000-000030090000}"/>
    <cellStyle name="Normal 3 3 2 3" xfId="2111" xr:uid="{00000000-0005-0000-0000-000031090000}"/>
    <cellStyle name="Normal 3 3 2 4" xfId="2112" xr:uid="{00000000-0005-0000-0000-000032090000}"/>
    <cellStyle name="Normal 3 3 2 5" xfId="2113" xr:uid="{00000000-0005-0000-0000-000033090000}"/>
    <cellStyle name="Normal 3 3 3" xfId="2114" xr:uid="{00000000-0005-0000-0000-000034090000}"/>
    <cellStyle name="Normal 3 3 4" xfId="2115" xr:uid="{00000000-0005-0000-0000-000035090000}"/>
    <cellStyle name="Normal 3 3 5" xfId="2116" xr:uid="{00000000-0005-0000-0000-000036090000}"/>
    <cellStyle name="Normal 3 3 6" xfId="2117" xr:uid="{00000000-0005-0000-0000-000037090000}"/>
    <cellStyle name="Normal 3 4" xfId="2118" xr:uid="{00000000-0005-0000-0000-000038090000}"/>
    <cellStyle name="Normal 3 4 2" xfId="2119" xr:uid="{00000000-0005-0000-0000-000039090000}"/>
    <cellStyle name="Normal 3 4 2 2" xfId="2120" xr:uid="{00000000-0005-0000-0000-00003A090000}"/>
    <cellStyle name="Normal 3 4 2 3" xfId="2121" xr:uid="{00000000-0005-0000-0000-00003B090000}"/>
    <cellStyle name="Normal 3 4 2 4" xfId="2122" xr:uid="{00000000-0005-0000-0000-00003C090000}"/>
    <cellStyle name="Normal 3 4 2 5" xfId="2123" xr:uid="{00000000-0005-0000-0000-00003D090000}"/>
    <cellStyle name="Normal 3 4 3" xfId="2124" xr:uid="{00000000-0005-0000-0000-00003E090000}"/>
    <cellStyle name="Normal 3 4 4" xfId="2125" xr:uid="{00000000-0005-0000-0000-00003F090000}"/>
    <cellStyle name="Normal 3 4 5" xfId="2126" xr:uid="{00000000-0005-0000-0000-000040090000}"/>
    <cellStyle name="Normal 3 4 6" xfId="2127" xr:uid="{00000000-0005-0000-0000-000041090000}"/>
    <cellStyle name="Normal 3 5" xfId="2128" xr:uid="{00000000-0005-0000-0000-000042090000}"/>
    <cellStyle name="Normal 3 5 2" xfId="2129" xr:uid="{00000000-0005-0000-0000-000043090000}"/>
    <cellStyle name="Normal 3 5 2 2" xfId="2130" xr:uid="{00000000-0005-0000-0000-000044090000}"/>
    <cellStyle name="Normal 3 5 2 3" xfId="2131" xr:uid="{00000000-0005-0000-0000-000045090000}"/>
    <cellStyle name="Normal 3 5 2 4" xfId="2132" xr:uid="{00000000-0005-0000-0000-000046090000}"/>
    <cellStyle name="Normal 3 5 2 5" xfId="2133" xr:uid="{00000000-0005-0000-0000-000047090000}"/>
    <cellStyle name="Normal 3 5 3" xfId="2134" xr:uid="{00000000-0005-0000-0000-000048090000}"/>
    <cellStyle name="Normal 3 5 4" xfId="2135" xr:uid="{00000000-0005-0000-0000-000049090000}"/>
    <cellStyle name="Normal 3 5 5" xfId="2136" xr:uid="{00000000-0005-0000-0000-00004A090000}"/>
    <cellStyle name="Normal 3 5 6" xfId="2137" xr:uid="{00000000-0005-0000-0000-00004B090000}"/>
    <cellStyle name="Normal 3 6" xfId="2138" xr:uid="{00000000-0005-0000-0000-00004C090000}"/>
    <cellStyle name="Normal 3 6 2" xfId="2139" xr:uid="{00000000-0005-0000-0000-00004D090000}"/>
    <cellStyle name="Normal 3 6 3" xfId="2140" xr:uid="{00000000-0005-0000-0000-00004E090000}"/>
    <cellStyle name="Normal 3 6 4" xfId="2141" xr:uid="{00000000-0005-0000-0000-00004F090000}"/>
    <cellStyle name="Normal 3 6 5" xfId="2142" xr:uid="{00000000-0005-0000-0000-000050090000}"/>
    <cellStyle name="Normal 3 7" xfId="2143" xr:uid="{00000000-0005-0000-0000-000051090000}"/>
    <cellStyle name="Normal 3 8" xfId="2144" xr:uid="{00000000-0005-0000-0000-000052090000}"/>
    <cellStyle name="Normal 3 9" xfId="2145" xr:uid="{00000000-0005-0000-0000-000053090000}"/>
    <cellStyle name="Normal 30" xfId="2146" xr:uid="{00000000-0005-0000-0000-000054090000}"/>
    <cellStyle name="Normal 31" xfId="2147" xr:uid="{00000000-0005-0000-0000-000055090000}"/>
    <cellStyle name="Normal 32" xfId="2148" xr:uid="{00000000-0005-0000-0000-000056090000}"/>
    <cellStyle name="Normal 33" xfId="2149" xr:uid="{00000000-0005-0000-0000-000057090000}"/>
    <cellStyle name="Normal 34" xfId="2150" xr:uid="{00000000-0005-0000-0000-000058090000}"/>
    <cellStyle name="Normal 35" xfId="2151" xr:uid="{00000000-0005-0000-0000-000059090000}"/>
    <cellStyle name="Normal 36" xfId="2152" xr:uid="{00000000-0005-0000-0000-00005A090000}"/>
    <cellStyle name="Normal 37" xfId="2153" xr:uid="{00000000-0005-0000-0000-00005B090000}"/>
    <cellStyle name="Normal 38" xfId="2154" xr:uid="{00000000-0005-0000-0000-00005C090000}"/>
    <cellStyle name="Normal 39" xfId="2155" xr:uid="{00000000-0005-0000-0000-00005D090000}"/>
    <cellStyle name="Normal 4" xfId="2156" xr:uid="{00000000-0005-0000-0000-00005E090000}"/>
    <cellStyle name="Normal 4 10" xfId="2157" xr:uid="{00000000-0005-0000-0000-00005F090000}"/>
    <cellStyle name="Normal 4 11" xfId="2158" xr:uid="{00000000-0005-0000-0000-000060090000}"/>
    <cellStyle name="Normal 4 2" xfId="2159" xr:uid="{00000000-0005-0000-0000-000061090000}"/>
    <cellStyle name="Normal 4 2 2" xfId="2160" xr:uid="{00000000-0005-0000-0000-000062090000}"/>
    <cellStyle name="Normal 4 2 2 2" xfId="2161" xr:uid="{00000000-0005-0000-0000-000063090000}"/>
    <cellStyle name="Normal 4 2 2 3" xfId="2162" xr:uid="{00000000-0005-0000-0000-000064090000}"/>
    <cellStyle name="Normal 4 2 2 4" xfId="2163" xr:uid="{00000000-0005-0000-0000-000065090000}"/>
    <cellStyle name="Normal 4 2 2 5" xfId="2164" xr:uid="{00000000-0005-0000-0000-000066090000}"/>
    <cellStyle name="Normal 4 2 3" xfId="2165" xr:uid="{00000000-0005-0000-0000-000067090000}"/>
    <cellStyle name="Normal 4 2 4" xfId="2166" xr:uid="{00000000-0005-0000-0000-000068090000}"/>
    <cellStyle name="Normal 4 2 5" xfId="2167" xr:uid="{00000000-0005-0000-0000-000069090000}"/>
    <cellStyle name="Normal 4 2 6" xfId="2168" xr:uid="{00000000-0005-0000-0000-00006A090000}"/>
    <cellStyle name="Normal 4 3" xfId="2169" xr:uid="{00000000-0005-0000-0000-00006B090000}"/>
    <cellStyle name="Normal 4 3 2" xfId="2170" xr:uid="{00000000-0005-0000-0000-00006C090000}"/>
    <cellStyle name="Normal 4 3 2 2" xfId="2171" xr:uid="{00000000-0005-0000-0000-00006D090000}"/>
    <cellStyle name="Normal 4 3 2 3" xfId="2172" xr:uid="{00000000-0005-0000-0000-00006E090000}"/>
    <cellStyle name="Normal 4 3 2 4" xfId="2173" xr:uid="{00000000-0005-0000-0000-00006F090000}"/>
    <cellStyle name="Normal 4 3 2 5" xfId="2174" xr:uid="{00000000-0005-0000-0000-000070090000}"/>
    <cellStyle name="Normal 4 3 3" xfId="2175" xr:uid="{00000000-0005-0000-0000-000071090000}"/>
    <cellStyle name="Normal 4 3 4" xfId="2176" xr:uid="{00000000-0005-0000-0000-000072090000}"/>
    <cellStyle name="Normal 4 3 5" xfId="2177" xr:uid="{00000000-0005-0000-0000-000073090000}"/>
    <cellStyle name="Normal 4 3 6" xfId="2178" xr:uid="{00000000-0005-0000-0000-000074090000}"/>
    <cellStyle name="Normal 4 4" xfId="2179" xr:uid="{00000000-0005-0000-0000-000075090000}"/>
    <cellStyle name="Normal 4 4 2" xfId="2180" xr:uid="{00000000-0005-0000-0000-000076090000}"/>
    <cellStyle name="Normal 4 4 2 2" xfId="2181" xr:uid="{00000000-0005-0000-0000-000077090000}"/>
    <cellStyle name="Normal 4 4 2 3" xfId="2182" xr:uid="{00000000-0005-0000-0000-000078090000}"/>
    <cellStyle name="Normal 4 4 2 4" xfId="2183" xr:uid="{00000000-0005-0000-0000-000079090000}"/>
    <cellStyle name="Normal 4 4 2 5" xfId="2184" xr:uid="{00000000-0005-0000-0000-00007A090000}"/>
    <cellStyle name="Normal 4 4 3" xfId="2185" xr:uid="{00000000-0005-0000-0000-00007B090000}"/>
    <cellStyle name="Normal 4 4 4" xfId="2186" xr:uid="{00000000-0005-0000-0000-00007C090000}"/>
    <cellStyle name="Normal 4 4 5" xfId="2187" xr:uid="{00000000-0005-0000-0000-00007D090000}"/>
    <cellStyle name="Normal 4 4 6" xfId="2188" xr:uid="{00000000-0005-0000-0000-00007E090000}"/>
    <cellStyle name="Normal 4 5" xfId="2189" xr:uid="{00000000-0005-0000-0000-00007F090000}"/>
    <cellStyle name="Normal 4 5 2" xfId="2190" xr:uid="{00000000-0005-0000-0000-000080090000}"/>
    <cellStyle name="Normal 4 5 2 2" xfId="2191" xr:uid="{00000000-0005-0000-0000-000081090000}"/>
    <cellStyle name="Normal 4 5 2 3" xfId="2192" xr:uid="{00000000-0005-0000-0000-000082090000}"/>
    <cellStyle name="Normal 4 5 2 4" xfId="2193" xr:uid="{00000000-0005-0000-0000-000083090000}"/>
    <cellStyle name="Normal 4 5 2 5" xfId="2194" xr:uid="{00000000-0005-0000-0000-000084090000}"/>
    <cellStyle name="Normal 4 5 3" xfId="2195" xr:uid="{00000000-0005-0000-0000-000085090000}"/>
    <cellStyle name="Normal 4 5 4" xfId="2196" xr:uid="{00000000-0005-0000-0000-000086090000}"/>
    <cellStyle name="Normal 4 5 5" xfId="2197" xr:uid="{00000000-0005-0000-0000-000087090000}"/>
    <cellStyle name="Normal 4 5 6" xfId="2198" xr:uid="{00000000-0005-0000-0000-000088090000}"/>
    <cellStyle name="Normal 4 6" xfId="2199" xr:uid="{00000000-0005-0000-0000-000089090000}"/>
    <cellStyle name="Normal 4 7" xfId="2200" xr:uid="{00000000-0005-0000-0000-00008A090000}"/>
    <cellStyle name="Normal 4 8" xfId="2201" xr:uid="{00000000-0005-0000-0000-00008B090000}"/>
    <cellStyle name="Normal 4 9" xfId="2202" xr:uid="{00000000-0005-0000-0000-00008C090000}"/>
    <cellStyle name="Normal 40" xfId="2203" xr:uid="{00000000-0005-0000-0000-00008D090000}"/>
    <cellStyle name="Normal 40 2" xfId="2204" xr:uid="{00000000-0005-0000-0000-00008E090000}"/>
    <cellStyle name="Normal 41" xfId="2205" xr:uid="{00000000-0005-0000-0000-00008F090000}"/>
    <cellStyle name="Normal 42" xfId="2206" xr:uid="{00000000-0005-0000-0000-000090090000}"/>
    <cellStyle name="Normal 43" xfId="2207" xr:uid="{00000000-0005-0000-0000-000091090000}"/>
    <cellStyle name="Normal 44" xfId="2208" xr:uid="{00000000-0005-0000-0000-000092090000}"/>
    <cellStyle name="Normal 45" xfId="2209" xr:uid="{00000000-0005-0000-0000-000093090000}"/>
    <cellStyle name="Normal 46" xfId="2210" xr:uid="{00000000-0005-0000-0000-000094090000}"/>
    <cellStyle name="Normal 47" xfId="2211" xr:uid="{00000000-0005-0000-0000-000095090000}"/>
    <cellStyle name="Normal 48" xfId="2212" xr:uid="{00000000-0005-0000-0000-000096090000}"/>
    <cellStyle name="Normal 49" xfId="2213" xr:uid="{00000000-0005-0000-0000-000097090000}"/>
    <cellStyle name="Normal 5" xfId="2214" xr:uid="{00000000-0005-0000-0000-000098090000}"/>
    <cellStyle name="Normal 5 2" xfId="2215" xr:uid="{00000000-0005-0000-0000-000099090000}"/>
    <cellStyle name="Normal 5 2 2" xfId="2216" xr:uid="{00000000-0005-0000-0000-00009A090000}"/>
    <cellStyle name="Normal 5 3" xfId="2217" xr:uid="{00000000-0005-0000-0000-00009B090000}"/>
    <cellStyle name="Normal 5 4" xfId="2218" xr:uid="{00000000-0005-0000-0000-00009C090000}"/>
    <cellStyle name="Normal 5 5" xfId="2219" xr:uid="{00000000-0005-0000-0000-00009D090000}"/>
    <cellStyle name="Normal 5 6" xfId="2220" xr:uid="{00000000-0005-0000-0000-00009E090000}"/>
    <cellStyle name="Normal 50" xfId="2221" xr:uid="{00000000-0005-0000-0000-00009F090000}"/>
    <cellStyle name="Normal 51" xfId="2222" xr:uid="{00000000-0005-0000-0000-0000A0090000}"/>
    <cellStyle name="Normal 52" xfId="2223" xr:uid="{00000000-0005-0000-0000-0000A1090000}"/>
    <cellStyle name="Normal 53" xfId="2224" xr:uid="{00000000-0005-0000-0000-0000A2090000}"/>
    <cellStyle name="Normal 54" xfId="2225" xr:uid="{00000000-0005-0000-0000-0000A3090000}"/>
    <cellStyle name="Normal 55" xfId="2226" xr:uid="{00000000-0005-0000-0000-0000A4090000}"/>
    <cellStyle name="Normal 56" xfId="2227" xr:uid="{00000000-0005-0000-0000-0000A5090000}"/>
    <cellStyle name="Normal 57" xfId="2228" xr:uid="{00000000-0005-0000-0000-0000A6090000}"/>
    <cellStyle name="Normal 58" xfId="2229" xr:uid="{00000000-0005-0000-0000-0000A7090000}"/>
    <cellStyle name="Normal 59" xfId="2230" xr:uid="{00000000-0005-0000-0000-0000A8090000}"/>
    <cellStyle name="Normal 6" xfId="2231" xr:uid="{00000000-0005-0000-0000-0000A9090000}"/>
    <cellStyle name="Normal 6 10" xfId="2232" xr:uid="{00000000-0005-0000-0000-0000AA090000}"/>
    <cellStyle name="Normal 6 2" xfId="2233" xr:uid="{00000000-0005-0000-0000-0000AB090000}"/>
    <cellStyle name="Normal 6 2 2" xfId="2234" xr:uid="{00000000-0005-0000-0000-0000AC090000}"/>
    <cellStyle name="Normal 6 2 2 2" xfId="2235" xr:uid="{00000000-0005-0000-0000-0000AD090000}"/>
    <cellStyle name="Normal 6 2 2 3" xfId="2236" xr:uid="{00000000-0005-0000-0000-0000AE090000}"/>
    <cellStyle name="Normal 6 2 2 4" xfId="2237" xr:uid="{00000000-0005-0000-0000-0000AF090000}"/>
    <cellStyle name="Normal 6 2 2 5" xfId="2238" xr:uid="{00000000-0005-0000-0000-0000B0090000}"/>
    <cellStyle name="Normal 6 2 3" xfId="2239" xr:uid="{00000000-0005-0000-0000-0000B1090000}"/>
    <cellStyle name="Normal 6 2 4" xfId="2240" xr:uid="{00000000-0005-0000-0000-0000B2090000}"/>
    <cellStyle name="Normal 6 2 5" xfId="2241" xr:uid="{00000000-0005-0000-0000-0000B3090000}"/>
    <cellStyle name="Normal 6 2 6" xfId="2242" xr:uid="{00000000-0005-0000-0000-0000B4090000}"/>
    <cellStyle name="Normal 6 3" xfId="2243" xr:uid="{00000000-0005-0000-0000-0000B5090000}"/>
    <cellStyle name="Normal 6 3 2" xfId="2244" xr:uid="{00000000-0005-0000-0000-0000B6090000}"/>
    <cellStyle name="Normal 6 3 2 2" xfId="2245" xr:uid="{00000000-0005-0000-0000-0000B7090000}"/>
    <cellStyle name="Normal 6 3 2 3" xfId="2246" xr:uid="{00000000-0005-0000-0000-0000B8090000}"/>
    <cellStyle name="Normal 6 3 2 4" xfId="2247" xr:uid="{00000000-0005-0000-0000-0000B9090000}"/>
    <cellStyle name="Normal 6 3 2 5" xfId="2248" xr:uid="{00000000-0005-0000-0000-0000BA090000}"/>
    <cellStyle name="Normal 6 3 3" xfId="2249" xr:uid="{00000000-0005-0000-0000-0000BB090000}"/>
    <cellStyle name="Normal 6 3 4" xfId="2250" xr:uid="{00000000-0005-0000-0000-0000BC090000}"/>
    <cellStyle name="Normal 6 3 5" xfId="2251" xr:uid="{00000000-0005-0000-0000-0000BD090000}"/>
    <cellStyle name="Normal 6 3 6" xfId="2252" xr:uid="{00000000-0005-0000-0000-0000BE090000}"/>
    <cellStyle name="Normal 6 4" xfId="2253" xr:uid="{00000000-0005-0000-0000-0000BF090000}"/>
    <cellStyle name="Normal 6 4 2" xfId="2254" xr:uid="{00000000-0005-0000-0000-0000C0090000}"/>
    <cellStyle name="Normal 6 4 2 2" xfId="2255" xr:uid="{00000000-0005-0000-0000-0000C1090000}"/>
    <cellStyle name="Normal 6 4 2 3" xfId="2256" xr:uid="{00000000-0005-0000-0000-0000C2090000}"/>
    <cellStyle name="Normal 6 4 2 4" xfId="2257" xr:uid="{00000000-0005-0000-0000-0000C3090000}"/>
    <cellStyle name="Normal 6 4 2 5" xfId="2258" xr:uid="{00000000-0005-0000-0000-0000C4090000}"/>
    <cellStyle name="Normal 6 4 3" xfId="2259" xr:uid="{00000000-0005-0000-0000-0000C5090000}"/>
    <cellStyle name="Normal 6 4 4" xfId="2260" xr:uid="{00000000-0005-0000-0000-0000C6090000}"/>
    <cellStyle name="Normal 6 4 5" xfId="2261" xr:uid="{00000000-0005-0000-0000-0000C7090000}"/>
    <cellStyle name="Normal 6 4 6" xfId="2262" xr:uid="{00000000-0005-0000-0000-0000C8090000}"/>
    <cellStyle name="Normal 6 5" xfId="2263" xr:uid="{00000000-0005-0000-0000-0000C9090000}"/>
    <cellStyle name="Normal 6 5 2" xfId="2264" xr:uid="{00000000-0005-0000-0000-0000CA090000}"/>
    <cellStyle name="Normal 6 5 2 2" xfId="2265" xr:uid="{00000000-0005-0000-0000-0000CB090000}"/>
    <cellStyle name="Normal 6 5 2 3" xfId="2266" xr:uid="{00000000-0005-0000-0000-0000CC090000}"/>
    <cellStyle name="Normal 6 5 2 4" xfId="2267" xr:uid="{00000000-0005-0000-0000-0000CD090000}"/>
    <cellStyle name="Normal 6 5 2 5" xfId="2268" xr:uid="{00000000-0005-0000-0000-0000CE090000}"/>
    <cellStyle name="Normal 6 5 3" xfId="2269" xr:uid="{00000000-0005-0000-0000-0000CF090000}"/>
    <cellStyle name="Normal 6 5 4" xfId="2270" xr:uid="{00000000-0005-0000-0000-0000D0090000}"/>
    <cellStyle name="Normal 6 5 5" xfId="2271" xr:uid="{00000000-0005-0000-0000-0000D1090000}"/>
    <cellStyle name="Normal 6 5 6" xfId="2272" xr:uid="{00000000-0005-0000-0000-0000D2090000}"/>
    <cellStyle name="Normal 6 6" xfId="2273" xr:uid="{00000000-0005-0000-0000-0000D3090000}"/>
    <cellStyle name="Normal 6 6 2" xfId="2274" xr:uid="{00000000-0005-0000-0000-0000D4090000}"/>
    <cellStyle name="Normal 6 6 3" xfId="2275" xr:uid="{00000000-0005-0000-0000-0000D5090000}"/>
    <cellStyle name="Normal 6 6 4" xfId="2276" xr:uid="{00000000-0005-0000-0000-0000D6090000}"/>
    <cellStyle name="Normal 6 6 5" xfId="2277" xr:uid="{00000000-0005-0000-0000-0000D7090000}"/>
    <cellStyle name="Normal 6 7" xfId="2278" xr:uid="{00000000-0005-0000-0000-0000D8090000}"/>
    <cellStyle name="Normal 6 8" xfId="2279" xr:uid="{00000000-0005-0000-0000-0000D9090000}"/>
    <cellStyle name="Normal 6 9" xfId="2280" xr:uid="{00000000-0005-0000-0000-0000DA090000}"/>
    <cellStyle name="Normal 60" xfId="2281" xr:uid="{00000000-0005-0000-0000-0000DB090000}"/>
    <cellStyle name="Normal 61" xfId="2282" xr:uid="{00000000-0005-0000-0000-0000DC090000}"/>
    <cellStyle name="Normal 62" xfId="2283" xr:uid="{00000000-0005-0000-0000-0000DD090000}"/>
    <cellStyle name="Normal 63" xfId="2284" xr:uid="{00000000-0005-0000-0000-0000DE090000}"/>
    <cellStyle name="Normal 64" xfId="2285" xr:uid="{00000000-0005-0000-0000-0000DF090000}"/>
    <cellStyle name="Normal 65" xfId="2286" xr:uid="{00000000-0005-0000-0000-0000E0090000}"/>
    <cellStyle name="Normal 66" xfId="2287" xr:uid="{00000000-0005-0000-0000-0000E1090000}"/>
    <cellStyle name="Normal 67" xfId="2288" xr:uid="{00000000-0005-0000-0000-0000E2090000}"/>
    <cellStyle name="Normal 68" xfId="2289" xr:uid="{00000000-0005-0000-0000-0000E3090000}"/>
    <cellStyle name="Normal 69" xfId="2290" xr:uid="{00000000-0005-0000-0000-0000E4090000}"/>
    <cellStyle name="Normal 7" xfId="2291" xr:uid="{00000000-0005-0000-0000-0000E5090000}"/>
    <cellStyle name="Normal 7 2" xfId="2292" xr:uid="{00000000-0005-0000-0000-0000E6090000}"/>
    <cellStyle name="Normal 7 3" xfId="2293" xr:uid="{00000000-0005-0000-0000-0000E7090000}"/>
    <cellStyle name="Normal 7 4" xfId="2294" xr:uid="{00000000-0005-0000-0000-0000E8090000}"/>
    <cellStyle name="Normal 7 5" xfId="2295" xr:uid="{00000000-0005-0000-0000-0000E9090000}"/>
    <cellStyle name="Normal 70" xfId="2296" xr:uid="{00000000-0005-0000-0000-0000EA090000}"/>
    <cellStyle name="Normal 71" xfId="2297" xr:uid="{00000000-0005-0000-0000-0000EB090000}"/>
    <cellStyle name="Normal 72" xfId="2298" xr:uid="{00000000-0005-0000-0000-0000EC090000}"/>
    <cellStyle name="Normal 73" xfId="2299" xr:uid="{00000000-0005-0000-0000-0000ED090000}"/>
    <cellStyle name="Normal 8" xfId="2300" xr:uid="{00000000-0005-0000-0000-0000EE090000}"/>
    <cellStyle name="Normal 8 2" xfId="2301" xr:uid="{00000000-0005-0000-0000-0000EF090000}"/>
    <cellStyle name="Normal 8 2 2" xfId="2302" xr:uid="{00000000-0005-0000-0000-0000F0090000}"/>
    <cellStyle name="Normal 8 2 3" xfId="2303" xr:uid="{00000000-0005-0000-0000-0000F1090000}"/>
    <cellStyle name="Normal 8 2 4" xfId="2304" xr:uid="{00000000-0005-0000-0000-0000F2090000}"/>
    <cellStyle name="Normal 8 2 5" xfId="2305" xr:uid="{00000000-0005-0000-0000-0000F3090000}"/>
    <cellStyle name="Normal 8 3" xfId="2306" xr:uid="{00000000-0005-0000-0000-0000F4090000}"/>
    <cellStyle name="Normal 8 4" xfId="2307" xr:uid="{00000000-0005-0000-0000-0000F5090000}"/>
    <cellStyle name="Normal 8 5" xfId="2308" xr:uid="{00000000-0005-0000-0000-0000F6090000}"/>
    <cellStyle name="Normal 8 6" xfId="2309" xr:uid="{00000000-0005-0000-0000-0000F7090000}"/>
    <cellStyle name="Normal 9" xfId="2310" xr:uid="{00000000-0005-0000-0000-0000F8090000}"/>
    <cellStyle name="Normal 9 2" xfId="2311" xr:uid="{00000000-0005-0000-0000-0000F9090000}"/>
    <cellStyle name="Normal 9 2 2" xfId="2312" xr:uid="{00000000-0005-0000-0000-0000FA090000}"/>
    <cellStyle name="Normal 9 2 3" xfId="2313" xr:uid="{00000000-0005-0000-0000-0000FB090000}"/>
    <cellStyle name="Normal 9 2 4" xfId="2314" xr:uid="{00000000-0005-0000-0000-0000FC090000}"/>
    <cellStyle name="Normal 9 2 5" xfId="2315" xr:uid="{00000000-0005-0000-0000-0000FD090000}"/>
    <cellStyle name="Normal 9 3" xfId="2316" xr:uid="{00000000-0005-0000-0000-0000FE090000}"/>
    <cellStyle name="Normal 9 4" xfId="2317" xr:uid="{00000000-0005-0000-0000-0000FF090000}"/>
    <cellStyle name="Normal 9 5" xfId="2318" xr:uid="{00000000-0005-0000-0000-0000000A0000}"/>
    <cellStyle name="Normal 9 6" xfId="2319" xr:uid="{00000000-0005-0000-0000-0000010A0000}"/>
    <cellStyle name="Notas 10" xfId="2320" xr:uid="{00000000-0005-0000-0000-0000020A0000}"/>
    <cellStyle name="Notas 10 2" xfId="2321" xr:uid="{00000000-0005-0000-0000-0000030A0000}"/>
    <cellStyle name="Notas 10 2 2" xfId="2322" xr:uid="{00000000-0005-0000-0000-0000040A0000}"/>
    <cellStyle name="Notas 10 2 3" xfId="2323" xr:uid="{00000000-0005-0000-0000-0000050A0000}"/>
    <cellStyle name="Notas 10 2 4" xfId="2324" xr:uid="{00000000-0005-0000-0000-0000060A0000}"/>
    <cellStyle name="Notas 10 2 5" xfId="2325" xr:uid="{00000000-0005-0000-0000-0000070A0000}"/>
    <cellStyle name="Notas 10 3" xfId="2326" xr:uid="{00000000-0005-0000-0000-0000080A0000}"/>
    <cellStyle name="Notas 10 4" xfId="2327" xr:uid="{00000000-0005-0000-0000-0000090A0000}"/>
    <cellStyle name="Notas 10 5" xfId="2328" xr:uid="{00000000-0005-0000-0000-00000A0A0000}"/>
    <cellStyle name="Notas 10 6" xfId="2329" xr:uid="{00000000-0005-0000-0000-00000B0A0000}"/>
    <cellStyle name="Notas 11" xfId="2330" xr:uid="{00000000-0005-0000-0000-00000C0A0000}"/>
    <cellStyle name="Notas 11 2" xfId="2331" xr:uid="{00000000-0005-0000-0000-00000D0A0000}"/>
    <cellStyle name="Notas 11 2 2" xfId="2332" xr:uid="{00000000-0005-0000-0000-00000E0A0000}"/>
    <cellStyle name="Notas 11 2 3" xfId="2333" xr:uid="{00000000-0005-0000-0000-00000F0A0000}"/>
    <cellStyle name="Notas 11 2 4" xfId="2334" xr:uid="{00000000-0005-0000-0000-0000100A0000}"/>
    <cellStyle name="Notas 11 2 5" xfId="2335" xr:uid="{00000000-0005-0000-0000-0000110A0000}"/>
    <cellStyle name="Notas 11 3" xfId="2336" xr:uid="{00000000-0005-0000-0000-0000120A0000}"/>
    <cellStyle name="Notas 11 4" xfId="2337" xr:uid="{00000000-0005-0000-0000-0000130A0000}"/>
    <cellStyle name="Notas 11 5" xfId="2338" xr:uid="{00000000-0005-0000-0000-0000140A0000}"/>
    <cellStyle name="Notas 11 6" xfId="2339" xr:uid="{00000000-0005-0000-0000-0000150A0000}"/>
    <cellStyle name="Notas 12" xfId="2340" xr:uid="{00000000-0005-0000-0000-0000160A0000}"/>
    <cellStyle name="Notas 12 2" xfId="2341" xr:uid="{00000000-0005-0000-0000-0000170A0000}"/>
    <cellStyle name="Notas 12 2 2" xfId="2342" xr:uid="{00000000-0005-0000-0000-0000180A0000}"/>
    <cellStyle name="Notas 12 2 3" xfId="2343" xr:uid="{00000000-0005-0000-0000-0000190A0000}"/>
    <cellStyle name="Notas 12 2 4" xfId="2344" xr:uid="{00000000-0005-0000-0000-00001A0A0000}"/>
    <cellStyle name="Notas 12 2 5" xfId="2345" xr:uid="{00000000-0005-0000-0000-00001B0A0000}"/>
    <cellStyle name="Notas 12 3" xfId="2346" xr:uid="{00000000-0005-0000-0000-00001C0A0000}"/>
    <cellStyle name="Notas 12 4" xfId="2347" xr:uid="{00000000-0005-0000-0000-00001D0A0000}"/>
    <cellStyle name="Notas 12 5" xfId="2348" xr:uid="{00000000-0005-0000-0000-00001E0A0000}"/>
    <cellStyle name="Notas 12 6" xfId="2349" xr:uid="{00000000-0005-0000-0000-00001F0A0000}"/>
    <cellStyle name="Notas 13" xfId="2350" xr:uid="{00000000-0005-0000-0000-0000200A0000}"/>
    <cellStyle name="Notas 13 2" xfId="2351" xr:uid="{00000000-0005-0000-0000-0000210A0000}"/>
    <cellStyle name="Notas 13 2 2" xfId="2352" xr:uid="{00000000-0005-0000-0000-0000220A0000}"/>
    <cellStyle name="Notas 13 2 3" xfId="2353" xr:uid="{00000000-0005-0000-0000-0000230A0000}"/>
    <cellStyle name="Notas 13 2 4" xfId="2354" xr:uid="{00000000-0005-0000-0000-0000240A0000}"/>
    <cellStyle name="Notas 13 2 5" xfId="2355" xr:uid="{00000000-0005-0000-0000-0000250A0000}"/>
    <cellStyle name="Notas 13 3" xfId="2356" xr:uid="{00000000-0005-0000-0000-0000260A0000}"/>
    <cellStyle name="Notas 13 4" xfId="2357" xr:uid="{00000000-0005-0000-0000-0000270A0000}"/>
    <cellStyle name="Notas 13 5" xfId="2358" xr:uid="{00000000-0005-0000-0000-0000280A0000}"/>
    <cellStyle name="Notas 13 6" xfId="2359" xr:uid="{00000000-0005-0000-0000-0000290A0000}"/>
    <cellStyle name="Notas 14" xfId="2360" xr:uid="{00000000-0005-0000-0000-00002A0A0000}"/>
    <cellStyle name="Notas 14 2" xfId="2361" xr:uid="{00000000-0005-0000-0000-00002B0A0000}"/>
    <cellStyle name="Notas 14 2 2" xfId="2362" xr:uid="{00000000-0005-0000-0000-00002C0A0000}"/>
    <cellStyle name="Notas 14 2 3" xfId="2363" xr:uid="{00000000-0005-0000-0000-00002D0A0000}"/>
    <cellStyle name="Notas 14 2 4" xfId="2364" xr:uid="{00000000-0005-0000-0000-00002E0A0000}"/>
    <cellStyle name="Notas 14 2 5" xfId="2365" xr:uid="{00000000-0005-0000-0000-00002F0A0000}"/>
    <cellStyle name="Notas 14 3" xfId="2366" xr:uid="{00000000-0005-0000-0000-0000300A0000}"/>
    <cellStyle name="Notas 14 4" xfId="2367" xr:uid="{00000000-0005-0000-0000-0000310A0000}"/>
    <cellStyle name="Notas 14 5" xfId="2368" xr:uid="{00000000-0005-0000-0000-0000320A0000}"/>
    <cellStyle name="Notas 14 6" xfId="2369" xr:uid="{00000000-0005-0000-0000-0000330A0000}"/>
    <cellStyle name="Notas 15" xfId="2370" xr:uid="{00000000-0005-0000-0000-0000340A0000}"/>
    <cellStyle name="Notas 15 2" xfId="2371" xr:uid="{00000000-0005-0000-0000-0000350A0000}"/>
    <cellStyle name="Notas 15 3" xfId="2372" xr:uid="{00000000-0005-0000-0000-0000360A0000}"/>
    <cellStyle name="Notas 15 4" xfId="2373" xr:uid="{00000000-0005-0000-0000-0000370A0000}"/>
    <cellStyle name="Notas 15 5" xfId="2374" xr:uid="{00000000-0005-0000-0000-0000380A0000}"/>
    <cellStyle name="Notas 16" xfId="2375" xr:uid="{00000000-0005-0000-0000-0000390A0000}"/>
    <cellStyle name="Notas 16 2" xfId="2376" xr:uid="{00000000-0005-0000-0000-00003A0A0000}"/>
    <cellStyle name="Notas 16 3" xfId="2377" xr:uid="{00000000-0005-0000-0000-00003B0A0000}"/>
    <cellStyle name="Notas 16 4" xfId="2378" xr:uid="{00000000-0005-0000-0000-00003C0A0000}"/>
    <cellStyle name="Notas 16 5" xfId="2379" xr:uid="{00000000-0005-0000-0000-00003D0A0000}"/>
    <cellStyle name="Notas 17" xfId="2380" xr:uid="{00000000-0005-0000-0000-00003E0A0000}"/>
    <cellStyle name="Notas 17 2" xfId="2381" xr:uid="{00000000-0005-0000-0000-00003F0A0000}"/>
    <cellStyle name="Notas 17 3" xfId="2382" xr:uid="{00000000-0005-0000-0000-0000400A0000}"/>
    <cellStyle name="Notas 17 4" xfId="2383" xr:uid="{00000000-0005-0000-0000-0000410A0000}"/>
    <cellStyle name="Notas 17 5" xfId="2384" xr:uid="{00000000-0005-0000-0000-0000420A0000}"/>
    <cellStyle name="Notas 18" xfId="2385" xr:uid="{00000000-0005-0000-0000-0000430A0000}"/>
    <cellStyle name="Notas 18 2" xfId="2386" xr:uid="{00000000-0005-0000-0000-0000440A0000}"/>
    <cellStyle name="Notas 18 3" xfId="2387" xr:uid="{00000000-0005-0000-0000-0000450A0000}"/>
    <cellStyle name="Notas 18 4" xfId="2388" xr:uid="{00000000-0005-0000-0000-0000460A0000}"/>
    <cellStyle name="Notas 18 5" xfId="2389" xr:uid="{00000000-0005-0000-0000-0000470A0000}"/>
    <cellStyle name="Notas 19" xfId="2390" xr:uid="{00000000-0005-0000-0000-0000480A0000}"/>
    <cellStyle name="Notas 19 2" xfId="2391" xr:uid="{00000000-0005-0000-0000-0000490A0000}"/>
    <cellStyle name="Notas 19 3" xfId="2392" xr:uid="{00000000-0005-0000-0000-00004A0A0000}"/>
    <cellStyle name="Notas 19 4" xfId="2393" xr:uid="{00000000-0005-0000-0000-00004B0A0000}"/>
    <cellStyle name="Notas 19 5" xfId="2394" xr:uid="{00000000-0005-0000-0000-00004C0A0000}"/>
    <cellStyle name="Notas 2" xfId="2395" xr:uid="{00000000-0005-0000-0000-00004D0A0000}"/>
    <cellStyle name="Notas 2 10" xfId="2396" xr:uid="{00000000-0005-0000-0000-00004E0A0000}"/>
    <cellStyle name="Notas 2 2" xfId="2397" xr:uid="{00000000-0005-0000-0000-00004F0A0000}"/>
    <cellStyle name="Notas 2 2 2" xfId="2398" xr:uid="{00000000-0005-0000-0000-0000500A0000}"/>
    <cellStyle name="Notas 2 2 2 2" xfId="2399" xr:uid="{00000000-0005-0000-0000-0000510A0000}"/>
    <cellStyle name="Notas 2 2 2 3" xfId="2400" xr:uid="{00000000-0005-0000-0000-0000520A0000}"/>
    <cellStyle name="Notas 2 2 2 4" xfId="2401" xr:uid="{00000000-0005-0000-0000-0000530A0000}"/>
    <cellStyle name="Notas 2 2 2 5" xfId="2402" xr:uid="{00000000-0005-0000-0000-0000540A0000}"/>
    <cellStyle name="Notas 2 2 3" xfId="2403" xr:uid="{00000000-0005-0000-0000-0000550A0000}"/>
    <cellStyle name="Notas 2 2 4" xfId="2404" xr:uid="{00000000-0005-0000-0000-0000560A0000}"/>
    <cellStyle name="Notas 2 2 5" xfId="2405" xr:uid="{00000000-0005-0000-0000-0000570A0000}"/>
    <cellStyle name="Notas 2 2 6" xfId="2406" xr:uid="{00000000-0005-0000-0000-0000580A0000}"/>
    <cellStyle name="Notas 2 3" xfId="2407" xr:uid="{00000000-0005-0000-0000-0000590A0000}"/>
    <cellStyle name="Notas 2 3 2" xfId="2408" xr:uid="{00000000-0005-0000-0000-00005A0A0000}"/>
    <cellStyle name="Notas 2 3 2 2" xfId="2409" xr:uid="{00000000-0005-0000-0000-00005B0A0000}"/>
    <cellStyle name="Notas 2 3 2 3" xfId="2410" xr:uid="{00000000-0005-0000-0000-00005C0A0000}"/>
    <cellStyle name="Notas 2 3 2 4" xfId="2411" xr:uid="{00000000-0005-0000-0000-00005D0A0000}"/>
    <cellStyle name="Notas 2 3 2 5" xfId="2412" xr:uid="{00000000-0005-0000-0000-00005E0A0000}"/>
    <cellStyle name="Notas 2 3 3" xfId="2413" xr:uid="{00000000-0005-0000-0000-00005F0A0000}"/>
    <cellStyle name="Notas 2 3 4" xfId="2414" xr:uid="{00000000-0005-0000-0000-0000600A0000}"/>
    <cellStyle name="Notas 2 3 5" xfId="2415" xr:uid="{00000000-0005-0000-0000-0000610A0000}"/>
    <cellStyle name="Notas 2 3 6" xfId="2416" xr:uid="{00000000-0005-0000-0000-0000620A0000}"/>
    <cellStyle name="Notas 2 4" xfId="2417" xr:uid="{00000000-0005-0000-0000-0000630A0000}"/>
    <cellStyle name="Notas 2 4 2" xfId="2418" xr:uid="{00000000-0005-0000-0000-0000640A0000}"/>
    <cellStyle name="Notas 2 4 2 2" xfId="2419" xr:uid="{00000000-0005-0000-0000-0000650A0000}"/>
    <cellStyle name="Notas 2 4 2 3" xfId="2420" xr:uid="{00000000-0005-0000-0000-0000660A0000}"/>
    <cellStyle name="Notas 2 4 2 4" xfId="2421" xr:uid="{00000000-0005-0000-0000-0000670A0000}"/>
    <cellStyle name="Notas 2 4 2 5" xfId="2422" xr:uid="{00000000-0005-0000-0000-0000680A0000}"/>
    <cellStyle name="Notas 2 4 3" xfId="2423" xr:uid="{00000000-0005-0000-0000-0000690A0000}"/>
    <cellStyle name="Notas 2 4 4" xfId="2424" xr:uid="{00000000-0005-0000-0000-00006A0A0000}"/>
    <cellStyle name="Notas 2 4 5" xfId="2425" xr:uid="{00000000-0005-0000-0000-00006B0A0000}"/>
    <cellStyle name="Notas 2 4 6" xfId="2426" xr:uid="{00000000-0005-0000-0000-00006C0A0000}"/>
    <cellStyle name="Notas 2 5" xfId="2427" xr:uid="{00000000-0005-0000-0000-00006D0A0000}"/>
    <cellStyle name="Notas 2 5 2" xfId="2428" xr:uid="{00000000-0005-0000-0000-00006E0A0000}"/>
    <cellStyle name="Notas 2 5 2 2" xfId="2429" xr:uid="{00000000-0005-0000-0000-00006F0A0000}"/>
    <cellStyle name="Notas 2 5 2 3" xfId="2430" xr:uid="{00000000-0005-0000-0000-0000700A0000}"/>
    <cellStyle name="Notas 2 5 2 4" xfId="2431" xr:uid="{00000000-0005-0000-0000-0000710A0000}"/>
    <cellStyle name="Notas 2 5 2 5" xfId="2432" xr:uid="{00000000-0005-0000-0000-0000720A0000}"/>
    <cellStyle name="Notas 2 5 3" xfId="2433" xr:uid="{00000000-0005-0000-0000-0000730A0000}"/>
    <cellStyle name="Notas 2 5 4" xfId="2434" xr:uid="{00000000-0005-0000-0000-0000740A0000}"/>
    <cellStyle name="Notas 2 5 5" xfId="2435" xr:uid="{00000000-0005-0000-0000-0000750A0000}"/>
    <cellStyle name="Notas 2 5 6" xfId="2436" xr:uid="{00000000-0005-0000-0000-0000760A0000}"/>
    <cellStyle name="Notas 2 6" xfId="2437" xr:uid="{00000000-0005-0000-0000-0000770A0000}"/>
    <cellStyle name="Notas 2 6 2" xfId="2438" xr:uid="{00000000-0005-0000-0000-0000780A0000}"/>
    <cellStyle name="Notas 2 6 3" xfId="2439" xr:uid="{00000000-0005-0000-0000-0000790A0000}"/>
    <cellStyle name="Notas 2 6 4" xfId="2440" xr:uid="{00000000-0005-0000-0000-00007A0A0000}"/>
    <cellStyle name="Notas 2 6 5" xfId="2441" xr:uid="{00000000-0005-0000-0000-00007B0A0000}"/>
    <cellStyle name="Notas 2 7" xfId="2442" xr:uid="{00000000-0005-0000-0000-00007C0A0000}"/>
    <cellStyle name="Notas 2 8" xfId="2443" xr:uid="{00000000-0005-0000-0000-00007D0A0000}"/>
    <cellStyle name="Notas 2 9" xfId="2444" xr:uid="{00000000-0005-0000-0000-00007E0A0000}"/>
    <cellStyle name="Notas 20" xfId="2445" xr:uid="{00000000-0005-0000-0000-00007F0A0000}"/>
    <cellStyle name="Notas 20 2" xfId="2446" xr:uid="{00000000-0005-0000-0000-0000800A0000}"/>
    <cellStyle name="Notas 20 3" xfId="2447" xr:uid="{00000000-0005-0000-0000-0000810A0000}"/>
    <cellStyle name="Notas 20 4" xfId="2448" xr:uid="{00000000-0005-0000-0000-0000820A0000}"/>
    <cellStyle name="Notas 20 5" xfId="2449" xr:uid="{00000000-0005-0000-0000-0000830A0000}"/>
    <cellStyle name="Notas 21" xfId="2450" xr:uid="{00000000-0005-0000-0000-0000840A0000}"/>
    <cellStyle name="Notas 21 2" xfId="2451" xr:uid="{00000000-0005-0000-0000-0000850A0000}"/>
    <cellStyle name="Notas 21 3" xfId="2452" xr:uid="{00000000-0005-0000-0000-0000860A0000}"/>
    <cellStyle name="Notas 21 4" xfId="2453" xr:uid="{00000000-0005-0000-0000-0000870A0000}"/>
    <cellStyle name="Notas 21 5" xfId="2454" xr:uid="{00000000-0005-0000-0000-0000880A0000}"/>
    <cellStyle name="Notas 22" xfId="2455" xr:uid="{00000000-0005-0000-0000-0000890A0000}"/>
    <cellStyle name="Notas 22 2" xfId="2456" xr:uid="{00000000-0005-0000-0000-00008A0A0000}"/>
    <cellStyle name="Notas 22 3" xfId="2457" xr:uid="{00000000-0005-0000-0000-00008B0A0000}"/>
    <cellStyle name="Notas 22 4" xfId="2458" xr:uid="{00000000-0005-0000-0000-00008C0A0000}"/>
    <cellStyle name="Notas 22 5" xfId="2459" xr:uid="{00000000-0005-0000-0000-00008D0A0000}"/>
    <cellStyle name="Notas 23" xfId="2460" xr:uid="{00000000-0005-0000-0000-00008E0A0000}"/>
    <cellStyle name="Notas 24" xfId="2461" xr:uid="{00000000-0005-0000-0000-00008F0A0000}"/>
    <cellStyle name="Notas 25" xfId="2462" xr:uid="{00000000-0005-0000-0000-0000900A0000}"/>
    <cellStyle name="Notas 26" xfId="2463" xr:uid="{00000000-0005-0000-0000-0000910A0000}"/>
    <cellStyle name="Notas 27" xfId="2464" xr:uid="{00000000-0005-0000-0000-0000920A0000}"/>
    <cellStyle name="Notas 28" xfId="2465" xr:uid="{00000000-0005-0000-0000-0000930A0000}"/>
    <cellStyle name="Notas 29" xfId="2466" xr:uid="{00000000-0005-0000-0000-0000940A0000}"/>
    <cellStyle name="Notas 3" xfId="2467" xr:uid="{00000000-0005-0000-0000-0000950A0000}"/>
    <cellStyle name="Notas 3 10" xfId="2468" xr:uid="{00000000-0005-0000-0000-0000960A0000}"/>
    <cellStyle name="Notas 3 2" xfId="2469" xr:uid="{00000000-0005-0000-0000-0000970A0000}"/>
    <cellStyle name="Notas 3 2 2" xfId="2470" xr:uid="{00000000-0005-0000-0000-0000980A0000}"/>
    <cellStyle name="Notas 3 2 2 2" xfId="2471" xr:uid="{00000000-0005-0000-0000-0000990A0000}"/>
    <cellStyle name="Notas 3 2 2 3" xfId="2472" xr:uid="{00000000-0005-0000-0000-00009A0A0000}"/>
    <cellStyle name="Notas 3 2 2 4" xfId="2473" xr:uid="{00000000-0005-0000-0000-00009B0A0000}"/>
    <cellStyle name="Notas 3 2 2 5" xfId="2474" xr:uid="{00000000-0005-0000-0000-00009C0A0000}"/>
    <cellStyle name="Notas 3 2 3" xfId="2475" xr:uid="{00000000-0005-0000-0000-00009D0A0000}"/>
    <cellStyle name="Notas 3 2 4" xfId="2476" xr:uid="{00000000-0005-0000-0000-00009E0A0000}"/>
    <cellStyle name="Notas 3 2 5" xfId="2477" xr:uid="{00000000-0005-0000-0000-00009F0A0000}"/>
    <cellStyle name="Notas 3 2 6" xfId="2478" xr:uid="{00000000-0005-0000-0000-0000A00A0000}"/>
    <cellStyle name="Notas 3 3" xfId="2479" xr:uid="{00000000-0005-0000-0000-0000A10A0000}"/>
    <cellStyle name="Notas 3 3 2" xfId="2480" xr:uid="{00000000-0005-0000-0000-0000A20A0000}"/>
    <cellStyle name="Notas 3 3 2 2" xfId="2481" xr:uid="{00000000-0005-0000-0000-0000A30A0000}"/>
    <cellStyle name="Notas 3 3 2 3" xfId="2482" xr:uid="{00000000-0005-0000-0000-0000A40A0000}"/>
    <cellStyle name="Notas 3 3 2 4" xfId="2483" xr:uid="{00000000-0005-0000-0000-0000A50A0000}"/>
    <cellStyle name="Notas 3 3 2 5" xfId="2484" xr:uid="{00000000-0005-0000-0000-0000A60A0000}"/>
    <cellStyle name="Notas 3 3 3" xfId="2485" xr:uid="{00000000-0005-0000-0000-0000A70A0000}"/>
    <cellStyle name="Notas 3 3 4" xfId="2486" xr:uid="{00000000-0005-0000-0000-0000A80A0000}"/>
    <cellStyle name="Notas 3 3 5" xfId="2487" xr:uid="{00000000-0005-0000-0000-0000A90A0000}"/>
    <cellStyle name="Notas 3 3 6" xfId="2488" xr:uid="{00000000-0005-0000-0000-0000AA0A0000}"/>
    <cellStyle name="Notas 3 4" xfId="2489" xr:uid="{00000000-0005-0000-0000-0000AB0A0000}"/>
    <cellStyle name="Notas 3 4 2" xfId="2490" xr:uid="{00000000-0005-0000-0000-0000AC0A0000}"/>
    <cellStyle name="Notas 3 4 2 2" xfId="2491" xr:uid="{00000000-0005-0000-0000-0000AD0A0000}"/>
    <cellStyle name="Notas 3 4 2 3" xfId="2492" xr:uid="{00000000-0005-0000-0000-0000AE0A0000}"/>
    <cellStyle name="Notas 3 4 2 4" xfId="2493" xr:uid="{00000000-0005-0000-0000-0000AF0A0000}"/>
    <cellStyle name="Notas 3 4 2 5" xfId="2494" xr:uid="{00000000-0005-0000-0000-0000B00A0000}"/>
    <cellStyle name="Notas 3 4 3" xfId="2495" xr:uid="{00000000-0005-0000-0000-0000B10A0000}"/>
    <cellStyle name="Notas 3 4 4" xfId="2496" xr:uid="{00000000-0005-0000-0000-0000B20A0000}"/>
    <cellStyle name="Notas 3 4 5" xfId="2497" xr:uid="{00000000-0005-0000-0000-0000B30A0000}"/>
    <cellStyle name="Notas 3 4 6" xfId="2498" xr:uid="{00000000-0005-0000-0000-0000B40A0000}"/>
    <cellStyle name="Notas 3 5" xfId="2499" xr:uid="{00000000-0005-0000-0000-0000B50A0000}"/>
    <cellStyle name="Notas 3 5 2" xfId="2500" xr:uid="{00000000-0005-0000-0000-0000B60A0000}"/>
    <cellStyle name="Notas 3 5 2 2" xfId="2501" xr:uid="{00000000-0005-0000-0000-0000B70A0000}"/>
    <cellStyle name="Notas 3 5 2 3" xfId="2502" xr:uid="{00000000-0005-0000-0000-0000B80A0000}"/>
    <cellStyle name="Notas 3 5 2 4" xfId="2503" xr:uid="{00000000-0005-0000-0000-0000B90A0000}"/>
    <cellStyle name="Notas 3 5 2 5" xfId="2504" xr:uid="{00000000-0005-0000-0000-0000BA0A0000}"/>
    <cellStyle name="Notas 3 5 3" xfId="2505" xr:uid="{00000000-0005-0000-0000-0000BB0A0000}"/>
    <cellStyle name="Notas 3 5 4" xfId="2506" xr:uid="{00000000-0005-0000-0000-0000BC0A0000}"/>
    <cellStyle name="Notas 3 5 5" xfId="2507" xr:uid="{00000000-0005-0000-0000-0000BD0A0000}"/>
    <cellStyle name="Notas 3 5 6" xfId="2508" xr:uid="{00000000-0005-0000-0000-0000BE0A0000}"/>
    <cellStyle name="Notas 3 6" xfId="2509" xr:uid="{00000000-0005-0000-0000-0000BF0A0000}"/>
    <cellStyle name="Notas 3 6 2" xfId="2510" xr:uid="{00000000-0005-0000-0000-0000C00A0000}"/>
    <cellStyle name="Notas 3 6 3" xfId="2511" xr:uid="{00000000-0005-0000-0000-0000C10A0000}"/>
    <cellStyle name="Notas 3 6 4" xfId="2512" xr:uid="{00000000-0005-0000-0000-0000C20A0000}"/>
    <cellStyle name="Notas 3 6 5" xfId="2513" xr:uid="{00000000-0005-0000-0000-0000C30A0000}"/>
    <cellStyle name="Notas 3 7" xfId="2514" xr:uid="{00000000-0005-0000-0000-0000C40A0000}"/>
    <cellStyle name="Notas 3 8" xfId="2515" xr:uid="{00000000-0005-0000-0000-0000C50A0000}"/>
    <cellStyle name="Notas 3 9" xfId="2516" xr:uid="{00000000-0005-0000-0000-0000C60A0000}"/>
    <cellStyle name="Notas 30" xfId="2517" xr:uid="{00000000-0005-0000-0000-0000C70A0000}"/>
    <cellStyle name="Notas 31" xfId="2518" xr:uid="{00000000-0005-0000-0000-0000C80A0000}"/>
    <cellStyle name="Notas 32" xfId="2519" xr:uid="{00000000-0005-0000-0000-0000C90A0000}"/>
    <cellStyle name="Notas 33" xfId="2520" xr:uid="{00000000-0005-0000-0000-0000CA0A0000}"/>
    <cellStyle name="Notas 34" xfId="2521" xr:uid="{00000000-0005-0000-0000-0000CB0A0000}"/>
    <cellStyle name="Notas 35" xfId="2522" xr:uid="{00000000-0005-0000-0000-0000CC0A0000}"/>
    <cellStyle name="Notas 36" xfId="2523" xr:uid="{00000000-0005-0000-0000-0000CD0A0000}"/>
    <cellStyle name="Notas 37" xfId="2524" xr:uid="{00000000-0005-0000-0000-0000CE0A0000}"/>
    <cellStyle name="Notas 4" xfId="2525" xr:uid="{00000000-0005-0000-0000-0000CF0A0000}"/>
    <cellStyle name="Notas 4 10" xfId="2526" xr:uid="{00000000-0005-0000-0000-0000D00A0000}"/>
    <cellStyle name="Notas 4 2" xfId="2527" xr:uid="{00000000-0005-0000-0000-0000D10A0000}"/>
    <cellStyle name="Notas 4 2 2" xfId="2528" xr:uid="{00000000-0005-0000-0000-0000D20A0000}"/>
    <cellStyle name="Notas 4 2 2 2" xfId="2529" xr:uid="{00000000-0005-0000-0000-0000D30A0000}"/>
    <cellStyle name="Notas 4 2 2 3" xfId="2530" xr:uid="{00000000-0005-0000-0000-0000D40A0000}"/>
    <cellStyle name="Notas 4 2 2 4" xfId="2531" xr:uid="{00000000-0005-0000-0000-0000D50A0000}"/>
    <cellStyle name="Notas 4 2 2 5" xfId="2532" xr:uid="{00000000-0005-0000-0000-0000D60A0000}"/>
    <cellStyle name="Notas 4 2 3" xfId="2533" xr:uid="{00000000-0005-0000-0000-0000D70A0000}"/>
    <cellStyle name="Notas 4 2 4" xfId="2534" xr:uid="{00000000-0005-0000-0000-0000D80A0000}"/>
    <cellStyle name="Notas 4 2 5" xfId="2535" xr:uid="{00000000-0005-0000-0000-0000D90A0000}"/>
    <cellStyle name="Notas 4 2 6" xfId="2536" xr:uid="{00000000-0005-0000-0000-0000DA0A0000}"/>
    <cellStyle name="Notas 4 3" xfId="2537" xr:uid="{00000000-0005-0000-0000-0000DB0A0000}"/>
    <cellStyle name="Notas 4 3 2" xfId="2538" xr:uid="{00000000-0005-0000-0000-0000DC0A0000}"/>
    <cellStyle name="Notas 4 3 2 2" xfId="2539" xr:uid="{00000000-0005-0000-0000-0000DD0A0000}"/>
    <cellStyle name="Notas 4 3 2 3" xfId="2540" xr:uid="{00000000-0005-0000-0000-0000DE0A0000}"/>
    <cellStyle name="Notas 4 3 2 4" xfId="2541" xr:uid="{00000000-0005-0000-0000-0000DF0A0000}"/>
    <cellStyle name="Notas 4 3 2 5" xfId="2542" xr:uid="{00000000-0005-0000-0000-0000E00A0000}"/>
    <cellStyle name="Notas 4 3 3" xfId="2543" xr:uid="{00000000-0005-0000-0000-0000E10A0000}"/>
    <cellStyle name="Notas 4 3 4" xfId="2544" xr:uid="{00000000-0005-0000-0000-0000E20A0000}"/>
    <cellStyle name="Notas 4 3 5" xfId="2545" xr:uid="{00000000-0005-0000-0000-0000E30A0000}"/>
    <cellStyle name="Notas 4 3 6" xfId="2546" xr:uid="{00000000-0005-0000-0000-0000E40A0000}"/>
    <cellStyle name="Notas 4 4" xfId="2547" xr:uid="{00000000-0005-0000-0000-0000E50A0000}"/>
    <cellStyle name="Notas 4 4 2" xfId="2548" xr:uid="{00000000-0005-0000-0000-0000E60A0000}"/>
    <cellStyle name="Notas 4 4 2 2" xfId="2549" xr:uid="{00000000-0005-0000-0000-0000E70A0000}"/>
    <cellStyle name="Notas 4 4 2 3" xfId="2550" xr:uid="{00000000-0005-0000-0000-0000E80A0000}"/>
    <cellStyle name="Notas 4 4 2 4" xfId="2551" xr:uid="{00000000-0005-0000-0000-0000E90A0000}"/>
    <cellStyle name="Notas 4 4 2 5" xfId="2552" xr:uid="{00000000-0005-0000-0000-0000EA0A0000}"/>
    <cellStyle name="Notas 4 4 3" xfId="2553" xr:uid="{00000000-0005-0000-0000-0000EB0A0000}"/>
    <cellStyle name="Notas 4 4 4" xfId="2554" xr:uid="{00000000-0005-0000-0000-0000EC0A0000}"/>
    <cellStyle name="Notas 4 4 5" xfId="2555" xr:uid="{00000000-0005-0000-0000-0000ED0A0000}"/>
    <cellStyle name="Notas 4 4 6" xfId="2556" xr:uid="{00000000-0005-0000-0000-0000EE0A0000}"/>
    <cellStyle name="Notas 4 5" xfId="2557" xr:uid="{00000000-0005-0000-0000-0000EF0A0000}"/>
    <cellStyle name="Notas 4 5 2" xfId="2558" xr:uid="{00000000-0005-0000-0000-0000F00A0000}"/>
    <cellStyle name="Notas 4 5 2 2" xfId="2559" xr:uid="{00000000-0005-0000-0000-0000F10A0000}"/>
    <cellStyle name="Notas 4 5 2 3" xfId="2560" xr:uid="{00000000-0005-0000-0000-0000F20A0000}"/>
    <cellStyle name="Notas 4 5 2 4" xfId="2561" xr:uid="{00000000-0005-0000-0000-0000F30A0000}"/>
    <cellStyle name="Notas 4 5 2 5" xfId="2562" xr:uid="{00000000-0005-0000-0000-0000F40A0000}"/>
    <cellStyle name="Notas 4 5 3" xfId="2563" xr:uid="{00000000-0005-0000-0000-0000F50A0000}"/>
    <cellStyle name="Notas 4 5 4" xfId="2564" xr:uid="{00000000-0005-0000-0000-0000F60A0000}"/>
    <cellStyle name="Notas 4 5 5" xfId="2565" xr:uid="{00000000-0005-0000-0000-0000F70A0000}"/>
    <cellStyle name="Notas 4 5 6" xfId="2566" xr:uid="{00000000-0005-0000-0000-0000F80A0000}"/>
    <cellStyle name="Notas 4 6" xfId="2567" xr:uid="{00000000-0005-0000-0000-0000F90A0000}"/>
    <cellStyle name="Notas 4 6 2" xfId="2568" xr:uid="{00000000-0005-0000-0000-0000FA0A0000}"/>
    <cellStyle name="Notas 4 6 3" xfId="2569" xr:uid="{00000000-0005-0000-0000-0000FB0A0000}"/>
    <cellStyle name="Notas 4 6 4" xfId="2570" xr:uid="{00000000-0005-0000-0000-0000FC0A0000}"/>
    <cellStyle name="Notas 4 6 5" xfId="2571" xr:uid="{00000000-0005-0000-0000-0000FD0A0000}"/>
    <cellStyle name="Notas 4 7" xfId="2572" xr:uid="{00000000-0005-0000-0000-0000FE0A0000}"/>
    <cellStyle name="Notas 4 8" xfId="2573" xr:uid="{00000000-0005-0000-0000-0000FF0A0000}"/>
    <cellStyle name="Notas 4 9" xfId="2574" xr:uid="{00000000-0005-0000-0000-0000000B0000}"/>
    <cellStyle name="Notas 5" xfId="2575" xr:uid="{00000000-0005-0000-0000-0000010B0000}"/>
    <cellStyle name="Notas 5 10" xfId="2576" xr:uid="{00000000-0005-0000-0000-0000020B0000}"/>
    <cellStyle name="Notas 5 2" xfId="2577" xr:uid="{00000000-0005-0000-0000-0000030B0000}"/>
    <cellStyle name="Notas 5 2 2" xfId="2578" xr:uid="{00000000-0005-0000-0000-0000040B0000}"/>
    <cellStyle name="Notas 5 2 2 2" xfId="2579" xr:uid="{00000000-0005-0000-0000-0000050B0000}"/>
    <cellStyle name="Notas 5 2 2 3" xfId="2580" xr:uid="{00000000-0005-0000-0000-0000060B0000}"/>
    <cellStyle name="Notas 5 2 2 4" xfId="2581" xr:uid="{00000000-0005-0000-0000-0000070B0000}"/>
    <cellStyle name="Notas 5 2 2 5" xfId="2582" xr:uid="{00000000-0005-0000-0000-0000080B0000}"/>
    <cellStyle name="Notas 5 2 3" xfId="2583" xr:uid="{00000000-0005-0000-0000-0000090B0000}"/>
    <cellStyle name="Notas 5 2 4" xfId="2584" xr:uid="{00000000-0005-0000-0000-00000A0B0000}"/>
    <cellStyle name="Notas 5 2 5" xfId="2585" xr:uid="{00000000-0005-0000-0000-00000B0B0000}"/>
    <cellStyle name="Notas 5 2 6" xfId="2586" xr:uid="{00000000-0005-0000-0000-00000C0B0000}"/>
    <cellStyle name="Notas 5 3" xfId="2587" xr:uid="{00000000-0005-0000-0000-00000D0B0000}"/>
    <cellStyle name="Notas 5 3 2" xfId="2588" xr:uid="{00000000-0005-0000-0000-00000E0B0000}"/>
    <cellStyle name="Notas 5 3 2 2" xfId="2589" xr:uid="{00000000-0005-0000-0000-00000F0B0000}"/>
    <cellStyle name="Notas 5 3 2 3" xfId="2590" xr:uid="{00000000-0005-0000-0000-0000100B0000}"/>
    <cellStyle name="Notas 5 3 2 4" xfId="2591" xr:uid="{00000000-0005-0000-0000-0000110B0000}"/>
    <cellStyle name="Notas 5 3 2 5" xfId="2592" xr:uid="{00000000-0005-0000-0000-0000120B0000}"/>
    <cellStyle name="Notas 5 3 3" xfId="2593" xr:uid="{00000000-0005-0000-0000-0000130B0000}"/>
    <cellStyle name="Notas 5 3 4" xfId="2594" xr:uid="{00000000-0005-0000-0000-0000140B0000}"/>
    <cellStyle name="Notas 5 3 5" xfId="2595" xr:uid="{00000000-0005-0000-0000-0000150B0000}"/>
    <cellStyle name="Notas 5 3 6" xfId="2596" xr:uid="{00000000-0005-0000-0000-0000160B0000}"/>
    <cellStyle name="Notas 5 4" xfId="2597" xr:uid="{00000000-0005-0000-0000-0000170B0000}"/>
    <cellStyle name="Notas 5 4 2" xfId="2598" xr:uid="{00000000-0005-0000-0000-0000180B0000}"/>
    <cellStyle name="Notas 5 4 2 2" xfId="2599" xr:uid="{00000000-0005-0000-0000-0000190B0000}"/>
    <cellStyle name="Notas 5 4 2 3" xfId="2600" xr:uid="{00000000-0005-0000-0000-00001A0B0000}"/>
    <cellStyle name="Notas 5 4 2 4" xfId="2601" xr:uid="{00000000-0005-0000-0000-00001B0B0000}"/>
    <cellStyle name="Notas 5 4 2 5" xfId="2602" xr:uid="{00000000-0005-0000-0000-00001C0B0000}"/>
    <cellStyle name="Notas 5 4 3" xfId="2603" xr:uid="{00000000-0005-0000-0000-00001D0B0000}"/>
    <cellStyle name="Notas 5 4 4" xfId="2604" xr:uid="{00000000-0005-0000-0000-00001E0B0000}"/>
    <cellStyle name="Notas 5 4 5" xfId="2605" xr:uid="{00000000-0005-0000-0000-00001F0B0000}"/>
    <cellStyle name="Notas 5 4 6" xfId="2606" xr:uid="{00000000-0005-0000-0000-0000200B0000}"/>
    <cellStyle name="Notas 5 5" xfId="2607" xr:uid="{00000000-0005-0000-0000-0000210B0000}"/>
    <cellStyle name="Notas 5 5 2" xfId="2608" xr:uid="{00000000-0005-0000-0000-0000220B0000}"/>
    <cellStyle name="Notas 5 5 2 2" xfId="2609" xr:uid="{00000000-0005-0000-0000-0000230B0000}"/>
    <cellStyle name="Notas 5 5 2 3" xfId="2610" xr:uid="{00000000-0005-0000-0000-0000240B0000}"/>
    <cellStyle name="Notas 5 5 2 4" xfId="2611" xr:uid="{00000000-0005-0000-0000-0000250B0000}"/>
    <cellStyle name="Notas 5 5 2 5" xfId="2612" xr:uid="{00000000-0005-0000-0000-0000260B0000}"/>
    <cellStyle name="Notas 5 5 3" xfId="2613" xr:uid="{00000000-0005-0000-0000-0000270B0000}"/>
    <cellStyle name="Notas 5 5 4" xfId="2614" xr:uid="{00000000-0005-0000-0000-0000280B0000}"/>
    <cellStyle name="Notas 5 5 5" xfId="2615" xr:uid="{00000000-0005-0000-0000-0000290B0000}"/>
    <cellStyle name="Notas 5 5 6" xfId="2616" xr:uid="{00000000-0005-0000-0000-00002A0B0000}"/>
    <cellStyle name="Notas 5 6" xfId="2617" xr:uid="{00000000-0005-0000-0000-00002B0B0000}"/>
    <cellStyle name="Notas 5 6 2" xfId="2618" xr:uid="{00000000-0005-0000-0000-00002C0B0000}"/>
    <cellStyle name="Notas 5 6 3" xfId="2619" xr:uid="{00000000-0005-0000-0000-00002D0B0000}"/>
    <cellStyle name="Notas 5 6 4" xfId="2620" xr:uid="{00000000-0005-0000-0000-00002E0B0000}"/>
    <cellStyle name="Notas 5 6 5" xfId="2621" xr:uid="{00000000-0005-0000-0000-00002F0B0000}"/>
    <cellStyle name="Notas 5 7" xfId="2622" xr:uid="{00000000-0005-0000-0000-0000300B0000}"/>
    <cellStyle name="Notas 5 8" xfId="2623" xr:uid="{00000000-0005-0000-0000-0000310B0000}"/>
    <cellStyle name="Notas 5 9" xfId="2624" xr:uid="{00000000-0005-0000-0000-0000320B0000}"/>
    <cellStyle name="Notas 6" xfId="2625" xr:uid="{00000000-0005-0000-0000-0000330B0000}"/>
    <cellStyle name="Notas 6 10" xfId="2626" xr:uid="{00000000-0005-0000-0000-0000340B0000}"/>
    <cellStyle name="Notas 6 2" xfId="2627" xr:uid="{00000000-0005-0000-0000-0000350B0000}"/>
    <cellStyle name="Notas 6 2 2" xfId="2628" xr:uid="{00000000-0005-0000-0000-0000360B0000}"/>
    <cellStyle name="Notas 6 2 2 2" xfId="2629" xr:uid="{00000000-0005-0000-0000-0000370B0000}"/>
    <cellStyle name="Notas 6 2 2 3" xfId="2630" xr:uid="{00000000-0005-0000-0000-0000380B0000}"/>
    <cellStyle name="Notas 6 2 2 4" xfId="2631" xr:uid="{00000000-0005-0000-0000-0000390B0000}"/>
    <cellStyle name="Notas 6 2 2 5" xfId="2632" xr:uid="{00000000-0005-0000-0000-00003A0B0000}"/>
    <cellStyle name="Notas 6 2 3" xfId="2633" xr:uid="{00000000-0005-0000-0000-00003B0B0000}"/>
    <cellStyle name="Notas 6 2 4" xfId="2634" xr:uid="{00000000-0005-0000-0000-00003C0B0000}"/>
    <cellStyle name="Notas 6 2 5" xfId="2635" xr:uid="{00000000-0005-0000-0000-00003D0B0000}"/>
    <cellStyle name="Notas 6 2 6" xfId="2636" xr:uid="{00000000-0005-0000-0000-00003E0B0000}"/>
    <cellStyle name="Notas 6 3" xfId="2637" xr:uid="{00000000-0005-0000-0000-00003F0B0000}"/>
    <cellStyle name="Notas 6 3 2" xfId="2638" xr:uid="{00000000-0005-0000-0000-0000400B0000}"/>
    <cellStyle name="Notas 6 3 2 2" xfId="2639" xr:uid="{00000000-0005-0000-0000-0000410B0000}"/>
    <cellStyle name="Notas 6 3 2 3" xfId="2640" xr:uid="{00000000-0005-0000-0000-0000420B0000}"/>
    <cellStyle name="Notas 6 3 2 4" xfId="2641" xr:uid="{00000000-0005-0000-0000-0000430B0000}"/>
    <cellStyle name="Notas 6 3 2 5" xfId="2642" xr:uid="{00000000-0005-0000-0000-0000440B0000}"/>
    <cellStyle name="Notas 6 3 3" xfId="2643" xr:uid="{00000000-0005-0000-0000-0000450B0000}"/>
    <cellStyle name="Notas 6 3 4" xfId="2644" xr:uid="{00000000-0005-0000-0000-0000460B0000}"/>
    <cellStyle name="Notas 6 3 5" xfId="2645" xr:uid="{00000000-0005-0000-0000-0000470B0000}"/>
    <cellStyle name="Notas 6 3 6" xfId="2646" xr:uid="{00000000-0005-0000-0000-0000480B0000}"/>
    <cellStyle name="Notas 6 4" xfId="2647" xr:uid="{00000000-0005-0000-0000-0000490B0000}"/>
    <cellStyle name="Notas 6 4 2" xfId="2648" xr:uid="{00000000-0005-0000-0000-00004A0B0000}"/>
    <cellStyle name="Notas 6 4 2 2" xfId="2649" xr:uid="{00000000-0005-0000-0000-00004B0B0000}"/>
    <cellStyle name="Notas 6 4 2 3" xfId="2650" xr:uid="{00000000-0005-0000-0000-00004C0B0000}"/>
    <cellStyle name="Notas 6 4 2 4" xfId="2651" xr:uid="{00000000-0005-0000-0000-00004D0B0000}"/>
    <cellStyle name="Notas 6 4 2 5" xfId="2652" xr:uid="{00000000-0005-0000-0000-00004E0B0000}"/>
    <cellStyle name="Notas 6 4 3" xfId="2653" xr:uid="{00000000-0005-0000-0000-00004F0B0000}"/>
    <cellStyle name="Notas 6 4 4" xfId="2654" xr:uid="{00000000-0005-0000-0000-0000500B0000}"/>
    <cellStyle name="Notas 6 4 5" xfId="2655" xr:uid="{00000000-0005-0000-0000-0000510B0000}"/>
    <cellStyle name="Notas 6 4 6" xfId="2656" xr:uid="{00000000-0005-0000-0000-0000520B0000}"/>
    <cellStyle name="Notas 6 5" xfId="2657" xr:uid="{00000000-0005-0000-0000-0000530B0000}"/>
    <cellStyle name="Notas 6 5 2" xfId="2658" xr:uid="{00000000-0005-0000-0000-0000540B0000}"/>
    <cellStyle name="Notas 6 5 2 2" xfId="2659" xr:uid="{00000000-0005-0000-0000-0000550B0000}"/>
    <cellStyle name="Notas 6 5 2 3" xfId="2660" xr:uid="{00000000-0005-0000-0000-0000560B0000}"/>
    <cellStyle name="Notas 6 5 2 4" xfId="2661" xr:uid="{00000000-0005-0000-0000-0000570B0000}"/>
    <cellStyle name="Notas 6 5 2 5" xfId="2662" xr:uid="{00000000-0005-0000-0000-0000580B0000}"/>
    <cellStyle name="Notas 6 5 3" xfId="2663" xr:uid="{00000000-0005-0000-0000-0000590B0000}"/>
    <cellStyle name="Notas 6 5 4" xfId="2664" xr:uid="{00000000-0005-0000-0000-00005A0B0000}"/>
    <cellStyle name="Notas 6 5 5" xfId="2665" xr:uid="{00000000-0005-0000-0000-00005B0B0000}"/>
    <cellStyle name="Notas 6 5 6" xfId="2666" xr:uid="{00000000-0005-0000-0000-00005C0B0000}"/>
    <cellStyle name="Notas 6 6" xfId="2667" xr:uid="{00000000-0005-0000-0000-00005D0B0000}"/>
    <cellStyle name="Notas 6 6 2" xfId="2668" xr:uid="{00000000-0005-0000-0000-00005E0B0000}"/>
    <cellStyle name="Notas 6 6 3" xfId="2669" xr:uid="{00000000-0005-0000-0000-00005F0B0000}"/>
    <cellStyle name="Notas 6 6 4" xfId="2670" xr:uid="{00000000-0005-0000-0000-0000600B0000}"/>
    <cellStyle name="Notas 6 6 5" xfId="2671" xr:uid="{00000000-0005-0000-0000-0000610B0000}"/>
    <cellStyle name="Notas 6 7" xfId="2672" xr:uid="{00000000-0005-0000-0000-0000620B0000}"/>
    <cellStyle name="Notas 6 8" xfId="2673" xr:uid="{00000000-0005-0000-0000-0000630B0000}"/>
    <cellStyle name="Notas 6 9" xfId="2674" xr:uid="{00000000-0005-0000-0000-0000640B0000}"/>
    <cellStyle name="Notas 7" xfId="2675" xr:uid="{00000000-0005-0000-0000-0000650B0000}"/>
    <cellStyle name="Notas 7 10" xfId="2676" xr:uid="{00000000-0005-0000-0000-0000660B0000}"/>
    <cellStyle name="Notas 7 2" xfId="2677" xr:uid="{00000000-0005-0000-0000-0000670B0000}"/>
    <cellStyle name="Notas 7 2 2" xfId="2678" xr:uid="{00000000-0005-0000-0000-0000680B0000}"/>
    <cellStyle name="Notas 7 2 2 2" xfId="2679" xr:uid="{00000000-0005-0000-0000-0000690B0000}"/>
    <cellStyle name="Notas 7 2 2 3" xfId="2680" xr:uid="{00000000-0005-0000-0000-00006A0B0000}"/>
    <cellStyle name="Notas 7 2 2 4" xfId="2681" xr:uid="{00000000-0005-0000-0000-00006B0B0000}"/>
    <cellStyle name="Notas 7 2 2 5" xfId="2682" xr:uid="{00000000-0005-0000-0000-00006C0B0000}"/>
    <cellStyle name="Notas 7 2 3" xfId="2683" xr:uid="{00000000-0005-0000-0000-00006D0B0000}"/>
    <cellStyle name="Notas 7 2 4" xfId="2684" xr:uid="{00000000-0005-0000-0000-00006E0B0000}"/>
    <cellStyle name="Notas 7 2 5" xfId="2685" xr:uid="{00000000-0005-0000-0000-00006F0B0000}"/>
    <cellStyle name="Notas 7 2 6" xfId="2686" xr:uid="{00000000-0005-0000-0000-0000700B0000}"/>
    <cellStyle name="Notas 7 3" xfId="2687" xr:uid="{00000000-0005-0000-0000-0000710B0000}"/>
    <cellStyle name="Notas 7 3 2" xfId="2688" xr:uid="{00000000-0005-0000-0000-0000720B0000}"/>
    <cellStyle name="Notas 7 3 2 2" xfId="2689" xr:uid="{00000000-0005-0000-0000-0000730B0000}"/>
    <cellStyle name="Notas 7 3 2 3" xfId="2690" xr:uid="{00000000-0005-0000-0000-0000740B0000}"/>
    <cellStyle name="Notas 7 3 2 4" xfId="2691" xr:uid="{00000000-0005-0000-0000-0000750B0000}"/>
    <cellStyle name="Notas 7 3 2 5" xfId="2692" xr:uid="{00000000-0005-0000-0000-0000760B0000}"/>
    <cellStyle name="Notas 7 3 3" xfId="2693" xr:uid="{00000000-0005-0000-0000-0000770B0000}"/>
    <cellStyle name="Notas 7 3 4" xfId="2694" xr:uid="{00000000-0005-0000-0000-0000780B0000}"/>
    <cellStyle name="Notas 7 3 5" xfId="2695" xr:uid="{00000000-0005-0000-0000-0000790B0000}"/>
    <cellStyle name="Notas 7 3 6" xfId="2696" xr:uid="{00000000-0005-0000-0000-00007A0B0000}"/>
    <cellStyle name="Notas 7 4" xfId="2697" xr:uid="{00000000-0005-0000-0000-00007B0B0000}"/>
    <cellStyle name="Notas 7 4 2" xfId="2698" xr:uid="{00000000-0005-0000-0000-00007C0B0000}"/>
    <cellStyle name="Notas 7 4 2 2" xfId="2699" xr:uid="{00000000-0005-0000-0000-00007D0B0000}"/>
    <cellStyle name="Notas 7 4 2 3" xfId="2700" xr:uid="{00000000-0005-0000-0000-00007E0B0000}"/>
    <cellStyle name="Notas 7 4 2 4" xfId="2701" xr:uid="{00000000-0005-0000-0000-00007F0B0000}"/>
    <cellStyle name="Notas 7 4 2 5" xfId="2702" xr:uid="{00000000-0005-0000-0000-0000800B0000}"/>
    <cellStyle name="Notas 7 4 3" xfId="2703" xr:uid="{00000000-0005-0000-0000-0000810B0000}"/>
    <cellStyle name="Notas 7 4 4" xfId="2704" xr:uid="{00000000-0005-0000-0000-0000820B0000}"/>
    <cellStyle name="Notas 7 4 5" xfId="2705" xr:uid="{00000000-0005-0000-0000-0000830B0000}"/>
    <cellStyle name="Notas 7 4 6" xfId="2706" xr:uid="{00000000-0005-0000-0000-0000840B0000}"/>
    <cellStyle name="Notas 7 5" xfId="2707" xr:uid="{00000000-0005-0000-0000-0000850B0000}"/>
    <cellStyle name="Notas 7 5 2" xfId="2708" xr:uid="{00000000-0005-0000-0000-0000860B0000}"/>
    <cellStyle name="Notas 7 5 2 2" xfId="2709" xr:uid="{00000000-0005-0000-0000-0000870B0000}"/>
    <cellStyle name="Notas 7 5 2 3" xfId="2710" xr:uid="{00000000-0005-0000-0000-0000880B0000}"/>
    <cellStyle name="Notas 7 5 2 4" xfId="2711" xr:uid="{00000000-0005-0000-0000-0000890B0000}"/>
    <cellStyle name="Notas 7 5 2 5" xfId="2712" xr:uid="{00000000-0005-0000-0000-00008A0B0000}"/>
    <cellStyle name="Notas 7 5 3" xfId="2713" xr:uid="{00000000-0005-0000-0000-00008B0B0000}"/>
    <cellStyle name="Notas 7 5 4" xfId="2714" xr:uid="{00000000-0005-0000-0000-00008C0B0000}"/>
    <cellStyle name="Notas 7 5 5" xfId="2715" xr:uid="{00000000-0005-0000-0000-00008D0B0000}"/>
    <cellStyle name="Notas 7 5 6" xfId="2716" xr:uid="{00000000-0005-0000-0000-00008E0B0000}"/>
    <cellStyle name="Notas 7 6" xfId="2717" xr:uid="{00000000-0005-0000-0000-00008F0B0000}"/>
    <cellStyle name="Notas 7 6 2" xfId="2718" xr:uid="{00000000-0005-0000-0000-0000900B0000}"/>
    <cellStyle name="Notas 7 6 3" xfId="2719" xr:uid="{00000000-0005-0000-0000-0000910B0000}"/>
    <cellStyle name="Notas 7 6 4" xfId="2720" xr:uid="{00000000-0005-0000-0000-0000920B0000}"/>
    <cellStyle name="Notas 7 6 5" xfId="2721" xr:uid="{00000000-0005-0000-0000-0000930B0000}"/>
    <cellStyle name="Notas 7 7" xfId="2722" xr:uid="{00000000-0005-0000-0000-0000940B0000}"/>
    <cellStyle name="Notas 7 8" xfId="2723" xr:uid="{00000000-0005-0000-0000-0000950B0000}"/>
    <cellStyle name="Notas 7 9" xfId="2724" xr:uid="{00000000-0005-0000-0000-0000960B0000}"/>
    <cellStyle name="Notas 8" xfId="2725" xr:uid="{00000000-0005-0000-0000-0000970B0000}"/>
    <cellStyle name="Notas 8 2" xfId="2726" xr:uid="{00000000-0005-0000-0000-0000980B0000}"/>
    <cellStyle name="Notas 8 2 2" xfId="2727" xr:uid="{00000000-0005-0000-0000-0000990B0000}"/>
    <cellStyle name="Notas 8 2 3" xfId="2728" xr:uid="{00000000-0005-0000-0000-00009A0B0000}"/>
    <cellStyle name="Notas 8 2 4" xfId="2729" xr:uid="{00000000-0005-0000-0000-00009B0B0000}"/>
    <cellStyle name="Notas 8 2 5" xfId="2730" xr:uid="{00000000-0005-0000-0000-00009C0B0000}"/>
    <cellStyle name="Notas 8 3" xfId="2731" xr:uid="{00000000-0005-0000-0000-00009D0B0000}"/>
    <cellStyle name="Notas 8 4" xfId="2732" xr:uid="{00000000-0005-0000-0000-00009E0B0000}"/>
    <cellStyle name="Notas 8 5" xfId="2733" xr:uid="{00000000-0005-0000-0000-00009F0B0000}"/>
    <cellStyle name="Notas 8 6" xfId="2734" xr:uid="{00000000-0005-0000-0000-0000A00B0000}"/>
    <cellStyle name="Notas 9" xfId="2735" xr:uid="{00000000-0005-0000-0000-0000A10B0000}"/>
    <cellStyle name="Notas 9 2" xfId="2736" xr:uid="{00000000-0005-0000-0000-0000A20B0000}"/>
    <cellStyle name="Notas 9 2 2" xfId="2737" xr:uid="{00000000-0005-0000-0000-0000A30B0000}"/>
    <cellStyle name="Notas 9 2 3" xfId="2738" xr:uid="{00000000-0005-0000-0000-0000A40B0000}"/>
    <cellStyle name="Notas 9 2 4" xfId="2739" xr:uid="{00000000-0005-0000-0000-0000A50B0000}"/>
    <cellStyle name="Notas 9 2 5" xfId="2740" xr:uid="{00000000-0005-0000-0000-0000A60B0000}"/>
    <cellStyle name="Notas 9 3" xfId="2741" xr:uid="{00000000-0005-0000-0000-0000A70B0000}"/>
    <cellStyle name="Notas 9 4" xfId="2742" xr:uid="{00000000-0005-0000-0000-0000A80B0000}"/>
    <cellStyle name="Notas 9 5" xfId="2743" xr:uid="{00000000-0005-0000-0000-0000A90B0000}"/>
    <cellStyle name="Notas 9 6" xfId="2744" xr:uid="{00000000-0005-0000-0000-0000AA0B0000}"/>
    <cellStyle name="Porcentaje" xfId="1" builtinId="5"/>
    <cellStyle name="Porcentaje 2" xfId="2745" xr:uid="{00000000-0005-0000-0000-0000AC0B0000}"/>
    <cellStyle name="Porcentaje 2 2" xfId="3040" xr:uid="{00000000-0005-0000-0000-0000AD0B0000}"/>
    <cellStyle name="Porcentaje 3" xfId="2746" xr:uid="{00000000-0005-0000-0000-0000AE0B0000}"/>
    <cellStyle name="Porcentaje 4" xfId="2747" xr:uid="{00000000-0005-0000-0000-0000AF0B0000}"/>
    <cellStyle name="Porcentaje 5" xfId="2748" xr:uid="{00000000-0005-0000-0000-0000B00B0000}"/>
    <cellStyle name="Porcentaje 5 2" xfId="2749" xr:uid="{00000000-0005-0000-0000-0000B10B0000}"/>
    <cellStyle name="Porcentual 2" xfId="2750" xr:uid="{00000000-0005-0000-0000-0000B20B0000}"/>
    <cellStyle name="Porcentual 2 2" xfId="2751" xr:uid="{00000000-0005-0000-0000-0000B30B0000}"/>
    <cellStyle name="Porcentual 2 3" xfId="2752" xr:uid="{00000000-0005-0000-0000-0000B40B0000}"/>
    <cellStyle name="Porcentual 2 3 2" xfId="2753" xr:uid="{00000000-0005-0000-0000-0000B50B0000}"/>
    <cellStyle name="Porcentual 3" xfId="2754" xr:uid="{00000000-0005-0000-0000-0000B60B0000}"/>
    <cellStyle name="Porcentual 4" xfId="2755" xr:uid="{00000000-0005-0000-0000-0000B70B0000}"/>
    <cellStyle name="Salida 2" xfId="2756" xr:uid="{00000000-0005-0000-0000-0000B80B0000}"/>
    <cellStyle name="Salida 3" xfId="2757" xr:uid="{00000000-0005-0000-0000-0000B90B0000}"/>
    <cellStyle name="Salida 4" xfId="2758" xr:uid="{00000000-0005-0000-0000-0000BA0B0000}"/>
    <cellStyle name="Salida 5" xfId="2759" xr:uid="{00000000-0005-0000-0000-0000BB0B0000}"/>
    <cellStyle name="Salida 6" xfId="2760" xr:uid="{00000000-0005-0000-0000-0000BC0B0000}"/>
    <cellStyle name="TableStyleLight1" xfId="2761" xr:uid="{00000000-0005-0000-0000-0000BD0B0000}"/>
    <cellStyle name="Texto de advertencia 2" xfId="2762" xr:uid="{00000000-0005-0000-0000-0000BE0B0000}"/>
    <cellStyle name="Texto de advertencia 3" xfId="2763" xr:uid="{00000000-0005-0000-0000-0000BF0B0000}"/>
    <cellStyle name="Texto de advertencia 4" xfId="2764" xr:uid="{00000000-0005-0000-0000-0000C00B0000}"/>
    <cellStyle name="Texto de advertencia 5" xfId="2765" xr:uid="{00000000-0005-0000-0000-0000C10B0000}"/>
    <cellStyle name="Texto de advertencia 6" xfId="2766" xr:uid="{00000000-0005-0000-0000-0000C20B0000}"/>
    <cellStyle name="Texto explicativo 2" xfId="2767" xr:uid="{00000000-0005-0000-0000-0000C30B0000}"/>
    <cellStyle name="Texto explicativo 3" xfId="2768" xr:uid="{00000000-0005-0000-0000-0000C40B0000}"/>
    <cellStyle name="Texto explicativo 4" xfId="2769" xr:uid="{00000000-0005-0000-0000-0000C50B0000}"/>
    <cellStyle name="Texto explicativo 5" xfId="2770" xr:uid="{00000000-0005-0000-0000-0000C60B0000}"/>
    <cellStyle name="Texto explicativo 6" xfId="2771" xr:uid="{00000000-0005-0000-0000-0000C70B0000}"/>
    <cellStyle name="Título 1 2" xfId="2772" xr:uid="{00000000-0005-0000-0000-0000C80B0000}"/>
    <cellStyle name="Título 1 3" xfId="2773" xr:uid="{00000000-0005-0000-0000-0000C90B0000}"/>
    <cellStyle name="Título 1 4" xfId="2774" xr:uid="{00000000-0005-0000-0000-0000CA0B0000}"/>
    <cellStyle name="Título 1 5" xfId="2775" xr:uid="{00000000-0005-0000-0000-0000CB0B0000}"/>
    <cellStyle name="Título 1 6" xfId="2776" xr:uid="{00000000-0005-0000-0000-0000CC0B0000}"/>
    <cellStyle name="Título 2 2" xfId="2777" xr:uid="{00000000-0005-0000-0000-0000CD0B0000}"/>
    <cellStyle name="Título 2 3" xfId="2778" xr:uid="{00000000-0005-0000-0000-0000CE0B0000}"/>
    <cellStyle name="Título 2 4" xfId="2779" xr:uid="{00000000-0005-0000-0000-0000CF0B0000}"/>
    <cellStyle name="Título 2 5" xfId="2780" xr:uid="{00000000-0005-0000-0000-0000D00B0000}"/>
    <cellStyle name="Título 2 6" xfId="2781" xr:uid="{00000000-0005-0000-0000-0000D10B0000}"/>
    <cellStyle name="Título 3 2" xfId="2782" xr:uid="{00000000-0005-0000-0000-0000D20B0000}"/>
    <cellStyle name="Título 3 3" xfId="2783" xr:uid="{00000000-0005-0000-0000-0000D30B0000}"/>
    <cellStyle name="Título 3 4" xfId="2784" xr:uid="{00000000-0005-0000-0000-0000D40B0000}"/>
    <cellStyle name="Título 3 5" xfId="2785" xr:uid="{00000000-0005-0000-0000-0000D50B0000}"/>
    <cellStyle name="Título 3 6" xfId="2786" xr:uid="{00000000-0005-0000-0000-0000D60B0000}"/>
    <cellStyle name="Título 4" xfId="2787" xr:uid="{00000000-0005-0000-0000-0000D70B0000}"/>
    <cellStyle name="Título 5" xfId="2788" xr:uid="{00000000-0005-0000-0000-0000D80B0000}"/>
    <cellStyle name="Título 6" xfId="2789" xr:uid="{00000000-0005-0000-0000-0000D90B0000}"/>
    <cellStyle name="Título 7" xfId="2790" xr:uid="{00000000-0005-0000-0000-0000DA0B0000}"/>
    <cellStyle name="Título 8" xfId="2791" xr:uid="{00000000-0005-0000-0000-0000DB0B0000}"/>
    <cellStyle name="Total 2" xfId="2792" xr:uid="{00000000-0005-0000-0000-0000DC0B0000}"/>
    <cellStyle name="Total 3" xfId="2793" xr:uid="{00000000-0005-0000-0000-0000DD0B0000}"/>
    <cellStyle name="Total 4" xfId="2794" xr:uid="{00000000-0005-0000-0000-0000DE0B0000}"/>
    <cellStyle name="Total 5" xfId="2795" xr:uid="{00000000-0005-0000-0000-0000DF0B0000}"/>
    <cellStyle name="Total 6" xfId="2796" xr:uid="{00000000-0005-0000-0000-0000E00B0000}"/>
  </cellStyles>
  <dxfs count="55">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4FEA2A"/>
      <color rgb="FFFF5050"/>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AF50"/>
  <sheetViews>
    <sheetView tabSelected="1" topLeftCell="A5" zoomScale="60" zoomScaleNormal="60" workbookViewId="0">
      <pane xSplit="5" ySplit="11" topLeftCell="F16" activePane="bottomRight" state="frozen"/>
      <selection activeCell="A5" sqref="A5"/>
      <selection pane="topRight" activeCell="F5" sqref="F5"/>
      <selection pane="bottomLeft" activeCell="A16" sqref="A16"/>
      <selection pane="bottomRight" activeCell="O17" sqref="O17"/>
    </sheetView>
  </sheetViews>
  <sheetFormatPr baseColWidth="10" defaultColWidth="11.44140625" defaultRowHeight="18" x14ac:dyDescent="0.35"/>
  <cols>
    <col min="1" max="1" width="19.109375" style="3" customWidth="1"/>
    <col min="2" max="2" width="37.5546875" style="2" customWidth="1"/>
    <col min="3" max="3" width="12.88671875" style="146" customWidth="1"/>
    <col min="4" max="4" width="18.109375" style="1" customWidth="1"/>
    <col min="5" max="5" width="47.44140625" style="133" customWidth="1"/>
    <col min="6" max="6" width="11.88671875" style="141" customWidth="1"/>
    <col min="7" max="7" width="10.44140625" style="1" customWidth="1"/>
    <col min="8" max="8" width="12.44140625" style="1" customWidth="1"/>
    <col min="9" max="9" width="11.88671875" style="1" customWidth="1"/>
    <col min="10" max="10" width="12.109375" style="1" customWidth="1"/>
    <col min="11" max="11" width="10.5546875" style="1" customWidth="1"/>
    <col min="12" max="13" width="10" style="1" customWidth="1"/>
    <col min="14" max="14" width="12.88671875" style="1" customWidth="1"/>
    <col min="15" max="15" width="18.109375" style="1" customWidth="1"/>
    <col min="16" max="16" width="9.109375" style="1" customWidth="1"/>
    <col min="17" max="17" width="11.109375" style="159" customWidth="1"/>
    <col min="18" max="18" width="15.109375" style="1" customWidth="1"/>
    <col min="19" max="19" width="12.44140625" style="1" customWidth="1"/>
    <col min="20" max="20" width="13.88671875" style="1" customWidth="1"/>
    <col min="21" max="21" width="13.109375" style="1" customWidth="1"/>
    <col min="22" max="22" width="14.88671875" style="1" customWidth="1"/>
    <col min="23" max="23" width="14.109375" style="107" customWidth="1"/>
    <col min="24" max="25" width="18.88671875" style="107" customWidth="1"/>
    <col min="26" max="26" width="25" style="109" customWidth="1"/>
    <col min="27" max="27" width="23.88671875" style="1" customWidth="1"/>
    <col min="28" max="28" width="22.88671875" style="1" customWidth="1"/>
    <col min="29" max="29" width="20.109375" style="140" customWidth="1"/>
    <col min="30" max="30" width="144.109375" style="4" customWidth="1"/>
    <col min="31" max="31" width="23.109375" style="1" customWidth="1"/>
    <col min="32" max="32" width="25.109375" style="1" customWidth="1"/>
    <col min="33" max="16384" width="11.44140625" style="1"/>
  </cols>
  <sheetData>
    <row r="1" spans="1:32" ht="31.5" customHeight="1" x14ac:dyDescent="0.3">
      <c r="A1" s="324"/>
      <c r="B1" s="325" t="s">
        <v>153</v>
      </c>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288"/>
    </row>
    <row r="2" spans="1:32" ht="22.5" customHeight="1" x14ac:dyDescent="0.3">
      <c r="A2" s="324"/>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288"/>
    </row>
    <row r="3" spans="1:32" ht="28.5" customHeight="1" x14ac:dyDescent="0.3">
      <c r="A3" s="324"/>
      <c r="B3" s="325"/>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288"/>
    </row>
    <row r="4" spans="1:32" ht="28.5" customHeight="1" x14ac:dyDescent="0.3">
      <c r="A4" s="324"/>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288"/>
    </row>
    <row r="5" spans="1:32" x14ac:dyDescent="0.35">
      <c r="AD5" s="287"/>
    </row>
    <row r="6" spans="1:32" hidden="1" x14ac:dyDescent="0.35"/>
    <row r="7" spans="1:32" hidden="1" x14ac:dyDescent="0.35"/>
    <row r="8" spans="1:32" hidden="1" x14ac:dyDescent="0.35"/>
    <row r="9" spans="1:32" ht="31.2" x14ac:dyDescent="0.3">
      <c r="A9" s="116" t="s">
        <v>220</v>
      </c>
      <c r="B9" s="116"/>
      <c r="C9" s="142"/>
      <c r="D9" s="5"/>
      <c r="E9" s="134"/>
      <c r="F9" s="142"/>
      <c r="G9" s="5"/>
      <c r="H9" s="5"/>
      <c r="I9" s="5"/>
      <c r="J9" s="5"/>
      <c r="K9" s="5"/>
      <c r="L9" s="5"/>
      <c r="M9" s="5"/>
      <c r="N9" s="5"/>
      <c r="O9" s="5"/>
      <c r="P9" s="5"/>
      <c r="Q9" s="6"/>
      <c r="R9" s="5"/>
      <c r="S9" s="5"/>
      <c r="T9" s="5"/>
      <c r="U9" s="5"/>
      <c r="V9" s="5"/>
      <c r="W9" s="106"/>
      <c r="X9" s="106"/>
      <c r="Y9" s="106"/>
      <c r="Z9" s="8"/>
    </row>
    <row r="10" spans="1:32" ht="31.2" x14ac:dyDescent="0.3">
      <c r="A10" s="116" t="s">
        <v>223</v>
      </c>
      <c r="B10" s="116"/>
      <c r="C10" s="142"/>
      <c r="D10" s="5"/>
      <c r="H10" s="158"/>
      <c r="I10" s="5"/>
      <c r="J10" s="5"/>
      <c r="K10" s="5"/>
      <c r="M10" s="5"/>
      <c r="N10" s="5"/>
      <c r="O10" s="5"/>
      <c r="Q10" s="6"/>
      <c r="R10" s="6"/>
      <c r="S10" s="5"/>
      <c r="T10" s="5"/>
      <c r="U10" s="5"/>
      <c r="V10" s="5"/>
      <c r="W10" s="106"/>
      <c r="X10" s="106"/>
      <c r="Y10" s="106"/>
      <c r="Z10" s="6"/>
    </row>
    <row r="11" spans="1:32" ht="11.1" customHeight="1" x14ac:dyDescent="0.3">
      <c r="A11" s="5"/>
      <c r="B11" s="5"/>
      <c r="C11" s="142"/>
      <c r="D11" s="5"/>
      <c r="I11" s="5"/>
      <c r="J11" s="5"/>
      <c r="K11" s="5"/>
      <c r="M11" s="5"/>
      <c r="Q11" s="6"/>
      <c r="R11" s="7"/>
      <c r="S11" s="5"/>
      <c r="T11" s="5"/>
      <c r="U11" s="5"/>
      <c r="V11" s="5"/>
      <c r="W11" s="106"/>
      <c r="X11" s="106"/>
      <c r="Y11" s="106"/>
      <c r="Z11" s="7"/>
    </row>
    <row r="12" spans="1:32" ht="21" hidden="1" x14ac:dyDescent="0.3">
      <c r="A12" s="5"/>
      <c r="B12" s="5"/>
      <c r="C12" s="142"/>
      <c r="D12" s="5"/>
      <c r="I12" s="5"/>
      <c r="J12" s="5"/>
      <c r="K12" s="5"/>
      <c r="M12" s="5"/>
      <c r="Q12" s="6"/>
      <c r="R12" s="7"/>
      <c r="S12" s="5"/>
      <c r="T12" s="5"/>
      <c r="U12" s="5"/>
      <c r="V12" s="5"/>
      <c r="W12" s="106"/>
      <c r="X12" s="106"/>
      <c r="Y12" s="106"/>
      <c r="Z12" s="7"/>
    </row>
    <row r="13" spans="1:32" s="124" customFormat="1" ht="44.1" customHeight="1" x14ac:dyDescent="0.3">
      <c r="A13" s="118"/>
      <c r="B13" s="118"/>
      <c r="C13" s="148"/>
      <c r="D13" s="329"/>
      <c r="E13" s="135"/>
      <c r="F13" s="143"/>
      <c r="G13" s="119"/>
      <c r="H13" s="154" t="s">
        <v>143</v>
      </c>
      <c r="I13" s="155"/>
      <c r="J13" s="155"/>
      <c r="K13" s="155"/>
      <c r="L13" s="155"/>
      <c r="M13" s="155"/>
      <c r="N13" s="155"/>
      <c r="O13" s="155"/>
      <c r="P13" s="155"/>
      <c r="Q13" s="160"/>
      <c r="R13" s="155"/>
      <c r="S13" s="155"/>
      <c r="T13" s="155"/>
      <c r="U13" s="155"/>
      <c r="V13" s="155"/>
      <c r="W13" s="155"/>
      <c r="X13" s="155"/>
      <c r="Y13" s="156"/>
      <c r="Z13" s="120"/>
      <c r="AA13" s="327"/>
      <c r="AB13" s="327"/>
      <c r="AC13" s="326" t="s">
        <v>148</v>
      </c>
      <c r="AD13" s="326"/>
    </row>
    <row r="14" spans="1:32" s="124" customFormat="1" ht="21" customHeight="1" x14ac:dyDescent="0.3">
      <c r="A14" s="121"/>
      <c r="B14" s="121"/>
      <c r="C14" s="149"/>
      <c r="D14" s="330"/>
      <c r="E14" s="136"/>
      <c r="F14" s="144"/>
      <c r="G14" s="122"/>
      <c r="H14" s="157" t="s">
        <v>139</v>
      </c>
      <c r="I14" s="157"/>
      <c r="J14" s="157"/>
      <c r="K14" s="157"/>
      <c r="L14" s="157"/>
      <c r="M14" s="157"/>
      <c r="N14" s="157"/>
      <c r="O14" s="157"/>
      <c r="P14" s="157" t="s">
        <v>140</v>
      </c>
      <c r="Q14" s="161"/>
      <c r="R14" s="157"/>
      <c r="S14" s="157"/>
      <c r="T14" s="157"/>
      <c r="U14" s="157"/>
      <c r="V14" s="157"/>
      <c r="W14" s="157"/>
      <c r="X14" s="157" t="s">
        <v>211</v>
      </c>
      <c r="Y14" s="157"/>
      <c r="Z14" s="123"/>
      <c r="AA14" s="328"/>
      <c r="AB14" s="328"/>
      <c r="AC14" s="326"/>
      <c r="AD14" s="326"/>
    </row>
    <row r="15" spans="1:32" s="124" customFormat="1" ht="65.25" customHeight="1" thickBot="1" x14ac:dyDescent="0.35">
      <c r="A15" s="165" t="s">
        <v>146</v>
      </c>
      <c r="B15" s="165" t="s">
        <v>147</v>
      </c>
      <c r="C15" s="166" t="s">
        <v>4</v>
      </c>
      <c r="D15" s="164" t="s">
        <v>203</v>
      </c>
      <c r="E15" s="167" t="s">
        <v>0</v>
      </c>
      <c r="F15" s="168" t="s">
        <v>1</v>
      </c>
      <c r="G15" s="169" t="s">
        <v>221</v>
      </c>
      <c r="H15" s="170" t="s">
        <v>135</v>
      </c>
      <c r="I15" s="170" t="s">
        <v>124</v>
      </c>
      <c r="J15" s="170" t="s">
        <v>125</v>
      </c>
      <c r="K15" s="170" t="s">
        <v>126</v>
      </c>
      <c r="L15" s="170" t="s">
        <v>127</v>
      </c>
      <c r="M15" s="170" t="s">
        <v>128</v>
      </c>
      <c r="N15" s="171" t="s">
        <v>155</v>
      </c>
      <c r="O15" s="171" t="s">
        <v>154</v>
      </c>
      <c r="P15" s="171" t="s">
        <v>129</v>
      </c>
      <c r="Q15" s="172" t="s">
        <v>130</v>
      </c>
      <c r="R15" s="171" t="s">
        <v>131</v>
      </c>
      <c r="S15" s="171" t="s">
        <v>132</v>
      </c>
      <c r="T15" s="171" t="s">
        <v>133</v>
      </c>
      <c r="U15" s="171" t="s">
        <v>134</v>
      </c>
      <c r="V15" s="171" t="s">
        <v>156</v>
      </c>
      <c r="W15" s="171" t="s">
        <v>157</v>
      </c>
      <c r="X15" s="169" t="s">
        <v>136</v>
      </c>
      <c r="Y15" s="169" t="s">
        <v>137</v>
      </c>
      <c r="Z15" s="173" t="s">
        <v>138</v>
      </c>
      <c r="AA15" s="174" t="s">
        <v>141</v>
      </c>
      <c r="AB15" s="175" t="s">
        <v>142</v>
      </c>
      <c r="AC15" s="176" t="s">
        <v>144</v>
      </c>
      <c r="AD15" s="177" t="s">
        <v>3</v>
      </c>
    </row>
    <row r="16" spans="1:32" ht="41.25" customHeight="1" thickBot="1" x14ac:dyDescent="0.35">
      <c r="A16" s="336">
        <v>200402</v>
      </c>
      <c r="B16" s="316" t="s">
        <v>195</v>
      </c>
      <c r="C16" s="180" t="s">
        <v>158</v>
      </c>
      <c r="D16" s="181" t="s">
        <v>204</v>
      </c>
      <c r="E16" s="182" t="s">
        <v>182</v>
      </c>
      <c r="F16" s="183" t="s">
        <v>185</v>
      </c>
      <c r="G16" s="276">
        <v>0.23</v>
      </c>
      <c r="H16" s="274">
        <v>5.0000000000000001E-3</v>
      </c>
      <c r="I16" s="219">
        <v>0.02</v>
      </c>
      <c r="J16" s="219">
        <v>0.02</v>
      </c>
      <c r="K16" s="219">
        <v>0.02</v>
      </c>
      <c r="L16" s="219">
        <v>0.02</v>
      </c>
      <c r="M16" s="219"/>
      <c r="N16" s="220">
        <f>SUM(H16:M16)</f>
        <v>8.5000000000000006E-2</v>
      </c>
      <c r="O16" s="185">
        <f>N16/G16</f>
        <v>0.36956521739130438</v>
      </c>
      <c r="P16" s="220"/>
      <c r="Q16" s="220"/>
      <c r="R16" s="220"/>
      <c r="S16" s="219"/>
      <c r="T16" s="219"/>
      <c r="U16" s="220"/>
      <c r="V16" s="184">
        <f>SUM(P16:U16)</f>
        <v>0</v>
      </c>
      <c r="W16" s="185">
        <f>V16/G16</f>
        <v>0</v>
      </c>
      <c r="X16" s="220">
        <f>N16+V16</f>
        <v>8.5000000000000006E-2</v>
      </c>
      <c r="Y16" s="283">
        <f>O16+W16</f>
        <v>0.36956521739130438</v>
      </c>
      <c r="Z16" s="313">
        <v>1932172155</v>
      </c>
      <c r="AA16" s="320">
        <v>1155418911</v>
      </c>
      <c r="AB16" s="318">
        <f>AA16/Z16</f>
        <v>0.59798962944893486</v>
      </c>
      <c r="AC16" s="186" t="s">
        <v>215</v>
      </c>
      <c r="AD16" s="221" t="s">
        <v>227</v>
      </c>
      <c r="AE16" s="163"/>
      <c r="AF16" s="132"/>
    </row>
    <row r="17" spans="1:32" ht="30" customHeight="1" thickBot="1" x14ac:dyDescent="0.35">
      <c r="A17" s="337"/>
      <c r="B17" s="317"/>
      <c r="C17" s="187" t="s">
        <v>201</v>
      </c>
      <c r="D17" s="188" t="str">
        <f>C17</f>
        <v>IV02AD</v>
      </c>
      <c r="E17" s="189" t="s">
        <v>170</v>
      </c>
      <c r="F17" s="190" t="s">
        <v>186</v>
      </c>
      <c r="G17" s="277">
        <v>6248</v>
      </c>
      <c r="H17" s="125">
        <v>323</v>
      </c>
      <c r="I17" s="125">
        <v>657</v>
      </c>
      <c r="J17" s="125">
        <v>1689</v>
      </c>
      <c r="K17" s="125">
        <v>695</v>
      </c>
      <c r="L17" s="125">
        <v>813</v>
      </c>
      <c r="M17" s="125"/>
      <c r="N17" s="191">
        <f t="shared" ref="N17:N30" si="0">SUM(H17:M17)</f>
        <v>4177</v>
      </c>
      <c r="O17" s="185">
        <f>N17/G17</f>
        <v>0.66853393085787449</v>
      </c>
      <c r="P17" s="125"/>
      <c r="Q17" s="192"/>
      <c r="R17" s="192"/>
      <c r="S17" s="272"/>
      <c r="T17" s="192"/>
      <c r="U17" s="192"/>
      <c r="V17" s="125">
        <f t="shared" ref="V17:V25" si="1">SUM(P17:U17)</f>
        <v>0</v>
      </c>
      <c r="W17" s="193">
        <f>V17/G17</f>
        <v>0</v>
      </c>
      <c r="X17" s="194">
        <f>N17+V17</f>
        <v>4177</v>
      </c>
      <c r="Y17" s="193">
        <f t="shared" ref="Y17:Y19" si="2">O17+W17</f>
        <v>0.66853393085787449</v>
      </c>
      <c r="Z17" s="314"/>
      <c r="AA17" s="321"/>
      <c r="AB17" s="319"/>
      <c r="AC17" s="195" t="s">
        <v>216</v>
      </c>
      <c r="AD17" s="222" t="s">
        <v>224</v>
      </c>
    </row>
    <row r="18" spans="1:32" ht="48" customHeight="1" thickBot="1" x14ac:dyDescent="0.35">
      <c r="A18" s="338"/>
      <c r="B18" s="339"/>
      <c r="C18" s="196" t="s">
        <v>210</v>
      </c>
      <c r="D18" s="197" t="s">
        <v>204</v>
      </c>
      <c r="E18" s="198" t="s">
        <v>183</v>
      </c>
      <c r="F18" s="199" t="s">
        <v>185</v>
      </c>
      <c r="G18" s="278">
        <v>1</v>
      </c>
      <c r="H18" s="274">
        <v>0.02</v>
      </c>
      <c r="I18" s="178">
        <v>0.06</v>
      </c>
      <c r="J18" s="178">
        <v>0.08</v>
      </c>
      <c r="K18" s="178">
        <v>0.08</v>
      </c>
      <c r="L18" s="178">
        <v>0.08</v>
      </c>
      <c r="M18" s="178"/>
      <c r="N18" s="184">
        <f t="shared" si="0"/>
        <v>0.32</v>
      </c>
      <c r="O18" s="200">
        <f>N18/G18</f>
        <v>0.32</v>
      </c>
      <c r="P18" s="178"/>
      <c r="Q18" s="178"/>
      <c r="R18" s="178"/>
      <c r="S18" s="178"/>
      <c r="T18" s="178"/>
      <c r="U18" s="178"/>
      <c r="V18" s="178">
        <f t="shared" si="1"/>
        <v>0</v>
      </c>
      <c r="W18" s="200">
        <f>V18/G18</f>
        <v>0</v>
      </c>
      <c r="X18" s="312">
        <f>N18+V18</f>
        <v>0.32</v>
      </c>
      <c r="Y18" s="200">
        <f t="shared" si="2"/>
        <v>0.32</v>
      </c>
      <c r="Z18" s="315"/>
      <c r="AA18" s="321"/>
      <c r="AB18" s="323"/>
      <c r="AC18" s="201" t="s">
        <v>192</v>
      </c>
      <c r="AD18" s="223" t="s">
        <v>228</v>
      </c>
    </row>
    <row r="19" spans="1:32" ht="36.75" customHeight="1" thickBot="1" x14ac:dyDescent="0.35">
      <c r="A19" s="336">
        <v>200403</v>
      </c>
      <c r="B19" s="316" t="s">
        <v>196</v>
      </c>
      <c r="C19" s="180" t="s">
        <v>202</v>
      </c>
      <c r="D19" s="181" t="str">
        <f>C19</f>
        <v>IV03AF</v>
      </c>
      <c r="E19" s="189" t="s">
        <v>171</v>
      </c>
      <c r="F19" s="183" t="s">
        <v>186</v>
      </c>
      <c r="G19" s="279">
        <v>2800</v>
      </c>
      <c r="H19" s="179">
        <v>2740</v>
      </c>
      <c r="I19" s="179">
        <v>2743</v>
      </c>
      <c r="J19" s="179">
        <v>2721</v>
      </c>
      <c r="K19" s="179">
        <v>2715</v>
      </c>
      <c r="L19" s="179">
        <v>2721</v>
      </c>
      <c r="M19" s="179"/>
      <c r="N19" s="191">
        <f t="shared" si="0"/>
        <v>13640</v>
      </c>
      <c r="O19" s="185">
        <f>N19/G19</f>
        <v>4.871428571428571</v>
      </c>
      <c r="P19" s="179"/>
      <c r="Q19" s="202"/>
      <c r="R19" s="202"/>
      <c r="S19" s="202"/>
      <c r="T19" s="202"/>
      <c r="U19" s="202"/>
      <c r="V19" s="179">
        <f t="shared" si="1"/>
        <v>0</v>
      </c>
      <c r="W19" s="185">
        <f>V19/G19</f>
        <v>0</v>
      </c>
      <c r="X19" s="291">
        <f>+(N19+V19)/5</f>
        <v>2728</v>
      </c>
      <c r="Y19" s="185">
        <f t="shared" si="2"/>
        <v>4.871428571428571</v>
      </c>
      <c r="Z19" s="313">
        <v>80098325312</v>
      </c>
      <c r="AA19" s="320">
        <v>45570848640</v>
      </c>
      <c r="AB19" s="318">
        <f>AA19/Z19</f>
        <v>0.56893634745160848</v>
      </c>
      <c r="AC19" s="204" t="s">
        <v>188</v>
      </c>
      <c r="AD19" s="224" t="s">
        <v>225</v>
      </c>
    </row>
    <row r="20" spans="1:32" ht="41.25" customHeight="1" thickBot="1" x14ac:dyDescent="0.35">
      <c r="A20" s="337"/>
      <c r="B20" s="317"/>
      <c r="C20" s="187" t="s">
        <v>159</v>
      </c>
      <c r="D20" s="188" t="s">
        <v>205</v>
      </c>
      <c r="E20" s="189" t="s">
        <v>172</v>
      </c>
      <c r="F20" s="190" t="s">
        <v>187</v>
      </c>
      <c r="G20" s="188">
        <v>0</v>
      </c>
      <c r="H20" s="125">
        <v>0</v>
      </c>
      <c r="I20" s="125">
        <v>0</v>
      </c>
      <c r="J20" s="125">
        <v>0</v>
      </c>
      <c r="K20" s="125">
        <v>0</v>
      </c>
      <c r="L20" s="125">
        <v>0</v>
      </c>
      <c r="M20" s="125"/>
      <c r="N20" s="191">
        <f t="shared" si="0"/>
        <v>0</v>
      </c>
      <c r="O20" s="185">
        <v>0</v>
      </c>
      <c r="P20" s="125"/>
      <c r="Q20" s="192"/>
      <c r="R20" s="192"/>
      <c r="S20" s="192"/>
      <c r="T20" s="192"/>
      <c r="U20" s="192"/>
      <c r="V20" s="179">
        <f t="shared" si="1"/>
        <v>0</v>
      </c>
      <c r="W20" s="205" t="s">
        <v>209</v>
      </c>
      <c r="X20" s="194">
        <f>N20+V20</f>
        <v>0</v>
      </c>
      <c r="Y20" s="205" t="s">
        <v>209</v>
      </c>
      <c r="Z20" s="314"/>
      <c r="AA20" s="321"/>
      <c r="AB20" s="319"/>
      <c r="AC20" s="206" t="s">
        <v>217</v>
      </c>
      <c r="AD20" s="225" t="s">
        <v>229</v>
      </c>
      <c r="AE20" s="138"/>
      <c r="AF20" s="139"/>
    </row>
    <row r="21" spans="1:32" ht="48.75" customHeight="1" thickBot="1" x14ac:dyDescent="0.35">
      <c r="A21" s="337"/>
      <c r="B21" s="317"/>
      <c r="C21" s="187" t="s">
        <v>160</v>
      </c>
      <c r="D21" s="188" t="s">
        <v>205</v>
      </c>
      <c r="E21" s="189" t="s">
        <v>173</v>
      </c>
      <c r="F21" s="190" t="s">
        <v>187</v>
      </c>
      <c r="G21" s="188">
        <v>419</v>
      </c>
      <c r="H21" s="125">
        <v>3</v>
      </c>
      <c r="I21" s="125">
        <v>39</v>
      </c>
      <c r="J21" s="125">
        <v>4</v>
      </c>
      <c r="K21" s="125">
        <v>4</v>
      </c>
      <c r="L21" s="125">
        <v>9</v>
      </c>
      <c r="M21" s="125"/>
      <c r="N21" s="191">
        <f t="shared" si="0"/>
        <v>59</v>
      </c>
      <c r="O21" s="193">
        <f>N21/G21</f>
        <v>0.14081145584725538</v>
      </c>
      <c r="P21" s="125"/>
      <c r="Q21" s="192"/>
      <c r="R21" s="125"/>
      <c r="S21" s="125"/>
      <c r="T21" s="125"/>
      <c r="U21" s="125"/>
      <c r="V21" s="179">
        <f t="shared" si="1"/>
        <v>0</v>
      </c>
      <c r="W21" s="207">
        <f t="shared" ref="W21:W26" si="3">V21/G21</f>
        <v>0</v>
      </c>
      <c r="X21" s="194">
        <f>N21+V21</f>
        <v>59</v>
      </c>
      <c r="Y21" s="207">
        <f>O21+W21</f>
        <v>0.14081145584725538</v>
      </c>
      <c r="Z21" s="314"/>
      <c r="AA21" s="321"/>
      <c r="AB21" s="319"/>
      <c r="AC21" s="206" t="s">
        <v>217</v>
      </c>
      <c r="AD21" s="225" t="s">
        <v>226</v>
      </c>
      <c r="AE21" s="138"/>
      <c r="AF21" s="139"/>
    </row>
    <row r="22" spans="1:32" ht="45" customHeight="1" thickBot="1" x14ac:dyDescent="0.35">
      <c r="A22" s="337"/>
      <c r="B22" s="317"/>
      <c r="C22" s="187" t="s">
        <v>161</v>
      </c>
      <c r="D22" s="188" t="s">
        <v>205</v>
      </c>
      <c r="E22" s="189" t="s">
        <v>174</v>
      </c>
      <c r="F22" s="190" t="s">
        <v>187</v>
      </c>
      <c r="G22" s="277">
        <v>1777</v>
      </c>
      <c r="H22" s="125">
        <v>0</v>
      </c>
      <c r="I22" s="125">
        <v>0</v>
      </c>
      <c r="J22" s="125">
        <v>0</v>
      </c>
      <c r="K22" s="125">
        <v>0</v>
      </c>
      <c r="L22" s="125">
        <v>0</v>
      </c>
      <c r="M22" s="125"/>
      <c r="N22" s="191">
        <f t="shared" si="0"/>
        <v>0</v>
      </c>
      <c r="O22" s="193">
        <f>N22/G22</f>
        <v>0</v>
      </c>
      <c r="P22" s="125"/>
      <c r="Q22" s="192"/>
      <c r="R22" s="192"/>
      <c r="S22" s="192"/>
      <c r="T22" s="192"/>
      <c r="U22" s="192"/>
      <c r="V22" s="179">
        <f t="shared" si="1"/>
        <v>0</v>
      </c>
      <c r="W22" s="193">
        <f t="shared" si="3"/>
        <v>0</v>
      </c>
      <c r="X22" s="194">
        <f>+N22+V22</f>
        <v>0</v>
      </c>
      <c r="Y22" s="193">
        <f>O22+W22</f>
        <v>0</v>
      </c>
      <c r="Z22" s="314"/>
      <c r="AA22" s="321"/>
      <c r="AB22" s="319"/>
      <c r="AC22" s="208" t="s">
        <v>218</v>
      </c>
      <c r="AD22" s="225" t="s">
        <v>222</v>
      </c>
      <c r="AE22" s="138"/>
      <c r="AF22" s="139"/>
    </row>
    <row r="23" spans="1:32" ht="46.5" customHeight="1" thickBot="1" x14ac:dyDescent="0.35">
      <c r="A23" s="337"/>
      <c r="B23" s="317"/>
      <c r="C23" s="264" t="s">
        <v>162</v>
      </c>
      <c r="D23" s="265" t="s">
        <v>205</v>
      </c>
      <c r="E23" s="189" t="s">
        <v>175</v>
      </c>
      <c r="F23" s="266" t="s">
        <v>187</v>
      </c>
      <c r="G23" s="265">
        <v>2065</v>
      </c>
      <c r="H23" s="252">
        <v>1</v>
      </c>
      <c r="I23" s="252">
        <v>50</v>
      </c>
      <c r="J23" s="252">
        <v>5</v>
      </c>
      <c r="K23" s="252">
        <v>3</v>
      </c>
      <c r="L23" s="252">
        <v>53</v>
      </c>
      <c r="M23" s="252"/>
      <c r="N23" s="191">
        <f t="shared" si="0"/>
        <v>112</v>
      </c>
      <c r="O23" s="253">
        <f>N23/G23</f>
        <v>5.4237288135593219E-2</v>
      </c>
      <c r="P23" s="252"/>
      <c r="Q23" s="254"/>
      <c r="R23" s="254"/>
      <c r="S23" s="254"/>
      <c r="T23" s="254"/>
      <c r="U23" s="254"/>
      <c r="V23" s="237">
        <f t="shared" si="1"/>
        <v>0</v>
      </c>
      <c r="W23" s="253">
        <f t="shared" si="3"/>
        <v>0</v>
      </c>
      <c r="X23" s="255">
        <f t="shared" ref="X23:X30" si="4">N23+V23</f>
        <v>112</v>
      </c>
      <c r="Y23" s="253">
        <f>O23+W23</f>
        <v>5.4237288135593219E-2</v>
      </c>
      <c r="Z23" s="314"/>
      <c r="AA23" s="321"/>
      <c r="AB23" s="319"/>
      <c r="AC23" s="206" t="s">
        <v>217</v>
      </c>
      <c r="AD23" s="273" t="s">
        <v>230</v>
      </c>
    </row>
    <row r="24" spans="1:32" ht="37.5" customHeight="1" thickBot="1" x14ac:dyDescent="0.35">
      <c r="A24" s="336">
        <v>200404</v>
      </c>
      <c r="B24" s="316" t="s">
        <v>197</v>
      </c>
      <c r="C24" s="180" t="s">
        <v>163</v>
      </c>
      <c r="D24" s="181" t="s">
        <v>206</v>
      </c>
      <c r="E24" s="189" t="s">
        <v>176</v>
      </c>
      <c r="F24" s="183" t="s">
        <v>187</v>
      </c>
      <c r="G24" s="181">
        <v>1424</v>
      </c>
      <c r="H24" s="212">
        <v>0</v>
      </c>
      <c r="I24" s="212">
        <v>1423</v>
      </c>
      <c r="J24" s="212">
        <v>18</v>
      </c>
      <c r="K24" s="212">
        <v>0</v>
      </c>
      <c r="L24" s="179">
        <v>0</v>
      </c>
      <c r="M24" s="179"/>
      <c r="N24" s="191">
        <f t="shared" si="0"/>
        <v>1441</v>
      </c>
      <c r="O24" s="185">
        <f t="shared" ref="O24:O30" si="5">N24/G24</f>
        <v>1.011938202247191</v>
      </c>
      <c r="P24" s="179"/>
      <c r="Q24" s="202"/>
      <c r="R24" s="202"/>
      <c r="S24" s="202"/>
      <c r="T24" s="202"/>
      <c r="U24" s="202"/>
      <c r="V24" s="179">
        <f t="shared" si="1"/>
        <v>0</v>
      </c>
      <c r="W24" s="213">
        <f t="shared" si="3"/>
        <v>0</v>
      </c>
      <c r="X24" s="203">
        <f t="shared" si="4"/>
        <v>1441</v>
      </c>
      <c r="Y24" s="185">
        <f>O24+W24</f>
        <v>1.011938202247191</v>
      </c>
      <c r="Z24" s="313">
        <v>37618907988</v>
      </c>
      <c r="AA24" s="320">
        <v>31397665770</v>
      </c>
      <c r="AB24" s="318">
        <f>AA24/Z24</f>
        <v>0.83462459303750913</v>
      </c>
      <c r="AC24" s="214" t="s">
        <v>189</v>
      </c>
      <c r="AD24" s="224" t="s">
        <v>231</v>
      </c>
      <c r="AE24" s="138"/>
    </row>
    <row r="25" spans="1:32" ht="30.75" customHeight="1" thickBot="1" x14ac:dyDescent="0.35">
      <c r="A25" s="337"/>
      <c r="B25" s="317"/>
      <c r="C25" s="187" t="s">
        <v>164</v>
      </c>
      <c r="D25" s="188" t="s">
        <v>206</v>
      </c>
      <c r="E25" s="189" t="s">
        <v>177</v>
      </c>
      <c r="F25" s="190" t="s">
        <v>187</v>
      </c>
      <c r="G25" s="188">
        <v>113</v>
      </c>
      <c r="H25" s="215">
        <v>0</v>
      </c>
      <c r="I25" s="215">
        <v>0</v>
      </c>
      <c r="J25" s="215">
        <v>0</v>
      </c>
      <c r="K25" s="215">
        <v>0</v>
      </c>
      <c r="L25" s="215">
        <v>0</v>
      </c>
      <c r="M25" s="215"/>
      <c r="N25" s="191">
        <f t="shared" si="0"/>
        <v>0</v>
      </c>
      <c r="O25" s="193">
        <f t="shared" si="5"/>
        <v>0</v>
      </c>
      <c r="P25" s="125"/>
      <c r="Q25" s="192"/>
      <c r="R25" s="192"/>
      <c r="S25" s="192"/>
      <c r="T25" s="192"/>
      <c r="U25" s="192"/>
      <c r="V25" s="125">
        <f t="shared" si="1"/>
        <v>0</v>
      </c>
      <c r="W25" s="263">
        <f t="shared" si="3"/>
        <v>0</v>
      </c>
      <c r="X25" s="194">
        <f t="shared" si="4"/>
        <v>0</v>
      </c>
      <c r="Y25" s="193">
        <f>O25+W25</f>
        <v>0</v>
      </c>
      <c r="Z25" s="314"/>
      <c r="AA25" s="321"/>
      <c r="AB25" s="319"/>
      <c r="AC25" s="216" t="s">
        <v>189</v>
      </c>
      <c r="AD25" s="226" t="s">
        <v>232</v>
      </c>
    </row>
    <row r="26" spans="1:32" ht="33" customHeight="1" thickBot="1" x14ac:dyDescent="0.35">
      <c r="A26" s="337"/>
      <c r="B26" s="317"/>
      <c r="C26" s="187" t="s">
        <v>165</v>
      </c>
      <c r="D26" s="188" t="s">
        <v>206</v>
      </c>
      <c r="E26" s="189" t="s">
        <v>178</v>
      </c>
      <c r="F26" s="190" t="s">
        <v>187</v>
      </c>
      <c r="G26" s="188">
        <v>75</v>
      </c>
      <c r="H26" s="215">
        <v>0</v>
      </c>
      <c r="I26" s="215">
        <v>75</v>
      </c>
      <c r="J26" s="215">
        <v>0</v>
      </c>
      <c r="K26" s="215">
        <v>0</v>
      </c>
      <c r="L26" s="215">
        <v>0</v>
      </c>
      <c r="M26" s="215"/>
      <c r="N26" s="191">
        <f t="shared" si="0"/>
        <v>75</v>
      </c>
      <c r="O26" s="193">
        <f t="shared" si="5"/>
        <v>1</v>
      </c>
      <c r="P26" s="125"/>
      <c r="Q26" s="192"/>
      <c r="R26" s="192"/>
      <c r="S26" s="192"/>
      <c r="T26" s="192"/>
      <c r="U26" s="192"/>
      <c r="V26" s="125">
        <f t="shared" ref="V26" si="6">SUM(P26:U26)</f>
        <v>0</v>
      </c>
      <c r="W26" s="193">
        <f t="shared" si="3"/>
        <v>0</v>
      </c>
      <c r="X26" s="194">
        <f t="shared" si="4"/>
        <v>75</v>
      </c>
      <c r="Y26" s="193">
        <f t="shared" ref="Y26:Y30" si="7">O26+W26</f>
        <v>1</v>
      </c>
      <c r="Z26" s="314"/>
      <c r="AA26" s="321"/>
      <c r="AB26" s="319"/>
      <c r="AC26" s="216" t="s">
        <v>189</v>
      </c>
      <c r="AD26" s="226" t="s">
        <v>233</v>
      </c>
    </row>
    <row r="27" spans="1:32" ht="35.25" customHeight="1" thickBot="1" x14ac:dyDescent="0.35">
      <c r="A27" s="338"/>
      <c r="B27" s="339"/>
      <c r="C27" s="196" t="s">
        <v>166</v>
      </c>
      <c r="D27" s="197" t="s">
        <v>206</v>
      </c>
      <c r="E27" s="189" t="s">
        <v>184</v>
      </c>
      <c r="F27" s="199" t="s">
        <v>187</v>
      </c>
      <c r="G27" s="197">
        <v>71</v>
      </c>
      <c r="H27" s="217">
        <v>0</v>
      </c>
      <c r="I27" s="217">
        <v>71</v>
      </c>
      <c r="J27" s="217">
        <v>0</v>
      </c>
      <c r="K27" s="217">
        <v>0</v>
      </c>
      <c r="L27" s="217">
        <v>0</v>
      </c>
      <c r="M27" s="217"/>
      <c r="N27" s="191">
        <f t="shared" si="0"/>
        <v>71</v>
      </c>
      <c r="O27" s="200">
        <f t="shared" si="5"/>
        <v>1</v>
      </c>
      <c r="P27" s="209"/>
      <c r="Q27" s="210"/>
      <c r="R27" s="210"/>
      <c r="S27" s="210"/>
      <c r="T27" s="210"/>
      <c r="U27" s="210"/>
      <c r="V27" s="209">
        <f>SUM(P27:U27)</f>
        <v>0</v>
      </c>
      <c r="W27" s="200">
        <f t="shared" ref="W27:W29" si="8">V27/G27</f>
        <v>0</v>
      </c>
      <c r="X27" s="211">
        <f t="shared" si="4"/>
        <v>71</v>
      </c>
      <c r="Y27" s="200">
        <f t="shared" si="7"/>
        <v>1</v>
      </c>
      <c r="Z27" s="315"/>
      <c r="AA27" s="322"/>
      <c r="AB27" s="323"/>
      <c r="AC27" s="218" t="s">
        <v>189</v>
      </c>
      <c r="AD27" s="227" t="s">
        <v>234</v>
      </c>
    </row>
    <row r="28" spans="1:32" ht="39" customHeight="1" thickBot="1" x14ac:dyDescent="0.35">
      <c r="A28" s="249">
        <v>200405</v>
      </c>
      <c r="B28" s="250" t="s">
        <v>198</v>
      </c>
      <c r="C28" s="267" t="s">
        <v>167</v>
      </c>
      <c r="D28" s="268" t="s">
        <v>207</v>
      </c>
      <c r="E28" s="189" t="s">
        <v>179</v>
      </c>
      <c r="F28" s="269" t="s">
        <v>187</v>
      </c>
      <c r="G28" s="280">
        <v>2</v>
      </c>
      <c r="H28" s="256">
        <v>0</v>
      </c>
      <c r="I28" s="289">
        <v>0</v>
      </c>
      <c r="J28" s="289">
        <v>0</v>
      </c>
      <c r="K28" s="256">
        <v>0</v>
      </c>
      <c r="L28" s="256">
        <v>0</v>
      </c>
      <c r="M28" s="256"/>
      <c r="N28" s="191">
        <f t="shared" si="0"/>
        <v>0</v>
      </c>
      <c r="O28" s="257">
        <f t="shared" si="5"/>
        <v>0</v>
      </c>
      <c r="P28" s="258"/>
      <c r="Q28" s="259"/>
      <c r="R28" s="260"/>
      <c r="S28" s="260"/>
      <c r="T28" s="260"/>
      <c r="U28" s="260"/>
      <c r="V28" s="261">
        <f>SUM(P28:U28)</f>
        <v>0</v>
      </c>
      <c r="W28" s="257">
        <f t="shared" si="8"/>
        <v>0</v>
      </c>
      <c r="X28" s="262">
        <f t="shared" si="4"/>
        <v>0</v>
      </c>
      <c r="Y28" s="257">
        <f>O28+W28</f>
        <v>0</v>
      </c>
      <c r="Z28" s="284">
        <v>817805013</v>
      </c>
      <c r="AA28" s="270">
        <v>286473272</v>
      </c>
      <c r="AB28" s="251">
        <f>AA28/Z28</f>
        <v>0.35029532400286228</v>
      </c>
      <c r="AC28" s="271" t="s">
        <v>219</v>
      </c>
      <c r="AD28" s="275" t="s">
        <v>235</v>
      </c>
    </row>
    <row r="29" spans="1:32" ht="39" customHeight="1" thickBot="1" x14ac:dyDescent="0.35">
      <c r="A29" s="230">
        <v>200406</v>
      </c>
      <c r="B29" s="228" t="s">
        <v>199</v>
      </c>
      <c r="C29" s="231" t="s">
        <v>168</v>
      </c>
      <c r="D29" s="232" t="s">
        <v>208</v>
      </c>
      <c r="E29" s="233" t="s">
        <v>180</v>
      </c>
      <c r="F29" s="234" t="s">
        <v>187</v>
      </c>
      <c r="G29" s="281">
        <v>1563</v>
      </c>
      <c r="H29" s="256">
        <v>62</v>
      </c>
      <c r="I29" s="237">
        <v>0</v>
      </c>
      <c r="J29" s="237">
        <v>81</v>
      </c>
      <c r="K29" s="237">
        <v>17</v>
      </c>
      <c r="L29" s="237">
        <v>0</v>
      </c>
      <c r="M29" s="237"/>
      <c r="N29" s="191">
        <f t="shared" si="0"/>
        <v>160</v>
      </c>
      <c r="O29" s="236">
        <f t="shared" si="5"/>
        <v>0.10236724248240563</v>
      </c>
      <c r="P29" s="237"/>
      <c r="Q29" s="238"/>
      <c r="R29" s="240"/>
      <c r="S29" s="240"/>
      <c r="T29" s="240"/>
      <c r="U29" s="240"/>
      <c r="V29" s="237">
        <f>SUM(P29:U29)</f>
        <v>0</v>
      </c>
      <c r="W29" s="239">
        <f t="shared" si="8"/>
        <v>0</v>
      </c>
      <c r="X29" s="235">
        <f t="shared" si="4"/>
        <v>160</v>
      </c>
      <c r="Y29" s="239">
        <f t="shared" si="7"/>
        <v>0.10236724248240563</v>
      </c>
      <c r="Z29" s="285">
        <v>1500000000</v>
      </c>
      <c r="AA29" s="241">
        <v>515339716</v>
      </c>
      <c r="AB29" s="229">
        <f>AA29/Z29</f>
        <v>0.34355981066666669</v>
      </c>
      <c r="AC29" s="186" t="s">
        <v>190</v>
      </c>
      <c r="AD29" s="275" t="s">
        <v>236</v>
      </c>
      <c r="AE29" s="138"/>
    </row>
    <row r="30" spans="1:32" ht="45" customHeight="1" thickBot="1" x14ac:dyDescent="0.35">
      <c r="A30" s="242">
        <v>200407</v>
      </c>
      <c r="B30" s="243" t="s">
        <v>200</v>
      </c>
      <c r="C30" s="180" t="s">
        <v>169</v>
      </c>
      <c r="D30" s="181" t="s">
        <v>214</v>
      </c>
      <c r="E30" s="182" t="s">
        <v>181</v>
      </c>
      <c r="F30" s="183" t="s">
        <v>187</v>
      </c>
      <c r="G30" s="282">
        <v>325</v>
      </c>
      <c r="H30" s="244">
        <v>0</v>
      </c>
      <c r="I30" s="290">
        <v>3</v>
      </c>
      <c r="J30" s="290">
        <v>35</v>
      </c>
      <c r="K30" s="244">
        <v>96</v>
      </c>
      <c r="L30" s="244">
        <v>19</v>
      </c>
      <c r="M30" s="244"/>
      <c r="N30" s="191">
        <f t="shared" si="0"/>
        <v>153</v>
      </c>
      <c r="O30" s="185">
        <f t="shared" si="5"/>
        <v>0.47076923076923077</v>
      </c>
      <c r="P30" s="179"/>
      <c r="Q30" s="245"/>
      <c r="R30" s="245"/>
      <c r="S30" s="245"/>
      <c r="T30" s="245"/>
      <c r="U30" s="245"/>
      <c r="V30" s="179">
        <f>SUM(P30:U30)</f>
        <v>0</v>
      </c>
      <c r="W30" s="246">
        <f t="shared" ref="W30" si="9">V30/G30</f>
        <v>0</v>
      </c>
      <c r="X30" s="203">
        <f t="shared" si="4"/>
        <v>153</v>
      </c>
      <c r="Y30" s="236">
        <f t="shared" si="7"/>
        <v>0.47076923076923077</v>
      </c>
      <c r="Z30" s="286">
        <v>586389532</v>
      </c>
      <c r="AA30" s="247">
        <v>528858695</v>
      </c>
      <c r="AB30" s="311">
        <f>AA30/Z30</f>
        <v>0.90188972711743431</v>
      </c>
      <c r="AC30" s="214" t="s">
        <v>191</v>
      </c>
      <c r="AD30" s="248" t="s">
        <v>237</v>
      </c>
      <c r="AE30" s="9"/>
    </row>
    <row r="31" spans="1:32" ht="45" customHeight="1" x14ac:dyDescent="0.3">
      <c r="A31" s="292"/>
      <c r="B31" s="293"/>
      <c r="C31" s="294"/>
      <c r="D31" s="295"/>
      <c r="E31" s="296"/>
      <c r="F31" s="297"/>
      <c r="G31" s="298"/>
      <c r="H31" s="299"/>
      <c r="I31" s="300"/>
      <c r="J31" s="300"/>
      <c r="K31" s="299"/>
      <c r="L31" s="299"/>
      <c r="M31" s="299"/>
      <c r="N31" s="301"/>
      <c r="O31" s="302"/>
      <c r="P31" s="303"/>
      <c r="Q31" s="304"/>
      <c r="R31" s="304"/>
      <c r="S31" s="304"/>
      <c r="T31" s="304"/>
      <c r="U31" s="304"/>
      <c r="V31" s="303"/>
      <c r="W31" s="305"/>
      <c r="X31" s="301"/>
      <c r="Y31" s="302"/>
      <c r="Z31" s="306"/>
      <c r="AA31" s="307"/>
      <c r="AB31" s="308"/>
      <c r="AC31" s="309"/>
      <c r="AD31" s="310"/>
      <c r="AE31" s="9"/>
    </row>
    <row r="32" spans="1:32" x14ac:dyDescent="0.35">
      <c r="L32" s="131"/>
    </row>
    <row r="35" spans="1:30" ht="31.2" x14ac:dyDescent="0.35">
      <c r="A35" s="116" t="s">
        <v>145</v>
      </c>
    </row>
    <row r="36" spans="1:30" ht="78.75" customHeight="1" x14ac:dyDescent="0.35">
      <c r="A36" s="112"/>
      <c r="B36" s="113"/>
      <c r="C36" s="150"/>
      <c r="D36" s="114"/>
      <c r="E36" s="137"/>
      <c r="F36" s="145"/>
      <c r="G36" s="115"/>
    </row>
    <row r="40" spans="1:30" ht="18.600000000000001" thickBot="1" x14ac:dyDescent="0.4">
      <c r="A40" s="6" t="s">
        <v>152</v>
      </c>
    </row>
    <row r="41" spans="1:30" ht="30.75" customHeight="1" x14ac:dyDescent="0.35">
      <c r="A41" s="335" t="s">
        <v>149</v>
      </c>
      <c r="B41" s="335"/>
      <c r="C41" s="151"/>
      <c r="D41" s="128"/>
      <c r="F41" s="146"/>
    </row>
    <row r="42" spans="1:30" ht="36.75" customHeight="1" x14ac:dyDescent="0.35">
      <c r="A42" s="335" t="s">
        <v>150</v>
      </c>
      <c r="B42" s="335"/>
      <c r="C42" s="152"/>
      <c r="D42" s="129"/>
      <c r="F42" s="146"/>
    </row>
    <row r="43" spans="1:30" ht="24" customHeight="1" x14ac:dyDescent="0.35">
      <c r="A43" s="335" t="s">
        <v>151</v>
      </c>
      <c r="B43" s="335"/>
      <c r="C43" s="153"/>
      <c r="D43" s="130"/>
      <c r="F43" s="146"/>
    </row>
    <row r="48" spans="1:30" s="103" customFormat="1" ht="30" customHeight="1" x14ac:dyDescent="0.35">
      <c r="A48" s="333" t="s">
        <v>123</v>
      </c>
      <c r="B48" s="126" t="s">
        <v>193</v>
      </c>
      <c r="C48" s="332" t="s">
        <v>122</v>
      </c>
      <c r="D48" s="127"/>
      <c r="E48" s="126" t="s">
        <v>212</v>
      </c>
      <c r="F48" s="147"/>
      <c r="G48" s="331"/>
      <c r="H48" s="108"/>
      <c r="I48" s="108"/>
      <c r="J48" s="108"/>
      <c r="K48" s="108"/>
      <c r="L48" s="108"/>
      <c r="M48" s="108"/>
      <c r="N48" s="108"/>
      <c r="O48" s="108"/>
      <c r="P48" s="108"/>
      <c r="Q48" s="162"/>
      <c r="R48" s="108"/>
      <c r="S48" s="334"/>
      <c r="T48" s="334"/>
      <c r="U48" s="334"/>
      <c r="V48" s="334"/>
      <c r="W48" s="334"/>
      <c r="X48" s="117"/>
      <c r="Y48" s="117"/>
      <c r="Z48" s="110"/>
      <c r="AC48" s="140"/>
      <c r="AD48" s="104"/>
    </row>
    <row r="49" spans="1:30" s="103" customFormat="1" ht="39" customHeight="1" x14ac:dyDescent="0.35">
      <c r="A49" s="333"/>
      <c r="B49" s="126" t="s">
        <v>194</v>
      </c>
      <c r="C49" s="332"/>
      <c r="D49" s="127"/>
      <c r="E49" s="126" t="s">
        <v>213</v>
      </c>
      <c r="F49" s="147"/>
      <c r="G49" s="331"/>
      <c r="H49" s="108"/>
      <c r="I49" s="108"/>
      <c r="J49" s="108"/>
      <c r="K49" s="108"/>
      <c r="L49" s="108"/>
      <c r="M49" s="108"/>
      <c r="N49" s="108"/>
      <c r="O49" s="108"/>
      <c r="P49" s="108"/>
      <c r="Q49" s="162"/>
      <c r="R49" s="108"/>
      <c r="S49" s="334"/>
      <c r="T49" s="334"/>
      <c r="U49" s="334"/>
      <c r="V49" s="334"/>
      <c r="W49" s="334"/>
      <c r="X49" s="117"/>
      <c r="Y49" s="117"/>
      <c r="Z49" s="111"/>
      <c r="AC49" s="140"/>
      <c r="AD49" s="104"/>
    </row>
    <row r="50" spans="1:30" x14ac:dyDescent="0.35">
      <c r="A50" s="105"/>
    </row>
  </sheetData>
  <autoFilter ref="A15:AF30" xr:uid="{00000000-0009-0000-0000-000000000000}"/>
  <mergeCells count="29">
    <mergeCell ref="A41:B41"/>
    <mergeCell ref="A42:B42"/>
    <mergeCell ref="A43:B43"/>
    <mergeCell ref="A16:A18"/>
    <mergeCell ref="A19:A23"/>
    <mergeCell ref="B16:B18"/>
    <mergeCell ref="A24:A27"/>
    <mergeCell ref="B24:B27"/>
    <mergeCell ref="G48:G49"/>
    <mergeCell ref="C48:C49"/>
    <mergeCell ref="A48:A49"/>
    <mergeCell ref="S48:W48"/>
    <mergeCell ref="S49:W49"/>
    <mergeCell ref="A1:A4"/>
    <mergeCell ref="B1:AC4"/>
    <mergeCell ref="Z16:Z18"/>
    <mergeCell ref="AC13:AD14"/>
    <mergeCell ref="AA13:AB13"/>
    <mergeCell ref="AA14:AB14"/>
    <mergeCell ref="AA16:AA18"/>
    <mergeCell ref="AB16:AB18"/>
    <mergeCell ref="D13:D14"/>
    <mergeCell ref="Z24:Z27"/>
    <mergeCell ref="B19:B23"/>
    <mergeCell ref="Z19:Z23"/>
    <mergeCell ref="AB19:AB23"/>
    <mergeCell ref="AA19:AA23"/>
    <mergeCell ref="AA24:AA27"/>
    <mergeCell ref="AB24:AB27"/>
  </mergeCells>
  <conditionalFormatting sqref="O16">
    <cfRule type="cellIs" dxfId="54" priority="24" operator="greaterThan">
      <formula>18</formula>
    </cfRule>
    <cfRule type="cellIs" dxfId="53" priority="78" operator="greaterThan">
      <formula>0.41</formula>
    </cfRule>
    <cfRule type="cellIs" dxfId="52" priority="79" operator="greaterThan">
      <formula>41</formula>
    </cfRule>
    <cfRule type="cellIs" dxfId="51" priority="80" operator="greaterThan">
      <formula>0.41</formula>
    </cfRule>
    <cfRule type="cellIs" dxfId="50" priority="81" operator="greaterThan">
      <formula>0.14</formula>
    </cfRule>
    <cfRule type="cellIs" dxfId="49" priority="82" operator="greaterThan">
      <formula>13.46</formula>
    </cfRule>
  </conditionalFormatting>
  <conditionalFormatting sqref="O18">
    <cfRule type="cellIs" dxfId="48" priority="22" operator="lessThan">
      <formula>50</formula>
    </cfRule>
    <cfRule type="cellIs" dxfId="47" priority="76" operator="lessThan">
      <formula>0.41</formula>
    </cfRule>
    <cfRule type="cellIs" dxfId="46" priority="77" operator="greaterThan">
      <formula>0.41</formula>
    </cfRule>
  </conditionalFormatting>
  <conditionalFormatting sqref="O21">
    <cfRule type="cellIs" dxfId="45" priority="69" operator="lessThan">
      <formula>0.2</formula>
    </cfRule>
    <cfRule type="cellIs" dxfId="44" priority="71" operator="lessThan">
      <formula>0.21</formula>
    </cfRule>
    <cfRule type="cellIs" dxfId="43" priority="72" operator="greaterThan">
      <formula>0.41</formula>
    </cfRule>
  </conditionalFormatting>
  <conditionalFormatting sqref="O22">
    <cfRule type="cellIs" dxfId="42" priority="65" operator="lessThan">
      <formula>0.21</formula>
    </cfRule>
    <cfRule type="cellIs" dxfId="41" priority="67" operator="lessThan">
      <formula>0.21</formula>
    </cfRule>
    <cfRule type="cellIs" dxfId="40" priority="68" operator="greaterThan">
      <formula>0.41</formula>
    </cfRule>
  </conditionalFormatting>
  <conditionalFormatting sqref="O23">
    <cfRule type="cellIs" dxfId="39" priority="62" operator="lessThan">
      <formula>0.2</formula>
    </cfRule>
    <cfRule type="cellIs" dxfId="38" priority="63" operator="lessThan">
      <formula>0.21</formula>
    </cfRule>
    <cfRule type="cellIs" dxfId="37" priority="64" operator="greaterThan">
      <formula>0.41</formula>
    </cfRule>
  </conditionalFormatting>
  <conditionalFormatting sqref="O24">
    <cfRule type="cellIs" dxfId="36" priority="61" operator="greaterThan">
      <formula>0.41</formula>
    </cfRule>
  </conditionalFormatting>
  <conditionalFormatting sqref="O26">
    <cfRule type="cellIs" dxfId="35" priority="60" operator="greaterThan">
      <formula>0.41</formula>
    </cfRule>
  </conditionalFormatting>
  <conditionalFormatting sqref="O27">
    <cfRule type="cellIs" dxfId="34" priority="59" operator="greaterThan">
      <formula>0.41</formula>
    </cfRule>
  </conditionalFormatting>
  <conditionalFormatting sqref="O28">
    <cfRule type="cellIs" dxfId="33" priority="56" operator="lessThan">
      <formula>0.2</formula>
    </cfRule>
    <cfRule type="cellIs" dxfId="32" priority="57" operator="lessThan">
      <formula>0.41</formula>
    </cfRule>
    <cfRule type="cellIs" dxfId="31" priority="58" operator="greaterThan">
      <formula>0.41</formula>
    </cfRule>
  </conditionalFormatting>
  <conditionalFormatting sqref="O29">
    <cfRule type="cellIs" dxfId="30" priority="54" operator="lessThan">
      <formula>0.2</formula>
    </cfRule>
    <cfRule type="cellIs" dxfId="29" priority="55" operator="greaterThan">
      <formula>0.41</formula>
    </cfRule>
  </conditionalFormatting>
  <conditionalFormatting sqref="Y18">
    <cfRule type="cellIs" dxfId="28" priority="46" operator="lessThan">
      <formula>0.41</formula>
    </cfRule>
    <cfRule type="cellIs" dxfId="27" priority="47" operator="greaterThan">
      <formula>0.41</formula>
    </cfRule>
  </conditionalFormatting>
  <conditionalFormatting sqref="Y21:Y22">
    <cfRule type="cellIs" dxfId="26" priority="37" operator="lessThan">
      <formula>0.21</formula>
    </cfRule>
    <cfRule type="cellIs" dxfId="25" priority="38" operator="lessThan">
      <formula>0.21</formula>
    </cfRule>
    <cfRule type="cellIs" dxfId="24" priority="39" operator="greaterThan">
      <formula>0.41</formula>
    </cfRule>
  </conditionalFormatting>
  <conditionalFormatting sqref="Y23">
    <cfRule type="cellIs" dxfId="23" priority="34" operator="lessThan">
      <formula>0.2</formula>
    </cfRule>
    <cfRule type="cellIs" dxfId="22" priority="35" operator="lessThan">
      <formula>0.21</formula>
    </cfRule>
    <cfRule type="cellIs" dxfId="21" priority="36" operator="greaterThan">
      <formula>0.41</formula>
    </cfRule>
  </conditionalFormatting>
  <conditionalFormatting sqref="Y24">
    <cfRule type="cellIs" dxfId="20" priority="33" operator="greaterThan">
      <formula>0.41</formula>
    </cfRule>
  </conditionalFormatting>
  <conditionalFormatting sqref="Y26">
    <cfRule type="cellIs" dxfId="19" priority="32" operator="greaterThan">
      <formula>0.41</formula>
    </cfRule>
  </conditionalFormatting>
  <conditionalFormatting sqref="Y27">
    <cfRule type="cellIs" dxfId="18" priority="31" operator="greaterThan">
      <formula>0.41</formula>
    </cfRule>
  </conditionalFormatting>
  <conditionalFormatting sqref="Y28">
    <cfRule type="cellIs" dxfId="17" priority="28" operator="lessThan">
      <formula>0.2</formula>
    </cfRule>
    <cfRule type="cellIs" dxfId="16" priority="29" operator="lessThan">
      <formula>0.41</formula>
    </cfRule>
    <cfRule type="cellIs" dxfId="15" priority="30" operator="greaterThan">
      <formula>0.41</formula>
    </cfRule>
  </conditionalFormatting>
  <conditionalFormatting sqref="Y29">
    <cfRule type="cellIs" dxfId="14" priority="26" operator="lessThan">
      <formula>0.2</formula>
    </cfRule>
    <cfRule type="cellIs" dxfId="13" priority="27" operator="greaterThan">
      <formula>0.41</formula>
    </cfRule>
  </conditionalFormatting>
  <conditionalFormatting sqref="O30:O31">
    <cfRule type="cellIs" dxfId="12" priority="17" operator="lessThan">
      <formula>60</formula>
    </cfRule>
    <cfRule type="cellIs" dxfId="11" priority="19" operator="greaterThan">
      <formula>0.41</formula>
    </cfRule>
  </conditionalFormatting>
  <conditionalFormatting sqref="Y30:Y31">
    <cfRule type="cellIs" dxfId="10" priority="9" operator="lessThan">
      <formula>0.2</formula>
    </cfRule>
    <cfRule type="cellIs" dxfId="9" priority="10" operator="lessThan">
      <formula>0.41</formula>
    </cfRule>
    <cfRule type="cellIs" dxfId="8" priority="11" operator="greaterThan">
      <formula>0.41</formula>
    </cfRule>
  </conditionalFormatting>
  <conditionalFormatting sqref="O25">
    <cfRule type="cellIs" dxfId="7" priority="8" operator="greaterThan">
      <formula>0.41</formula>
    </cfRule>
  </conditionalFormatting>
  <conditionalFormatting sqref="Y25">
    <cfRule type="cellIs" dxfId="6" priority="7" operator="greaterThan">
      <formula>0.41</formula>
    </cfRule>
  </conditionalFormatting>
  <conditionalFormatting sqref="O17">
    <cfRule type="cellIs" dxfId="5" priority="1" operator="greaterThan">
      <formula>18</formula>
    </cfRule>
    <cfRule type="cellIs" dxfId="4" priority="2" operator="greaterThan">
      <formula>0.41</formula>
    </cfRule>
    <cfRule type="cellIs" dxfId="3" priority="3" operator="greaterThan">
      <formula>41</formula>
    </cfRule>
    <cfRule type="cellIs" dxfId="2" priority="4" operator="greaterThan">
      <formula>0.41</formula>
    </cfRule>
    <cfRule type="cellIs" dxfId="1" priority="5" operator="greaterThan">
      <formula>0.14</formula>
    </cfRule>
    <cfRule type="cellIs" dxfId="0" priority="6" operator="greaterThan">
      <formula>13.46</formula>
    </cfRule>
  </conditionalFormatting>
  <pageMargins left="0.25" right="0.25" top="0.75" bottom="0.75" header="0.3" footer="0.3"/>
  <pageSetup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RowHeight="14.4" x14ac:dyDescent="0.3"/>
  <cols>
    <col min="1" max="1" width="44.109375" style="37" customWidth="1"/>
    <col min="2" max="2" width="63.44140625" customWidth="1"/>
    <col min="3" max="3" width="24" style="38" customWidth="1"/>
    <col min="4" max="4" width="23.44140625" style="38" customWidth="1"/>
    <col min="5" max="5" width="34.88671875" style="38" customWidth="1"/>
    <col min="6" max="6" width="37.44140625" customWidth="1"/>
    <col min="7" max="7" width="20.88671875" customWidth="1"/>
  </cols>
  <sheetData>
    <row r="1" spans="1:5" s="13" customFormat="1" ht="43.2" x14ac:dyDescent="0.3">
      <c r="A1" s="10" t="s">
        <v>5</v>
      </c>
      <c r="B1" s="11" t="s">
        <v>6</v>
      </c>
      <c r="C1" s="11" t="s">
        <v>7</v>
      </c>
      <c r="D1" s="11" t="s">
        <v>8</v>
      </c>
      <c r="E1" s="12" t="s">
        <v>9</v>
      </c>
    </row>
    <row r="2" spans="1:5" x14ac:dyDescent="0.3">
      <c r="A2" s="14" t="s">
        <v>10</v>
      </c>
      <c r="B2" s="15">
        <v>462837515</v>
      </c>
      <c r="C2" s="15">
        <v>458544520.75015002</v>
      </c>
      <c r="D2" s="15">
        <f t="shared" ref="D2:D24" si="0">+B2-C2</f>
        <v>4292994.2498499751</v>
      </c>
      <c r="E2" s="16"/>
    </row>
    <row r="3" spans="1:5" x14ac:dyDescent="0.3">
      <c r="A3" s="17" t="s">
        <v>11</v>
      </c>
      <c r="B3" s="18">
        <v>14321969830</v>
      </c>
      <c r="C3" s="18">
        <v>22744637270.214577</v>
      </c>
      <c r="D3" s="19">
        <f>+B3-C3</f>
        <v>-8422667440.2145767</v>
      </c>
      <c r="E3" s="20" t="s">
        <v>12</v>
      </c>
    </row>
    <row r="4" spans="1:5" x14ac:dyDescent="0.3">
      <c r="A4" s="14" t="s">
        <v>13</v>
      </c>
      <c r="B4" s="15">
        <v>41513478872</v>
      </c>
      <c r="C4" s="15">
        <v>40772810534.447693</v>
      </c>
      <c r="D4" s="15">
        <f t="shared" si="0"/>
        <v>740668337.55230713</v>
      </c>
      <c r="E4" s="16"/>
    </row>
    <row r="5" spans="1:5" ht="28.8" x14ac:dyDescent="0.3">
      <c r="A5" s="21" t="s">
        <v>14</v>
      </c>
      <c r="B5" s="15">
        <v>17609115631</v>
      </c>
      <c r="C5" s="15">
        <v>12578571952.608334</v>
      </c>
      <c r="D5" s="15">
        <f t="shared" si="0"/>
        <v>5030543678.3916664</v>
      </c>
      <c r="E5" s="16"/>
    </row>
    <row r="6" spans="1:5" x14ac:dyDescent="0.3">
      <c r="A6" s="14" t="s">
        <v>15</v>
      </c>
      <c r="B6" s="15">
        <v>1795538738</v>
      </c>
      <c r="C6" s="15">
        <v>148615160.66496599</v>
      </c>
      <c r="D6" s="15">
        <f t="shared" si="0"/>
        <v>1646923577.3350339</v>
      </c>
      <c r="E6" s="16"/>
    </row>
    <row r="7" spans="1:5" x14ac:dyDescent="0.3">
      <c r="A7" s="14" t="s">
        <v>16</v>
      </c>
      <c r="B7" s="15">
        <v>5027695390</v>
      </c>
      <c r="C7" s="15">
        <v>4126412237.5356622</v>
      </c>
      <c r="D7" s="15">
        <f t="shared" si="0"/>
        <v>901283152.46433783</v>
      </c>
      <c r="E7" s="16"/>
    </row>
    <row r="8" spans="1:5" x14ac:dyDescent="0.3">
      <c r="A8" s="14" t="s">
        <v>17</v>
      </c>
      <c r="B8" s="15">
        <v>284805801</v>
      </c>
      <c r="C8" s="15">
        <v>284805801.37796807</v>
      </c>
      <c r="D8" s="15">
        <f t="shared" si="0"/>
        <v>-0.37796807289123535</v>
      </c>
      <c r="E8" s="16"/>
    </row>
    <row r="9" spans="1:5" x14ac:dyDescent="0.3">
      <c r="A9" s="14" t="s">
        <v>18</v>
      </c>
      <c r="B9" s="15">
        <v>1060000000</v>
      </c>
      <c r="C9" s="15">
        <v>955211693.6768893</v>
      </c>
      <c r="D9" s="15">
        <f t="shared" si="0"/>
        <v>104788306.3231107</v>
      </c>
      <c r="E9" s="16"/>
    </row>
    <row r="10" spans="1:5" x14ac:dyDescent="0.3">
      <c r="A10" s="22" t="s">
        <v>19</v>
      </c>
      <c r="B10" s="23">
        <v>1339252071</v>
      </c>
      <c r="C10" s="23">
        <v>1339252071.3330276</v>
      </c>
      <c r="D10" s="23">
        <f t="shared" si="0"/>
        <v>-0.33302760124206543</v>
      </c>
      <c r="E10" s="24" t="s">
        <v>20</v>
      </c>
    </row>
    <row r="11" spans="1:5" x14ac:dyDescent="0.3">
      <c r="A11" s="14" t="s">
        <v>21</v>
      </c>
      <c r="B11" s="15">
        <v>434351340</v>
      </c>
      <c r="C11" s="15">
        <v>317674487.30708599</v>
      </c>
      <c r="D11" s="15">
        <f t="shared" si="0"/>
        <v>116676852.69291401</v>
      </c>
      <c r="E11" s="16"/>
    </row>
    <row r="12" spans="1:5" x14ac:dyDescent="0.3">
      <c r="A12" s="14" t="s">
        <v>22</v>
      </c>
      <c r="B12" s="15">
        <v>146000000</v>
      </c>
      <c r="C12" s="15">
        <v>145739698.41422197</v>
      </c>
      <c r="D12" s="15">
        <f t="shared" si="0"/>
        <v>260301.58577802777</v>
      </c>
      <c r="E12" s="16"/>
    </row>
    <row r="13" spans="1:5" ht="28.8" x14ac:dyDescent="0.3">
      <c r="A13" s="25" t="s">
        <v>23</v>
      </c>
      <c r="B13" s="23">
        <v>7831590388</v>
      </c>
      <c r="C13" s="23">
        <v>7115239857.4586487</v>
      </c>
      <c r="D13" s="23">
        <f t="shared" si="0"/>
        <v>716350530.54135132</v>
      </c>
      <c r="E13" s="26"/>
    </row>
    <row r="14" spans="1:5" ht="43.2" x14ac:dyDescent="0.3">
      <c r="A14" s="25" t="s">
        <v>24</v>
      </c>
      <c r="B14" s="23">
        <v>16041260647</v>
      </c>
      <c r="C14" s="23">
        <v>6601774947.3160334</v>
      </c>
      <c r="D14" s="23">
        <f t="shared" si="0"/>
        <v>9439485699.6839676</v>
      </c>
      <c r="E14" s="24"/>
    </row>
    <row r="15" spans="1:5" x14ac:dyDescent="0.3">
      <c r="A15" s="14" t="s">
        <v>25</v>
      </c>
      <c r="B15" s="15">
        <v>50000000</v>
      </c>
      <c r="C15" s="15">
        <v>49897706.387439996</v>
      </c>
      <c r="D15" s="15">
        <f t="shared" si="0"/>
        <v>102293.612560004</v>
      </c>
      <c r="E15" s="16"/>
    </row>
    <row r="16" spans="1:5" x14ac:dyDescent="0.3">
      <c r="A16" s="14" t="s">
        <v>26</v>
      </c>
      <c r="B16" s="15">
        <v>274833082</v>
      </c>
      <c r="C16" s="15">
        <v>273710549.38619</v>
      </c>
      <c r="D16" s="15">
        <f t="shared" si="0"/>
        <v>1122532.6138100028</v>
      </c>
      <c r="E16" s="16"/>
    </row>
    <row r="17" spans="1:7" ht="16.5" customHeight="1" x14ac:dyDescent="0.3">
      <c r="A17" s="27" t="s">
        <v>27</v>
      </c>
      <c r="B17" s="28">
        <v>1768461537</v>
      </c>
      <c r="C17" s="28">
        <v>1768461537</v>
      </c>
      <c r="D17" s="28">
        <f t="shared" si="0"/>
        <v>0</v>
      </c>
      <c r="E17" s="16"/>
    </row>
    <row r="18" spans="1:7" x14ac:dyDescent="0.3">
      <c r="A18" s="27" t="s">
        <v>28</v>
      </c>
      <c r="B18" s="28">
        <v>1495909812</v>
      </c>
      <c r="C18" s="28">
        <v>1495909812</v>
      </c>
      <c r="D18" s="28">
        <f t="shared" si="0"/>
        <v>0</v>
      </c>
      <c r="E18" s="16"/>
    </row>
    <row r="19" spans="1:7" x14ac:dyDescent="0.3">
      <c r="A19" s="27" t="s">
        <v>29</v>
      </c>
      <c r="B19" s="28">
        <v>3104297472</v>
      </c>
      <c r="C19" s="28">
        <v>3104297472</v>
      </c>
      <c r="D19" s="28">
        <f t="shared" si="0"/>
        <v>0</v>
      </c>
      <c r="E19" s="16"/>
    </row>
    <row r="20" spans="1:7" x14ac:dyDescent="0.3">
      <c r="A20" s="27" t="s">
        <v>30</v>
      </c>
      <c r="B20" s="28">
        <v>257506262</v>
      </c>
      <c r="C20" s="28">
        <v>257506262</v>
      </c>
      <c r="D20" s="28">
        <f t="shared" si="0"/>
        <v>0</v>
      </c>
      <c r="E20" s="16"/>
    </row>
    <row r="21" spans="1:7" x14ac:dyDescent="0.3">
      <c r="A21" s="27" t="s">
        <v>31</v>
      </c>
      <c r="B21" s="28">
        <v>8588622123</v>
      </c>
      <c r="C21" s="28">
        <v>8588622123</v>
      </c>
      <c r="D21" s="28">
        <f t="shared" si="0"/>
        <v>0</v>
      </c>
      <c r="E21" s="16"/>
    </row>
    <row r="22" spans="1:7" x14ac:dyDescent="0.3">
      <c r="A22" s="29" t="s">
        <v>32</v>
      </c>
      <c r="B22" s="30">
        <v>5000000000</v>
      </c>
      <c r="C22" s="30">
        <v>5000000000</v>
      </c>
      <c r="D22" s="30">
        <f t="shared" si="0"/>
        <v>0</v>
      </c>
      <c r="E22" s="31" t="s">
        <v>33</v>
      </c>
    </row>
    <row r="23" spans="1:7" x14ac:dyDescent="0.3">
      <c r="A23" s="29" t="s">
        <v>34</v>
      </c>
      <c r="B23" s="30">
        <v>224000000</v>
      </c>
      <c r="C23" s="30">
        <v>224000000</v>
      </c>
      <c r="D23" s="30">
        <f t="shared" si="0"/>
        <v>0</v>
      </c>
      <c r="E23" s="31" t="s">
        <v>33</v>
      </c>
    </row>
    <row r="24" spans="1:7" ht="15" thickBot="1" x14ac:dyDescent="0.35">
      <c r="A24" s="32" t="s">
        <v>35</v>
      </c>
      <c r="B24" s="33">
        <v>825938353</v>
      </c>
      <c r="C24" s="33">
        <v>825938353</v>
      </c>
      <c r="D24" s="33">
        <f t="shared" si="0"/>
        <v>0</v>
      </c>
      <c r="E24" s="34"/>
    </row>
    <row r="25" spans="1:7" x14ac:dyDescent="0.3">
      <c r="A25" s="35" t="s">
        <v>36</v>
      </c>
      <c r="B25" s="36">
        <f>SUM(B2:B24)</f>
        <v>129457464864</v>
      </c>
      <c r="C25" s="36">
        <f t="shared" ref="C25" si="1">SUM(C2:C24)</f>
        <v>119177634047.87888</v>
      </c>
      <c r="D25" s="36">
        <f>SUM(D2:D24)</f>
        <v>10279830816.121115</v>
      </c>
      <c r="E25"/>
    </row>
    <row r="26" spans="1:7" x14ac:dyDescent="0.3">
      <c r="E26" s="39"/>
    </row>
    <row r="29" spans="1:7" x14ac:dyDescent="0.3">
      <c r="A29" s="342" t="s">
        <v>37</v>
      </c>
      <c r="B29" s="342"/>
      <c r="C29" s="342"/>
      <c r="D29" s="342"/>
      <c r="E29" s="342"/>
      <c r="F29" s="342"/>
    </row>
    <row r="30" spans="1:7" x14ac:dyDescent="0.3">
      <c r="A30" s="40" t="s">
        <v>38</v>
      </c>
      <c r="B30" s="41" t="s">
        <v>39</v>
      </c>
      <c r="C30" s="42" t="s">
        <v>40</v>
      </c>
      <c r="D30" s="42" t="s">
        <v>41</v>
      </c>
      <c r="E30" s="42" t="s">
        <v>42</v>
      </c>
      <c r="F30" s="43" t="s">
        <v>43</v>
      </c>
      <c r="G30" s="43" t="s">
        <v>2</v>
      </c>
    </row>
    <row r="31" spans="1:7" ht="15" customHeight="1" x14ac:dyDescent="0.3">
      <c r="A31" s="343" t="s">
        <v>13</v>
      </c>
      <c r="B31" s="44" t="s">
        <v>44</v>
      </c>
      <c r="C31" s="345">
        <f>+D4</f>
        <v>740668337.55230713</v>
      </c>
      <c r="D31" s="45" t="s">
        <v>45</v>
      </c>
      <c r="E31" s="347"/>
      <c r="F31" s="340" t="s">
        <v>46</v>
      </c>
      <c r="G31" s="340" t="s">
        <v>47</v>
      </c>
    </row>
    <row r="32" spans="1:7" ht="21" thickBot="1" x14ac:dyDescent="0.35">
      <c r="A32" s="344"/>
      <c r="B32" s="46" t="s">
        <v>48</v>
      </c>
      <c r="C32" s="346"/>
      <c r="D32" s="47" t="s">
        <v>45</v>
      </c>
      <c r="E32" s="348"/>
      <c r="F32" s="341"/>
      <c r="G32" s="341"/>
    </row>
    <row r="33" spans="1:7" ht="15" customHeight="1" x14ac:dyDescent="0.3">
      <c r="A33" s="349" t="s">
        <v>14</v>
      </c>
      <c r="B33" s="48" t="s">
        <v>49</v>
      </c>
      <c r="C33" s="350">
        <f>+D5</f>
        <v>5030543678.3916664</v>
      </c>
      <c r="D33" s="352" t="s">
        <v>50</v>
      </c>
      <c r="E33" s="347"/>
      <c r="F33" s="49"/>
      <c r="G33" s="49"/>
    </row>
    <row r="34" spans="1:7" ht="81.75" customHeight="1" thickBot="1" x14ac:dyDescent="0.35">
      <c r="A34" s="344"/>
      <c r="B34" s="50" t="s">
        <v>51</v>
      </c>
      <c r="C34" s="351"/>
      <c r="D34" s="353"/>
      <c r="E34" s="348"/>
      <c r="F34" s="51" t="s">
        <v>52</v>
      </c>
      <c r="G34" s="51" t="s">
        <v>53</v>
      </c>
    </row>
    <row r="35" spans="1:7" ht="71.25" customHeight="1" thickBot="1" x14ac:dyDescent="0.35">
      <c r="A35" s="52" t="s">
        <v>15</v>
      </c>
      <c r="B35" s="53" t="s">
        <v>54</v>
      </c>
      <c r="C35" s="54">
        <f>+D6</f>
        <v>1646923577.3350339</v>
      </c>
      <c r="D35" s="47" t="s">
        <v>45</v>
      </c>
      <c r="E35" s="55" t="s">
        <v>55</v>
      </c>
      <c r="F35" s="51" t="s">
        <v>56</v>
      </c>
      <c r="G35" s="51" t="s">
        <v>57</v>
      </c>
    </row>
    <row r="36" spans="1:7" ht="45.75" customHeight="1" thickBot="1" x14ac:dyDescent="0.35">
      <c r="A36" s="52" t="s">
        <v>58</v>
      </c>
      <c r="B36" s="53" t="s">
        <v>59</v>
      </c>
      <c r="C36" s="54">
        <f>+D7</f>
        <v>901283152.46433783</v>
      </c>
      <c r="D36" s="47" t="s">
        <v>45</v>
      </c>
      <c r="E36" s="55" t="s">
        <v>60</v>
      </c>
      <c r="F36" s="51" t="s">
        <v>61</v>
      </c>
      <c r="G36" s="51" t="s">
        <v>62</v>
      </c>
    </row>
    <row r="37" spans="1:7" ht="18" customHeight="1" x14ac:dyDescent="0.3">
      <c r="A37" s="349" t="s">
        <v>18</v>
      </c>
      <c r="B37" s="56" t="s">
        <v>63</v>
      </c>
      <c r="C37" s="350"/>
      <c r="D37" s="45" t="s">
        <v>64</v>
      </c>
      <c r="E37" s="347" t="s">
        <v>65</v>
      </c>
      <c r="F37" s="354" t="s">
        <v>66</v>
      </c>
      <c r="G37" s="354" t="s">
        <v>67</v>
      </c>
    </row>
    <row r="38" spans="1:7" ht="27" customHeight="1" thickBot="1" x14ac:dyDescent="0.35">
      <c r="A38" s="344"/>
      <c r="B38" s="57" t="s">
        <v>68</v>
      </c>
      <c r="C38" s="351"/>
      <c r="D38" s="47"/>
      <c r="E38" s="348"/>
      <c r="F38" s="341"/>
      <c r="G38" s="341"/>
    </row>
    <row r="39" spans="1:7" ht="26.25" customHeight="1" x14ac:dyDescent="0.3">
      <c r="A39" s="343" t="s">
        <v>21</v>
      </c>
      <c r="B39" s="44" t="s">
        <v>69</v>
      </c>
      <c r="C39" s="350">
        <f>+D11</f>
        <v>116676852.69291401</v>
      </c>
      <c r="D39" s="45" t="s">
        <v>50</v>
      </c>
      <c r="E39" s="355" t="s">
        <v>70</v>
      </c>
      <c r="F39" s="354" t="s">
        <v>71</v>
      </c>
      <c r="G39" s="354" t="s">
        <v>72</v>
      </c>
    </row>
    <row r="40" spans="1:7" ht="30" customHeight="1" thickBot="1" x14ac:dyDescent="0.35">
      <c r="A40" s="344"/>
      <c r="B40" s="57" t="s">
        <v>73</v>
      </c>
      <c r="C40" s="351"/>
      <c r="D40" s="58"/>
      <c r="E40" s="356"/>
      <c r="F40" s="341"/>
      <c r="G40" s="341"/>
    </row>
    <row r="41" spans="1:7" x14ac:dyDescent="0.3">
      <c r="A41" s="349" t="s">
        <v>23</v>
      </c>
      <c r="B41" s="59" t="s">
        <v>74</v>
      </c>
      <c r="C41" s="350">
        <f>+D13</f>
        <v>716350530.54135132</v>
      </c>
      <c r="D41" s="45" t="s">
        <v>45</v>
      </c>
      <c r="E41" s="358" t="s">
        <v>75</v>
      </c>
      <c r="F41" s="49" t="s">
        <v>76</v>
      </c>
      <c r="G41" s="49" t="s">
        <v>77</v>
      </c>
    </row>
    <row r="42" spans="1:7" ht="24.6" x14ac:dyDescent="0.3">
      <c r="A42" s="343"/>
      <c r="B42" s="59" t="s">
        <v>78</v>
      </c>
      <c r="C42" s="357"/>
      <c r="D42" s="60" t="s">
        <v>79</v>
      </c>
      <c r="E42" s="358"/>
      <c r="F42" s="49"/>
      <c r="G42" s="49"/>
    </row>
    <row r="43" spans="1:7" ht="15" thickBot="1" x14ac:dyDescent="0.35">
      <c r="A43" s="344"/>
      <c r="B43" s="57" t="s">
        <v>80</v>
      </c>
      <c r="C43" s="351"/>
      <c r="D43" s="47" t="s">
        <v>64</v>
      </c>
      <c r="E43" s="356"/>
      <c r="F43" s="51" t="s">
        <v>81</v>
      </c>
      <c r="G43" s="51" t="s">
        <v>82</v>
      </c>
    </row>
    <row r="44" spans="1:7" ht="24.75" customHeight="1" x14ac:dyDescent="0.3">
      <c r="A44" s="349" t="s">
        <v>24</v>
      </c>
      <c r="B44" s="61" t="s">
        <v>83</v>
      </c>
      <c r="C44" s="350">
        <f>+D14</f>
        <v>9439485699.6839676</v>
      </c>
      <c r="D44" s="45" t="s">
        <v>45</v>
      </c>
      <c r="E44" s="359"/>
      <c r="F44" s="340" t="s">
        <v>84</v>
      </c>
      <c r="G44" s="340" t="s">
        <v>77</v>
      </c>
    </row>
    <row r="45" spans="1:7" ht="24.6" x14ac:dyDescent="0.3">
      <c r="A45" s="343"/>
      <c r="B45" s="62" t="s">
        <v>85</v>
      </c>
      <c r="C45" s="357"/>
      <c r="D45" s="45" t="s">
        <v>45</v>
      </c>
      <c r="E45" s="359"/>
      <c r="F45" s="340"/>
      <c r="G45" s="340"/>
    </row>
    <row r="46" spans="1:7" ht="25.5" customHeight="1" x14ac:dyDescent="0.3">
      <c r="A46" s="343"/>
      <c r="B46" s="63" t="s">
        <v>86</v>
      </c>
      <c r="C46" s="357"/>
      <c r="D46" s="45" t="s">
        <v>45</v>
      </c>
      <c r="E46" s="359"/>
      <c r="F46" s="340"/>
      <c r="G46" s="340"/>
    </row>
    <row r="47" spans="1:7" ht="41.25" customHeight="1" thickBot="1" x14ac:dyDescent="0.35">
      <c r="A47" s="344"/>
      <c r="B47" s="64" t="s">
        <v>87</v>
      </c>
      <c r="C47" s="351"/>
      <c r="D47" s="58"/>
      <c r="E47" s="360"/>
      <c r="F47" s="51" t="s">
        <v>88</v>
      </c>
      <c r="G47" s="51" t="s">
        <v>53</v>
      </c>
    </row>
    <row r="48" spans="1:7" x14ac:dyDescent="0.3">
      <c r="A48" s="65"/>
      <c r="B48" s="66" t="s">
        <v>89</v>
      </c>
      <c r="C48" s="67">
        <f>SUM(C31:C47)</f>
        <v>18591931828.661579</v>
      </c>
    </row>
    <row r="50" spans="1:5" x14ac:dyDescent="0.3">
      <c r="A50" s="68" t="s">
        <v>90</v>
      </c>
      <c r="B50" s="68"/>
      <c r="C50" s="68"/>
      <c r="D50" s="68"/>
      <c r="E50"/>
    </row>
    <row r="51" spans="1:5" x14ac:dyDescent="0.3">
      <c r="A51" s="69" t="s">
        <v>91</v>
      </c>
      <c r="B51" s="70" t="s">
        <v>40</v>
      </c>
      <c r="C51" s="70" t="s">
        <v>92</v>
      </c>
      <c r="D51" s="70" t="s">
        <v>93</v>
      </c>
      <c r="E51" s="71" t="s">
        <v>94</v>
      </c>
    </row>
    <row r="52" spans="1:5" ht="51" x14ac:dyDescent="0.3">
      <c r="A52" s="25" t="s">
        <v>24</v>
      </c>
      <c r="B52" s="72">
        <f>+D3</f>
        <v>-8422667440.2145767</v>
      </c>
      <c r="C52" s="73" t="s">
        <v>11</v>
      </c>
      <c r="D52" s="74" t="s">
        <v>95</v>
      </c>
      <c r="E52" s="75" t="s">
        <v>96</v>
      </c>
    </row>
    <row r="53" spans="1:5" ht="48" x14ac:dyDescent="0.3">
      <c r="A53" s="22" t="s">
        <v>16</v>
      </c>
      <c r="B53" s="76">
        <v>159027035</v>
      </c>
      <c r="C53" s="77" t="s">
        <v>17</v>
      </c>
      <c r="D53" s="78" t="s">
        <v>97</v>
      </c>
      <c r="E53" s="75" t="s">
        <v>98</v>
      </c>
    </row>
    <row r="54" spans="1:5" x14ac:dyDescent="0.3">
      <c r="A54"/>
      <c r="B54" s="38"/>
      <c r="E54"/>
    </row>
    <row r="55" spans="1:5" ht="15" thickBot="1" x14ac:dyDescent="0.35">
      <c r="A55"/>
      <c r="B55" s="38"/>
      <c r="E55"/>
    </row>
    <row r="56" spans="1:5" ht="15.6" x14ac:dyDescent="0.3">
      <c r="A56" s="79" t="s">
        <v>99</v>
      </c>
      <c r="B56" s="80"/>
      <c r="E56"/>
    </row>
    <row r="57" spans="1:5" x14ac:dyDescent="0.3">
      <c r="A57" s="81" t="s">
        <v>100</v>
      </c>
      <c r="B57" s="82" t="s">
        <v>40</v>
      </c>
      <c r="E57"/>
    </row>
    <row r="58" spans="1:5" x14ac:dyDescent="0.3">
      <c r="A58" s="14" t="s">
        <v>101</v>
      </c>
      <c r="B58" s="83">
        <f>+C78</f>
        <v>126052345944</v>
      </c>
      <c r="E58"/>
    </row>
    <row r="59" spans="1:5" x14ac:dyDescent="0.3">
      <c r="A59" s="14" t="s">
        <v>102</v>
      </c>
      <c r="B59" s="83">
        <f>+C83</f>
        <v>28064619790</v>
      </c>
      <c r="E59"/>
    </row>
    <row r="60" spans="1:5" ht="24" x14ac:dyDescent="0.3">
      <c r="A60" s="84" t="s">
        <v>103</v>
      </c>
      <c r="B60" s="85">
        <f>+C79-B59</f>
        <v>6136338428</v>
      </c>
      <c r="C60" s="86" t="s">
        <v>104</v>
      </c>
      <c r="E60"/>
    </row>
    <row r="61" spans="1:5" x14ac:dyDescent="0.3">
      <c r="A61" s="14" t="s">
        <v>105</v>
      </c>
      <c r="B61" s="83">
        <f>+B58-B59-B60</f>
        <v>91851387726</v>
      </c>
      <c r="E61"/>
    </row>
    <row r="62" spans="1:5" ht="15" thickBot="1" x14ac:dyDescent="0.35">
      <c r="A62" s="87" t="s">
        <v>106</v>
      </c>
      <c r="B62" s="88">
        <f>+B59/B58</f>
        <v>0.22264258217350422</v>
      </c>
      <c r="E62"/>
    </row>
    <row r="63" spans="1:5" x14ac:dyDescent="0.3">
      <c r="A63"/>
      <c r="B63" s="89"/>
      <c r="E63"/>
    </row>
    <row r="64" spans="1:5" x14ac:dyDescent="0.3">
      <c r="A64"/>
      <c r="B64" s="90"/>
      <c r="E64"/>
    </row>
    <row r="65" spans="1:5" x14ac:dyDescent="0.3">
      <c r="A65" s="91" t="s">
        <v>107</v>
      </c>
      <c r="B65" s="91"/>
      <c r="C65" s="91"/>
      <c r="E65"/>
    </row>
    <row r="66" spans="1:5" x14ac:dyDescent="0.3">
      <c r="A66" s="92" t="s">
        <v>108</v>
      </c>
      <c r="B66" s="93"/>
      <c r="C66" s="94">
        <v>118704526772</v>
      </c>
      <c r="E66"/>
    </row>
    <row r="67" spans="1:5" x14ac:dyDescent="0.3">
      <c r="A67" s="95" t="s">
        <v>109</v>
      </c>
      <c r="B67" s="38"/>
      <c r="C67" s="38">
        <f>+B68+B69+B70+B71</f>
        <v>12752938092</v>
      </c>
      <c r="E67"/>
    </row>
    <row r="68" spans="1:5" x14ac:dyDescent="0.3">
      <c r="A68" t="s">
        <v>110</v>
      </c>
      <c r="B68" s="96">
        <v>7025971007</v>
      </c>
      <c r="E68"/>
    </row>
    <row r="69" spans="1:5" x14ac:dyDescent="0.3">
      <c r="A69" t="s">
        <v>111</v>
      </c>
      <c r="B69" s="96">
        <v>1495909812</v>
      </c>
      <c r="E69"/>
    </row>
    <row r="70" spans="1:5" x14ac:dyDescent="0.3">
      <c r="A70" t="s">
        <v>112</v>
      </c>
      <c r="B70" s="96">
        <v>825938353</v>
      </c>
      <c r="E70"/>
    </row>
    <row r="71" spans="1:5" x14ac:dyDescent="0.3">
      <c r="A71" s="97" t="s">
        <v>113</v>
      </c>
      <c r="B71" s="98">
        <v>3405118920</v>
      </c>
      <c r="C71" s="99"/>
      <c r="E71"/>
    </row>
    <row r="72" spans="1:5" x14ac:dyDescent="0.3">
      <c r="A72" s="95" t="s">
        <v>114</v>
      </c>
      <c r="B72" s="96"/>
      <c r="C72" s="38">
        <f>-B73</f>
        <v>-2000000000</v>
      </c>
      <c r="E72"/>
    </row>
    <row r="73" spans="1:5" x14ac:dyDescent="0.3">
      <c r="A73" t="s">
        <v>115</v>
      </c>
      <c r="B73" s="96">
        <v>2000000000</v>
      </c>
      <c r="E73"/>
    </row>
    <row r="74" spans="1:5" x14ac:dyDescent="0.3">
      <c r="A74" s="100" t="s">
        <v>116</v>
      </c>
      <c r="B74" s="36"/>
      <c r="C74" s="101">
        <f>+C66+C67+C72</f>
        <v>129457464864</v>
      </c>
      <c r="E74"/>
    </row>
    <row r="78" spans="1:5" x14ac:dyDescent="0.3">
      <c r="B78" s="102" t="s">
        <v>117</v>
      </c>
      <c r="C78" s="102">
        <v>126052345944</v>
      </c>
    </row>
    <row r="79" spans="1:5" x14ac:dyDescent="0.3">
      <c r="B79" s="102" t="s">
        <v>118</v>
      </c>
      <c r="C79" s="102">
        <v>34200958218</v>
      </c>
    </row>
    <row r="80" spans="1:5" x14ac:dyDescent="0.3">
      <c r="B80" s="102" t="s">
        <v>119</v>
      </c>
      <c r="C80" s="102">
        <v>91851387726</v>
      </c>
    </row>
    <row r="81" spans="2:3" x14ac:dyDescent="0.3">
      <c r="B81" s="102" t="s">
        <v>43</v>
      </c>
      <c r="C81" s="102">
        <v>11074423275</v>
      </c>
    </row>
    <row r="82" spans="2:3" x14ac:dyDescent="0.3">
      <c r="B82" s="102" t="s">
        <v>120</v>
      </c>
      <c r="C82" s="102">
        <v>16990196515</v>
      </c>
    </row>
    <row r="83" spans="2:3" x14ac:dyDescent="0.3">
      <c r="B83" s="102" t="s">
        <v>102</v>
      </c>
      <c r="C83" s="102">
        <f>+C81+C82</f>
        <v>28064619790</v>
      </c>
    </row>
    <row r="84" spans="2:3" x14ac:dyDescent="0.3">
      <c r="B84" s="102" t="s">
        <v>121</v>
      </c>
      <c r="C84" s="102">
        <f>+C79-C83</f>
        <v>6136338428</v>
      </c>
    </row>
    <row r="85" spans="2:3" x14ac:dyDescent="0.3">
      <c r="B85" s="102"/>
      <c r="C85" s="102">
        <f>+C78-C80</f>
        <v>34200958218</v>
      </c>
    </row>
    <row r="86" spans="2:3" x14ac:dyDescent="0.3">
      <c r="B86" s="102"/>
      <c r="C86" s="10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de Accion Abril 2023</vt:lpstr>
      <vt:lpstr>Resumen</vt:lpstr>
      <vt:lpstr>'Plan de Accion Abril 2023'!Área_de_impresión</vt:lpstr>
      <vt:lpstr>'Plan de Accion Abril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Julian Humberto Henao Zapata</cp:lastModifiedBy>
  <cp:lastPrinted>2022-02-17T14:09:02Z</cp:lastPrinted>
  <dcterms:created xsi:type="dcterms:W3CDTF">2016-12-14T23:54:39Z</dcterms:created>
  <dcterms:modified xsi:type="dcterms:W3CDTF">2024-07-19T23:16:01Z</dcterms:modified>
</cp:coreProperties>
</file>