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3. MARZO 2026 PA - PI\"/>
    </mc:Choice>
  </mc:AlternateContent>
  <xr:revisionPtr revIDLastSave="0" documentId="13_ncr:1_{F58A4BF0-AF0D-4F51-8961-21037BC401FE}"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5" i="1" l="1"/>
  <c r="S13" i="1"/>
  <c r="T15" i="1"/>
  <c r="AA15" i="1"/>
  <c r="AB13" i="1" l="1"/>
  <c r="S11" i="1"/>
  <c r="AC11" i="1" s="1"/>
  <c r="AD11" i="1" s="1"/>
  <c r="AG18" i="1"/>
  <c r="AG15" i="1"/>
  <c r="AG12" i="1"/>
  <c r="AG11" i="1"/>
  <c r="AB18" i="1"/>
  <c r="AB17" i="1"/>
  <c r="AB16" i="1"/>
  <c r="AB14" i="1"/>
  <c r="AB12" i="1"/>
  <c r="AB11" i="1"/>
  <c r="AA11" i="1"/>
  <c r="T11" i="1" l="1"/>
  <c r="AA12" i="1"/>
  <c r="AA16" i="1"/>
  <c r="AC15" i="1" l="1"/>
  <c r="AD15" i="1" s="1"/>
  <c r="AB15" i="1"/>
  <c r="AA17" i="1"/>
  <c r="S12" i="1" l="1"/>
  <c r="T12" i="1" s="1"/>
  <c r="T13" i="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<sst xmlns="http://schemas.openxmlformats.org/spreadsheetml/2006/main" count="278" uniqueCount="243">
  <si>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</si>
  <si>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</si>
  <si>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</si>
  <si>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</si>
  <si>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</si>
  <si>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</si>
  <si>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</si>
  <si>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</si>
  <si>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</si>
  <si>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</si>
  <si>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</si>
  <si>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</si>
  <si>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</si>
  <si>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</si>
  <si>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</si>
  <si>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</si>
  <si>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</si>
  <si>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</si>
  <si>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</si>
  <si>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</si>
  <si>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</si>
  <si>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</si>
  <si>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</si>
  <si>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</si>
  <si>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</si>
  <si>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</si>
  <si>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</si>
  <si>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</si>
  <si>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</si>
  <si>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</si>
  <si>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</si>
  <si>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</si>
  <si>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</si>
  <si>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</si>
  <si>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</si>
  <si>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</si>
  <si>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</si>
  <si>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</si>
  <si>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</si>
  <si>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</si>
  <si>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</si>
  <si>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</si>
  <si>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</si>
  <si>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</si>
  <si>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</si>
  <si>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</si>
  <si>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</si>
  <si>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</si>
  <si>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</si>
  <si>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</si>
  <si>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</si>
  <si>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</si>
  <si>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</si>
  <si>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</si>
  <si>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</si>
  <si>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</si>
  <si>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</si>
  <si>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</si>
  <si>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</si>
  <si>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</si>
  <si>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</si>
  <si>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</si>
  <si>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</si>
  <si>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</si>
  <si>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</si>
  <si>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</si>
  <si>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</si>
  <si>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</si>
  <si>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</si>
  <si>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</si>
  <si>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</si>
  <si>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</si>
  <si>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</si>
  <si>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</si>
  <si>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</si>
  <si>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</si>
  <si>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</si>
  <si>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</si>
  <si>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</si>
  <si>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</si>
  <si>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</si>
  <si>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</si>
  <si>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</si>
  <si>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</si>
  <si>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</si>
  <si>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</si>
  <si>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</si>
  <si>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</si>
  <si>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</si>
  <si>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</si>
  <si>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</si>
  <si>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</si>
  <si>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</si>
  <si>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</si>
  <si>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</si>
  <si>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</si>
  <si>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</si>
  <si>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</si>
  <si>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</si>
  <si>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</si>
  <si>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</si>
  <si>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</si>
  <si>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</si>
  <si>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</si>
  <si>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</si>
  <si>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</si>
  <si>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</si>
  <si>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</si>
  <si>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</si>
  <si>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</si>
  <si>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</si>
  <si>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</si>
  <si>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</si>
  <si>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</si>
  <si>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</si>
  <si>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</si>
  <si>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</si>
  <si>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</si>
  <si>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</si>
  <si>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</si>
  <si>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</si>
  <si>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</si>
  <si>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</si>
  <si>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</si>
  <si>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</si>
  <si>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</si>
  <si>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</si>
  <si>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</si>
  <si>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</si>
  <si>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</si>
  <si>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</si>
  <si>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</si>
  <si>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</si>
  <si>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</si>
  <si>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</si>
  <si>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</si>
  <si>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</si>
  <si>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</si>
  <si>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</si>
  <si>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</si>
  <si>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</si>
  <si>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</si>
  <si>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</si>
  <si>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</si>
  <si>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</si>
  <si>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</si>
  <si>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</si>
  <si>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</si>
  <si>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</si>
  <si>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</si>
  <si>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</si>
  <si>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</si>
  <si>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</si>
  <si>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</si>
  <si>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</si>
  <si>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</si>
  <si>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</si>
  <si>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</si>
  <si>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</si>
  <si>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</si>
  <si>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</si>
  <si>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</si>
  <si>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</si>
  <si>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</si>
  <si>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</si>
  <si>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</si>
  <si>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</si>
  <si>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</si>
  <si>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</si>
  <si>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</si>
  <si>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</si>
  <si>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</si>
  <si>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</si>
  <si>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</si>
  <si>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</si>
  <si>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</si>
  <si>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</si>
  <si>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</si>
  <si>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</si>
  <si>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</si>
  <si>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</si>
  <si>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</si>
  <si>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</si>
  <si>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</si>
  <si>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</si>
  <si>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</si>
  <si>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</si>
  <si>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</si>
  <si>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</si>
  <si>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</si>
  <si>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</si>
  <si>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</si>
  <si>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</si>
  <si>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</si>
  <si>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</si>
  <si>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</si>
  <si>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</si>
  <si>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</si>
  <si>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</si>
  <si>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</si>
  <si>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</si>
  <si>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</si>
  <si>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</si>
  <si>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</si>
  <si>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</si>
  <si>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</si>
  <si>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</si>
  <si>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</si>
  <si>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</si>
  <si>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</si>
  <si>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</si>
  <si>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</si>
  <si>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</si>
  <si>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</si>
  <si>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</si>
  <si>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</si>
  <si>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</si>
  <si>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</si>
  <si>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</si>
  <si>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</si>
  <si>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</si>
  <si>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</si>
  <si>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</si>
  <si>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</si>
  <si>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</si>
  <si>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</si>
  <si>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</si>
  <si>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</si>
  <si>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</si>
  <si>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</si>
  <si>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</si>
  <si>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</si>
  <si>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 xml:space="preserve">MARZO </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</si>
  <si>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</si>
  <si>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</si>
  <si>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</si>
  <si>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</si>
  <si>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</si>
  <si>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</si>
  <si>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</si>
  <si>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</si>
  <si>
    <t xml:space="preserve">Piedad del Pilar Aragon Medina </t>
  </si>
  <si>
    <t>Subdirectora de Planeación (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</si>
</sst>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52">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0" fontId="46" fillId="0" borderId="0" xfId="0" applyFont="1"/>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3" fillId="0" borderId="0" xfId="0" applyFont="1" applyAlignment="1">
      <alignment vertical="top" wrapText="1"/>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10" fontId="43" fillId="3" borderId="0" xfId="1" applyNumberFormat="1" applyFont="1" applyFill="1"/>
    <xf numFmtId="43" fontId="45" fillId="0" borderId="1" xfId="2797" applyFont="1" applyFill="1" applyBorder="1" applyAlignment="1" applyProtection="1">
      <alignment horizontal="center" vertical="center"/>
    </xf>
    <xf numFmtId="183" fontId="50" fillId="0" borderId="1" xfId="2797" applyNumberFormat="1" applyFont="1" applyFill="1" applyBorder="1" applyAlignment="1" applyProtection="1">
      <alignment horizontal="center" vertical="center"/>
    </xf>
    <xf numFmtId="0" fontId="46" fillId="3" borderId="0" xfId="0" applyFont="1" applyFill="1"/>
    <xf numFmtId="49" fontId="46" fillId="3" borderId="0" xfId="0" applyNumberFormat="1" applyFont="1" applyFill="1" applyAlignment="1">
      <alignment horizontal="left" vertical="center" wrapText="1"/>
    </xf>
    <xf numFmtId="49" fontId="43" fillId="0" borderId="0" xfId="0" applyNumberFormat="1" applyFont="1" applyAlignment="1">
      <alignment horizontal="left" vertical="center" wrapText="1"/>
    </xf>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9" fontId="43" fillId="0" borderId="0" xfId="0" applyNumberFormat="1" applyFont="1" applyAlignment="1">
      <alignment horizont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0" fontId="43" fillId="0" borderId="0" xfId="0" applyNumberFormat="1" applyFont="1" applyAlignment="1">
      <alignment horizontal="left"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0" fontId="46" fillId="0" borderId="0" xfId="0" applyFont="1" applyAlignment="1">
      <alignment vertical="center"/>
    </xf>
    <xf numFmtId="0" fontId="46" fillId="0" borderId="31" xfId="0" applyFont="1" applyBorder="1" applyAlignment="1">
      <alignment vertical="center"/>
    </xf>
    <xf numFmtId="0" fontId="46" fillId="0" borderId="31" xfId="0" applyFont="1" applyBorder="1" applyAlignment="1">
      <alignment vertical="center" wrapText="1"/>
    </xf>
    <xf numFmtId="10" fontId="43" fillId="47" borderId="1" xfId="1" applyNumberFormat="1" applyFont="1" applyFill="1" applyBorder="1" applyAlignment="1" applyProtection="1">
      <alignment horizontal="center" vertical="center"/>
    </xf>
    <xf numFmtId="0" fontId="46" fillId="0" borderId="0" xfId="0" applyFont="1" applyAlignment="1">
      <alignment vertical="center" wrapText="1"/>
    </xf>
    <xf numFmtId="0" fontId="43" fillId="0" borderId="0" xfId="0" applyFont="1" applyAlignment="1">
      <alignment horizontal="center"/>
    </xf>
    <xf numFmtId="49" fontId="43" fillId="0" borderId="0" xfId="0" applyNumberFormat="1" applyFont="1" applyAlignment="1">
      <alignment horizontal="center" vertical="center" wrapText="1"/>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3" borderId="0" xfId="0" applyNumberFormat="1" applyFont="1" applyFill="1" applyAlignment="1">
      <alignment horizontal="left"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169" fontId="43" fillId="3" borderId="0" xfId="0" applyNumberFormat="1" applyFont="1" applyFill="1" applyAlignment="1">
      <alignment horizontal="right"/>
    </xf>
    <xf numFmtId="49" fontId="43" fillId="3" borderId="0" xfId="0" applyNumberFormat="1" applyFont="1" applyFill="1" applyAlignment="1">
      <alignment horizontal="right" vertical="center" wrapText="1"/>
    </xf>
    <xf numFmtId="0" fontId="51" fillId="0" borderId="1" xfId="0" applyFont="1" applyBorder="1" applyAlignment="1">
      <alignment horizontal="left" vertical="top" wrapText="1"/>
    </xf>
    <xf numFmtId="0" fontId="51" fillId="0" borderId="1" xfId="0" applyFont="1" applyBorder="1" applyAlignment="1">
      <alignment vertical="center" wrapText="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L33"/>
  <sheetViews>
    <sheetView tabSelected="1" topLeftCell="S6" zoomScale="62" zoomScaleNormal="62" workbookViewId="0">
      <selection activeCell="AF11" sqref="AF11"/>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71" bestFit="1" customWidth="1"/>
    <col min="14" max="14" width="12.42578125" style="95" customWidth="1"/>
    <col min="15" max="15" width="11.85546875" style="94" bestFit="1" customWidth="1"/>
    <col min="16" max="16" width="12" style="95" customWidth="1"/>
    <col min="17" max="17" width="12.5703125" style="146" customWidth="1"/>
    <col min="18" max="18" width="13.5703125" style="95" customWidth="1"/>
    <col min="19" max="19" width="14.5703125" style="94" customWidth="1"/>
    <col min="20" max="20" width="20.28515625" style="155"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9" customWidth="1"/>
    <col min="29" max="29" width="14.85546875" style="97" customWidth="1"/>
    <col min="30" max="30" width="18.7109375" style="173" customWidth="1"/>
    <col min="31" max="31" width="28.28515625" style="98" customWidth="1"/>
    <col min="32" max="32" width="33.5703125" style="178" customWidth="1"/>
    <col min="33" max="33" width="25.140625" style="95" customWidth="1"/>
    <col min="34" max="34" width="23" style="99" customWidth="1"/>
    <col min="35" max="35" width="29.42578125" style="99" customWidth="1"/>
    <col min="36" max="36" width="78.42578125" style="99" customWidth="1"/>
    <col min="37" max="37" width="51.140625" style="94" customWidth="1"/>
    <col min="38" max="38" width="71.5703125" style="95" customWidth="1"/>
    <col min="39" max="16384" width="11.42578125" style="95"/>
  </cols>
  <sheetData>
    <row r="1" spans="1:38" ht="20.25" customHeight="1" x14ac:dyDescent="0.2">
      <c r="A1" s="217"/>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142"/>
      <c r="AJ1" s="96" t="s">
        <v>189</v>
      </c>
    </row>
    <row r="2" spans="1:38" ht="22.5" customHeight="1" x14ac:dyDescent="0.2">
      <c r="A2" s="217"/>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141"/>
      <c r="AJ2" s="96" t="s">
        <v>211</v>
      </c>
    </row>
    <row r="3" spans="1:38" ht="28.5" customHeight="1" x14ac:dyDescent="0.2">
      <c r="A3" s="217"/>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141"/>
      <c r="AJ3" s="96" t="s">
        <v>212</v>
      </c>
    </row>
    <row r="4" spans="1:38" x14ac:dyDescent="0.2">
      <c r="A4" s="217"/>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141"/>
      <c r="AJ4" s="96" t="s">
        <v>190</v>
      </c>
    </row>
    <row r="5" spans="1:38" hidden="1" x14ac:dyDescent="0.25"/>
    <row r="6" spans="1:38" ht="33" customHeight="1" x14ac:dyDescent="0.2">
      <c r="A6" s="100" t="s">
        <v>0</v>
      </c>
      <c r="B6" s="101" t="s">
        <v>220</v>
      </c>
      <c r="H6" s="95"/>
      <c r="J6" s="95"/>
      <c r="L6" s="95"/>
      <c r="M6" s="95"/>
      <c r="Q6" s="95"/>
      <c r="S6" s="95"/>
      <c r="T6" s="95"/>
      <c r="X6" s="95"/>
      <c r="Y6" s="95"/>
      <c r="AA6" s="95"/>
      <c r="AB6" s="95"/>
      <c r="AC6" s="95"/>
    </row>
    <row r="7" spans="1:38" ht="59.25" customHeight="1" x14ac:dyDescent="0.25">
      <c r="A7" s="102" t="s">
        <v>1</v>
      </c>
      <c r="B7" s="103" t="s">
        <v>232</v>
      </c>
      <c r="C7" s="104"/>
      <c r="D7" s="104"/>
      <c r="E7" s="104"/>
      <c r="F7" s="104"/>
      <c r="H7" s="95"/>
      <c r="J7" s="95"/>
      <c r="L7" s="95"/>
      <c r="M7" s="95"/>
      <c r="Q7" s="95"/>
      <c r="S7" s="95"/>
      <c r="T7" s="95"/>
      <c r="X7" s="95"/>
      <c r="Y7" s="95"/>
      <c r="AA7" s="95"/>
      <c r="AB7" s="95"/>
      <c r="AC7" s="95"/>
      <c r="AD7" s="174"/>
      <c r="AE7" s="105"/>
      <c r="AF7" s="179"/>
      <c r="AG7" s="106"/>
    </row>
    <row r="8" spans="1:38" s="99" customFormat="1" ht="24.75" customHeight="1" x14ac:dyDescent="0.25">
      <c r="A8" s="222" t="s">
        <v>179</v>
      </c>
      <c r="B8" s="223"/>
      <c r="C8" s="223"/>
      <c r="D8" s="223"/>
      <c r="E8" s="223"/>
      <c r="F8" s="223"/>
      <c r="G8" s="223"/>
      <c r="H8" s="224"/>
      <c r="I8" s="229"/>
      <c r="J8" s="228"/>
      <c r="K8" s="229"/>
      <c r="L8" s="228"/>
      <c r="M8" s="221" t="s">
        <v>195</v>
      </c>
      <c r="N8" s="221"/>
      <c r="O8" s="221"/>
      <c r="P8" s="221"/>
      <c r="Q8" s="221"/>
      <c r="R8" s="221"/>
      <c r="S8" s="221"/>
      <c r="T8" s="221"/>
      <c r="U8" s="221"/>
      <c r="V8" s="221"/>
      <c r="W8" s="221"/>
      <c r="X8" s="221"/>
      <c r="Y8" s="221"/>
      <c r="Z8" s="221"/>
      <c r="AA8" s="221"/>
      <c r="AB8" s="221"/>
      <c r="AC8" s="221"/>
      <c r="AD8" s="221"/>
      <c r="AE8" s="218" t="s">
        <v>205</v>
      </c>
      <c r="AF8" s="218"/>
      <c r="AG8" s="218"/>
      <c r="AH8" s="219" t="s">
        <v>2</v>
      </c>
      <c r="AI8" s="219"/>
      <c r="AJ8" s="219"/>
      <c r="AK8" s="107"/>
    </row>
    <row r="9" spans="1:38" s="99" customFormat="1" ht="33" customHeight="1" x14ac:dyDescent="0.25">
      <c r="A9" s="225"/>
      <c r="B9" s="226"/>
      <c r="C9" s="226"/>
      <c r="D9" s="226"/>
      <c r="E9" s="226"/>
      <c r="F9" s="226"/>
      <c r="G9" s="226"/>
      <c r="H9" s="227"/>
      <c r="I9" s="230"/>
      <c r="J9" s="228"/>
      <c r="K9" s="230"/>
      <c r="L9" s="228"/>
      <c r="M9" s="221" t="s">
        <v>196</v>
      </c>
      <c r="N9" s="221"/>
      <c r="O9" s="221"/>
      <c r="P9" s="221"/>
      <c r="Q9" s="221"/>
      <c r="R9" s="221"/>
      <c r="S9" s="221"/>
      <c r="T9" s="221"/>
      <c r="U9" s="221" t="s">
        <v>197</v>
      </c>
      <c r="V9" s="221"/>
      <c r="W9" s="221"/>
      <c r="X9" s="221"/>
      <c r="Y9" s="221"/>
      <c r="Z9" s="221"/>
      <c r="AA9" s="221"/>
      <c r="AB9" s="221"/>
      <c r="AC9" s="220" t="s">
        <v>198</v>
      </c>
      <c r="AD9" s="220"/>
      <c r="AE9" s="218"/>
      <c r="AF9" s="218"/>
      <c r="AG9" s="218"/>
      <c r="AH9" s="219"/>
      <c r="AI9" s="219"/>
      <c r="AJ9" s="219"/>
      <c r="AK9" s="107"/>
    </row>
    <row r="10" spans="1:38" s="99" customFormat="1" ht="123.75" customHeight="1" x14ac:dyDescent="0.25">
      <c r="A10" s="108" t="s">
        <v>8</v>
      </c>
      <c r="B10" s="108" t="s">
        <v>9</v>
      </c>
      <c r="C10" s="108" t="s">
        <v>3</v>
      </c>
      <c r="D10" s="108" t="s">
        <v>4</v>
      </c>
      <c r="E10" s="108" t="s">
        <v>5</v>
      </c>
      <c r="F10" s="108" t="s">
        <v>6</v>
      </c>
      <c r="G10" s="108" t="s">
        <v>7</v>
      </c>
      <c r="H10" s="108" t="s">
        <v>192</v>
      </c>
      <c r="I10" s="108" t="s">
        <v>193</v>
      </c>
      <c r="J10" s="108" t="s">
        <v>194</v>
      </c>
      <c r="K10" s="108" t="s">
        <v>221</v>
      </c>
      <c r="L10" s="108" t="s">
        <v>222</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75" t="s">
        <v>204</v>
      </c>
      <c r="AE10" s="112" t="s">
        <v>206</v>
      </c>
      <c r="AF10" s="112" t="s">
        <v>207</v>
      </c>
      <c r="AG10" s="113" t="s">
        <v>208</v>
      </c>
      <c r="AH10" s="114" t="s">
        <v>209</v>
      </c>
      <c r="AI10" s="114" t="s">
        <v>210</v>
      </c>
      <c r="AJ10" s="114" t="s">
        <v>21</v>
      </c>
      <c r="AK10" s="107"/>
    </row>
    <row r="11" spans="1:38"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54">
        <v>2</v>
      </c>
      <c r="M11" s="119">
        <v>0</v>
      </c>
      <c r="N11" s="120">
        <v>0</v>
      </c>
      <c r="O11" s="118">
        <v>0</v>
      </c>
      <c r="P11" s="144"/>
      <c r="Q11" s="119"/>
      <c r="R11" s="120"/>
      <c r="S11" s="156">
        <f>+SUM(M11:R11)</f>
        <v>0</v>
      </c>
      <c r="T11" s="157">
        <f>S11/L11</f>
        <v>0</v>
      </c>
      <c r="U11" s="121"/>
      <c r="V11" s="121"/>
      <c r="W11" s="121"/>
      <c r="X11" s="121"/>
      <c r="Y11" s="122"/>
      <c r="Z11" s="120"/>
      <c r="AA11" s="158">
        <f>+SUM(U11:Z11)</f>
        <v>0</v>
      </c>
      <c r="AB11" s="160">
        <f t="shared" ref="AB11:AB18" si="0">+AA11/L11</f>
        <v>0</v>
      </c>
      <c r="AC11" s="123">
        <f>+S11+AA11</f>
        <v>0</v>
      </c>
      <c r="AD11" s="157">
        <f>AC11/L11</f>
        <v>0</v>
      </c>
      <c r="AE11" s="152">
        <v>266666667</v>
      </c>
      <c r="AF11" s="180">
        <v>155635018</v>
      </c>
      <c r="AG11" s="177">
        <f>AF11/AE11</f>
        <v>0.58363131677046087</v>
      </c>
      <c r="AH11" s="163" t="s">
        <v>230</v>
      </c>
      <c r="AI11" s="164" t="s">
        <v>223</v>
      </c>
      <c r="AJ11" s="183" t="s">
        <v>233</v>
      </c>
      <c r="AK11" s="166"/>
    </row>
    <row r="12" spans="1:38" s="94" customFormat="1" ht="240" x14ac:dyDescent="0.2">
      <c r="A12" s="115" t="s">
        <v>42</v>
      </c>
      <c r="B12" s="115" t="s">
        <v>43</v>
      </c>
      <c r="C12" s="211">
        <v>240211</v>
      </c>
      <c r="D12" s="208" t="s">
        <v>177</v>
      </c>
      <c r="E12" s="124" t="s">
        <v>44</v>
      </c>
      <c r="F12" s="115" t="s">
        <v>45</v>
      </c>
      <c r="G12" s="124" t="s">
        <v>25</v>
      </c>
      <c r="H12" s="124">
        <v>450</v>
      </c>
      <c r="I12" s="124">
        <v>450</v>
      </c>
      <c r="J12" s="150">
        <v>600</v>
      </c>
      <c r="K12" s="150">
        <v>600</v>
      </c>
      <c r="L12" s="150">
        <v>600</v>
      </c>
      <c r="M12" s="120">
        <v>10</v>
      </c>
      <c r="N12" s="120">
        <v>0</v>
      </c>
      <c r="O12" s="118">
        <v>0</v>
      </c>
      <c r="P12" s="144"/>
      <c r="Q12" s="120"/>
      <c r="R12" s="119"/>
      <c r="S12" s="158">
        <f>+SUM(M12:R12)</f>
        <v>10</v>
      </c>
      <c r="T12" s="165">
        <f>+S12/L12</f>
        <v>1.6666666666666666E-2</v>
      </c>
      <c r="U12" s="121"/>
      <c r="V12" s="121"/>
      <c r="W12" s="121"/>
      <c r="X12" s="121"/>
      <c r="Y12" s="122"/>
      <c r="Z12" s="120"/>
      <c r="AA12" s="158">
        <f>+SUM(U12:Z12)</f>
        <v>0</v>
      </c>
      <c r="AB12" s="161">
        <f t="shared" si="0"/>
        <v>0</v>
      </c>
      <c r="AC12" s="123">
        <f>+S12+AA12</f>
        <v>10</v>
      </c>
      <c r="AD12" s="165">
        <f>+AC12/L12</f>
        <v>1.6666666666666666E-2</v>
      </c>
      <c r="AE12" s="187">
        <v>61455071989</v>
      </c>
      <c r="AF12" s="190">
        <v>7914509604</v>
      </c>
      <c r="AG12" s="193">
        <f>AF12/AE12</f>
        <v>0.12878529546620071</v>
      </c>
      <c r="AH12" s="163" t="s">
        <v>213</v>
      </c>
      <c r="AI12" s="164" t="s">
        <v>224</v>
      </c>
      <c r="AJ12" s="183" t="s">
        <v>234</v>
      </c>
      <c r="AK12" s="167"/>
    </row>
    <row r="13" spans="1:38" s="94" customFormat="1" ht="352.5" customHeight="1" x14ac:dyDescent="0.2">
      <c r="A13" s="115" t="s">
        <v>38</v>
      </c>
      <c r="B13" s="115" t="s">
        <v>39</v>
      </c>
      <c r="C13" s="212"/>
      <c r="D13" s="209"/>
      <c r="E13" s="125" t="s">
        <v>40</v>
      </c>
      <c r="F13" s="115" t="s">
        <v>41</v>
      </c>
      <c r="G13" s="125" t="s">
        <v>25</v>
      </c>
      <c r="H13" s="125">
        <v>1000</v>
      </c>
      <c r="I13" s="125">
        <v>817</v>
      </c>
      <c r="J13" s="150">
        <v>5000</v>
      </c>
      <c r="K13" s="150">
        <v>3080</v>
      </c>
      <c r="L13" s="150">
        <v>5000</v>
      </c>
      <c r="M13" s="120">
        <v>78</v>
      </c>
      <c r="N13" s="120">
        <v>336</v>
      </c>
      <c r="O13" s="120">
        <v>611</v>
      </c>
      <c r="P13" s="145"/>
      <c r="Q13" s="120"/>
      <c r="R13" s="120"/>
      <c r="S13" s="158">
        <f>+SUM(M13:R13)</f>
        <v>1025</v>
      </c>
      <c r="T13" s="165">
        <f t="shared" ref="T13:T18" si="1">+S13/L13</f>
        <v>0.20499999999999999</v>
      </c>
      <c r="U13" s="121"/>
      <c r="V13" s="121"/>
      <c r="W13" s="121"/>
      <c r="X13" s="121"/>
      <c r="Y13" s="122"/>
      <c r="Z13" s="120"/>
      <c r="AA13" s="158">
        <f>+SUM(U13:Z13)</f>
        <v>0</v>
      </c>
      <c r="AB13" s="161">
        <f t="shared" si="0"/>
        <v>0</v>
      </c>
      <c r="AC13" s="123">
        <f>+S13+AA13</f>
        <v>1025</v>
      </c>
      <c r="AD13" s="165">
        <f>+AC13/L13</f>
        <v>0.20499999999999999</v>
      </c>
      <c r="AE13" s="188"/>
      <c r="AF13" s="191"/>
      <c r="AG13" s="194"/>
      <c r="AH13" s="163" t="s">
        <v>214</v>
      </c>
      <c r="AI13" s="164" t="s">
        <v>225</v>
      </c>
      <c r="AJ13" s="183" t="s">
        <v>235</v>
      </c>
      <c r="AK13" s="168"/>
      <c r="AL13" s="140"/>
    </row>
    <row r="14" spans="1:38" s="94" customFormat="1" ht="334.5" customHeight="1" x14ac:dyDescent="0.2">
      <c r="A14" s="115" t="s">
        <v>47</v>
      </c>
      <c r="B14" s="115" t="s">
        <v>48</v>
      </c>
      <c r="C14" s="213"/>
      <c r="D14" s="210"/>
      <c r="E14" s="124" t="s">
        <v>49</v>
      </c>
      <c r="F14" s="115" t="s">
        <v>46</v>
      </c>
      <c r="G14" s="126" t="s">
        <v>25</v>
      </c>
      <c r="H14" s="126">
        <v>150</v>
      </c>
      <c r="I14" s="126">
        <v>174</v>
      </c>
      <c r="J14" s="150">
        <v>450</v>
      </c>
      <c r="K14" s="150">
        <v>450</v>
      </c>
      <c r="L14" s="150">
        <v>450</v>
      </c>
      <c r="M14" s="120">
        <v>10</v>
      </c>
      <c r="N14" s="120">
        <v>10</v>
      </c>
      <c r="O14" s="120">
        <v>3</v>
      </c>
      <c r="P14" s="144"/>
      <c r="Q14" s="120"/>
      <c r="R14" s="120"/>
      <c r="S14" s="158">
        <f>+SUM(M14:R14)</f>
        <v>23</v>
      </c>
      <c r="T14" s="165">
        <f t="shared" si="1"/>
        <v>5.1111111111111114E-2</v>
      </c>
      <c r="U14" s="121"/>
      <c r="V14" s="121"/>
      <c r="W14" s="121"/>
      <c r="X14" s="121"/>
      <c r="Y14" s="122"/>
      <c r="Z14" s="120"/>
      <c r="AA14" s="158">
        <f>+SUM(U14:Z14)</f>
        <v>0</v>
      </c>
      <c r="AB14" s="161">
        <f t="shared" si="0"/>
        <v>0</v>
      </c>
      <c r="AC14" s="123">
        <f>+S14+AA14</f>
        <v>23</v>
      </c>
      <c r="AD14" s="165">
        <f>+AC14/L14</f>
        <v>5.1111111111111114E-2</v>
      </c>
      <c r="AE14" s="189"/>
      <c r="AF14" s="192"/>
      <c r="AG14" s="195"/>
      <c r="AH14" s="163" t="s">
        <v>215</v>
      </c>
      <c r="AI14" s="164" t="s">
        <v>226</v>
      </c>
      <c r="AJ14" s="183" t="s">
        <v>236</v>
      </c>
      <c r="AK14" s="167"/>
    </row>
    <row r="15" spans="1:38" s="94" customFormat="1" ht="409.6" customHeight="1" x14ac:dyDescent="0.2">
      <c r="A15" s="115" t="s">
        <v>182</v>
      </c>
      <c r="B15" s="127" t="s">
        <v>183</v>
      </c>
      <c r="C15" s="211">
        <v>240198</v>
      </c>
      <c r="D15" s="205" t="s">
        <v>176</v>
      </c>
      <c r="E15" s="128" t="s">
        <v>33</v>
      </c>
      <c r="F15" s="115" t="s">
        <v>184</v>
      </c>
      <c r="G15" s="126" t="s">
        <v>25</v>
      </c>
      <c r="H15" s="128">
        <v>2816</v>
      </c>
      <c r="I15" s="128">
        <v>2646</v>
      </c>
      <c r="J15" s="151">
        <v>2700</v>
      </c>
      <c r="K15" s="151">
        <v>2244</v>
      </c>
      <c r="L15" s="151">
        <v>2700</v>
      </c>
      <c r="M15" s="120">
        <v>2245</v>
      </c>
      <c r="N15" s="120">
        <v>2247</v>
      </c>
      <c r="O15" s="120">
        <v>2248</v>
      </c>
      <c r="P15" s="145"/>
      <c r="Q15" s="120"/>
      <c r="R15" s="120"/>
      <c r="S15" s="158">
        <f>+(M15+N15+O15)/3</f>
        <v>2246.6666666666665</v>
      </c>
      <c r="T15" s="162">
        <f t="shared" si="1"/>
        <v>0.83209876543209871</v>
      </c>
      <c r="U15" s="139"/>
      <c r="V15" s="139"/>
      <c r="W15" s="139"/>
      <c r="X15" s="139"/>
      <c r="Y15" s="120"/>
      <c r="Z15" s="120"/>
      <c r="AA15" s="158">
        <f>+(M15+N15+O15)/3</f>
        <v>2246.6666666666665</v>
      </c>
      <c r="AB15" s="161">
        <f t="shared" si="0"/>
        <v>0.83209876543209871</v>
      </c>
      <c r="AC15" s="123">
        <f>+AA15</f>
        <v>2246.6666666666665</v>
      </c>
      <c r="AD15" s="162">
        <f>AC15/L15</f>
        <v>0.83209876543209871</v>
      </c>
      <c r="AE15" s="199">
        <v>64122928011</v>
      </c>
      <c r="AF15" s="196">
        <v>29728785835</v>
      </c>
      <c r="AG15" s="202">
        <f>AF15/AE15</f>
        <v>0.46362177706389451</v>
      </c>
      <c r="AH15" s="163" t="s">
        <v>216</v>
      </c>
      <c r="AI15" s="164" t="s">
        <v>191</v>
      </c>
      <c r="AJ15" s="183" t="s">
        <v>237</v>
      </c>
      <c r="AK15" s="166"/>
    </row>
    <row r="16" spans="1:38" s="94" customFormat="1" ht="252.75" customHeight="1" x14ac:dyDescent="0.2">
      <c r="A16" s="115" t="s">
        <v>34</v>
      </c>
      <c r="B16" s="115" t="s">
        <v>35</v>
      </c>
      <c r="C16" s="212"/>
      <c r="D16" s="206"/>
      <c r="E16" s="128" t="s">
        <v>36</v>
      </c>
      <c r="F16" s="115" t="s">
        <v>37</v>
      </c>
      <c r="G16" s="126" t="s">
        <v>25</v>
      </c>
      <c r="H16" s="128">
        <v>200</v>
      </c>
      <c r="I16" s="128">
        <v>327</v>
      </c>
      <c r="J16" s="151">
        <v>1300</v>
      </c>
      <c r="K16" s="151">
        <v>669</v>
      </c>
      <c r="L16" s="151">
        <v>1400</v>
      </c>
      <c r="M16" s="120">
        <v>1</v>
      </c>
      <c r="N16" s="120">
        <v>14</v>
      </c>
      <c r="O16" s="120">
        <v>46</v>
      </c>
      <c r="P16" s="145"/>
      <c r="Q16" s="120"/>
      <c r="R16" s="120"/>
      <c r="S16" s="158">
        <f>+SUM(M16:R16)</f>
        <v>61</v>
      </c>
      <c r="T16" s="165">
        <f t="shared" si="1"/>
        <v>4.3571428571428573E-2</v>
      </c>
      <c r="U16" s="121"/>
      <c r="V16" s="121"/>
      <c r="W16" s="121"/>
      <c r="X16" s="121"/>
      <c r="Y16" s="122"/>
      <c r="Z16" s="120"/>
      <c r="AA16" s="158">
        <f>+SUM(U16:Z16)</f>
        <v>0</v>
      </c>
      <c r="AB16" s="161">
        <f t="shared" si="0"/>
        <v>0</v>
      </c>
      <c r="AC16" s="123">
        <f>+S16+AA16</f>
        <v>61</v>
      </c>
      <c r="AD16" s="165">
        <f>+AC16/L16</f>
        <v>4.3571428571428573E-2</v>
      </c>
      <c r="AE16" s="200"/>
      <c r="AF16" s="197"/>
      <c r="AG16" s="203"/>
      <c r="AH16" s="163" t="s">
        <v>218</v>
      </c>
      <c r="AI16" s="164" t="s">
        <v>227</v>
      </c>
      <c r="AJ16" s="183" t="s">
        <v>238</v>
      </c>
      <c r="AK16" s="166"/>
    </row>
    <row r="17" spans="1:37" s="94" customFormat="1" ht="409.5" customHeight="1" x14ac:dyDescent="0.2">
      <c r="A17" s="115" t="s">
        <v>26</v>
      </c>
      <c r="B17" s="115" t="s">
        <v>27</v>
      </c>
      <c r="C17" s="213"/>
      <c r="D17" s="207"/>
      <c r="E17" s="128" t="s">
        <v>28</v>
      </c>
      <c r="F17" s="115" t="s">
        <v>29</v>
      </c>
      <c r="G17" s="117" t="s">
        <v>25</v>
      </c>
      <c r="H17" s="122">
        <v>2500</v>
      </c>
      <c r="I17" s="122">
        <v>5179</v>
      </c>
      <c r="J17" s="122">
        <v>2500</v>
      </c>
      <c r="K17" s="122">
        <v>4905</v>
      </c>
      <c r="L17" s="122">
        <v>2500</v>
      </c>
      <c r="M17" s="139">
        <v>30</v>
      </c>
      <c r="N17" s="138">
        <v>93</v>
      </c>
      <c r="O17" s="139">
        <v>59</v>
      </c>
      <c r="P17" s="139"/>
      <c r="Q17" s="120"/>
      <c r="R17" s="120"/>
      <c r="S17" s="158">
        <f>+SUM(M17:R17)</f>
        <v>182</v>
      </c>
      <c r="T17" s="165">
        <f t="shared" si="1"/>
        <v>7.2800000000000004E-2</v>
      </c>
      <c r="U17" s="121"/>
      <c r="V17" s="121"/>
      <c r="W17" s="121"/>
      <c r="X17" s="121"/>
      <c r="Y17" s="122"/>
      <c r="Z17" s="120"/>
      <c r="AA17" s="158">
        <f>+SUM(U17:Z17)</f>
        <v>0</v>
      </c>
      <c r="AB17" s="160">
        <f t="shared" si="0"/>
        <v>0</v>
      </c>
      <c r="AC17" s="123">
        <f>+S17+AA17</f>
        <v>182</v>
      </c>
      <c r="AD17" s="165">
        <f>AC17/L17</f>
        <v>7.2800000000000004E-2</v>
      </c>
      <c r="AE17" s="201"/>
      <c r="AF17" s="198"/>
      <c r="AG17" s="204"/>
      <c r="AH17" s="163" t="s">
        <v>217</v>
      </c>
      <c r="AI17" s="164" t="s">
        <v>228</v>
      </c>
      <c r="AJ17" s="183" t="s">
        <v>239</v>
      </c>
      <c r="AK17" s="166"/>
    </row>
    <row r="18" spans="1:37"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45"/>
      <c r="Q18" s="120"/>
      <c r="R18" s="120"/>
      <c r="S18" s="158">
        <f>+SUM(M18:R18)</f>
        <v>0</v>
      </c>
      <c r="T18" s="165">
        <f t="shared" si="1"/>
        <v>0</v>
      </c>
      <c r="U18" s="121"/>
      <c r="V18" s="121"/>
      <c r="W18" s="121"/>
      <c r="X18" s="121"/>
      <c r="Y18" s="122"/>
      <c r="Z18" s="120"/>
      <c r="AA18" s="158">
        <f>+SUM(U18:Z18)</f>
        <v>0</v>
      </c>
      <c r="AB18" s="160">
        <f t="shared" si="0"/>
        <v>0</v>
      </c>
      <c r="AC18" s="123">
        <f>+S18+AA18</f>
        <v>0</v>
      </c>
      <c r="AD18" s="165">
        <f>AC18/L18</f>
        <v>0</v>
      </c>
      <c r="AE18" s="152">
        <v>300000000</v>
      </c>
      <c r="AF18" s="180">
        <v>14162148</v>
      </c>
      <c r="AG18" s="169">
        <f>AF18/AE18</f>
        <v>4.7207159999999998E-2</v>
      </c>
      <c r="AH18" s="163" t="s">
        <v>231</v>
      </c>
      <c r="AI18" s="164" t="s">
        <v>229</v>
      </c>
      <c r="AJ18" s="184" t="s">
        <v>240</v>
      </c>
      <c r="AK18" s="170"/>
    </row>
    <row r="19" spans="1:37" ht="26.25" customHeight="1" x14ac:dyDescent="0.25">
      <c r="X19" s="97"/>
      <c r="Y19" s="95"/>
      <c r="AF19" s="181"/>
      <c r="AG19" s="143"/>
      <c r="AJ19" s="107"/>
      <c r="AK19" s="129"/>
    </row>
    <row r="20" spans="1:37" x14ac:dyDescent="0.25">
      <c r="X20" s="97"/>
      <c r="Y20" s="95"/>
    </row>
    <row r="21" spans="1:37" x14ac:dyDescent="0.25">
      <c r="X21" s="97"/>
      <c r="Y21" s="95"/>
      <c r="AF21" s="181"/>
    </row>
    <row r="22" spans="1:37" x14ac:dyDescent="0.25">
      <c r="A22" s="104" t="s">
        <v>50</v>
      </c>
      <c r="B22" s="104"/>
      <c r="C22" s="104"/>
      <c r="X22" s="97"/>
      <c r="Y22" s="95"/>
    </row>
    <row r="23" spans="1:37" ht="20.25" customHeight="1" x14ac:dyDescent="0.25">
      <c r="A23" s="186"/>
      <c r="B23" s="186"/>
      <c r="C23" s="186"/>
      <c r="D23" s="186"/>
      <c r="E23" s="186"/>
      <c r="F23" s="186"/>
      <c r="G23" s="130"/>
      <c r="H23" s="153"/>
      <c r="I23" s="130"/>
      <c r="J23" s="153"/>
      <c r="K23" s="130"/>
      <c r="L23" s="153"/>
      <c r="X23" s="97"/>
      <c r="Y23" s="95"/>
    </row>
    <row r="24" spans="1:37" x14ac:dyDescent="0.25">
      <c r="A24" s="130"/>
      <c r="B24" s="130"/>
      <c r="C24" s="130"/>
      <c r="X24" s="97"/>
      <c r="Y24" s="95"/>
    </row>
    <row r="25" spans="1:37" ht="7.5" customHeight="1" x14ac:dyDescent="0.25">
      <c r="A25" s="130"/>
      <c r="B25" s="130"/>
      <c r="C25" s="130"/>
      <c r="X25" s="97"/>
      <c r="Y25" s="95"/>
    </row>
    <row r="26" spans="1:37" x14ac:dyDescent="0.25">
      <c r="A26" s="104" t="s">
        <v>51</v>
      </c>
      <c r="X26" s="97"/>
      <c r="Y26" s="95"/>
    </row>
    <row r="27" spans="1:37" ht="34.5" customHeight="1" x14ac:dyDescent="0.25">
      <c r="A27" s="185" t="s">
        <v>186</v>
      </c>
      <c r="B27" s="185"/>
      <c r="C27" s="131"/>
      <c r="D27" s="93"/>
      <c r="E27" s="93"/>
      <c r="F27" s="93"/>
      <c r="G27" s="93"/>
      <c r="H27" s="148"/>
      <c r="I27" s="93"/>
      <c r="J27" s="148"/>
      <c r="K27" s="93"/>
      <c r="L27" s="148"/>
      <c r="X27" s="97"/>
      <c r="Y27" s="95"/>
    </row>
    <row r="28" spans="1:37" ht="36.75" customHeight="1" x14ac:dyDescent="0.25">
      <c r="A28" s="185" t="s">
        <v>187</v>
      </c>
      <c r="B28" s="185"/>
      <c r="C28" s="132"/>
      <c r="D28" s="93"/>
      <c r="E28" s="93"/>
      <c r="F28" s="93"/>
      <c r="G28" s="93"/>
      <c r="H28" s="148"/>
      <c r="I28" s="93"/>
      <c r="J28" s="148"/>
      <c r="K28" s="93"/>
      <c r="L28" s="148"/>
      <c r="X28" s="97"/>
      <c r="Y28" s="149"/>
    </row>
    <row r="29" spans="1:37" ht="33.75" customHeight="1" x14ac:dyDescent="0.25">
      <c r="A29" s="185" t="s">
        <v>188</v>
      </c>
      <c r="B29" s="185"/>
      <c r="C29" s="133"/>
      <c r="D29" s="93"/>
      <c r="E29" s="93"/>
      <c r="F29" s="93"/>
      <c r="G29" s="93"/>
      <c r="H29" s="148"/>
      <c r="I29" s="93"/>
      <c r="J29" s="148"/>
      <c r="K29" s="93"/>
      <c r="L29" s="148"/>
    </row>
    <row r="30" spans="1:37" ht="33.75" customHeight="1" x14ac:dyDescent="0.25">
      <c r="A30" s="93"/>
      <c r="B30" s="93"/>
      <c r="C30" s="93"/>
      <c r="D30" s="93"/>
      <c r="E30" s="93"/>
      <c r="F30" s="93"/>
      <c r="G30" s="93"/>
      <c r="H30" s="148"/>
      <c r="I30" s="93"/>
      <c r="J30" s="148"/>
      <c r="K30" s="93"/>
      <c r="L30" s="148"/>
    </row>
    <row r="31" spans="1:37" ht="36" customHeight="1" x14ac:dyDescent="0.2">
      <c r="A31" s="214" t="s">
        <v>52</v>
      </c>
      <c r="B31" s="134" t="s">
        <v>53</v>
      </c>
      <c r="C31" s="215" t="s">
        <v>54</v>
      </c>
      <c r="D31" s="135" t="s">
        <v>219</v>
      </c>
      <c r="E31" s="216" t="s">
        <v>55</v>
      </c>
      <c r="F31" s="136" t="s">
        <v>241</v>
      </c>
      <c r="G31" s="93"/>
      <c r="H31" s="148"/>
      <c r="I31" s="93"/>
      <c r="J31" s="148"/>
      <c r="K31" s="93"/>
      <c r="L31" s="148"/>
      <c r="M31" s="172"/>
      <c r="N31" s="93"/>
      <c r="O31" s="148"/>
      <c r="P31" s="93"/>
      <c r="Q31" s="147"/>
      <c r="R31" s="93"/>
      <c r="S31" s="148"/>
      <c r="T31" s="159"/>
      <c r="U31" s="93"/>
      <c r="V31" s="93"/>
      <c r="W31" s="93"/>
      <c r="X31" s="148"/>
      <c r="Y31" s="148"/>
      <c r="Z31" s="93"/>
      <c r="AA31" s="148"/>
      <c r="AB31" s="148"/>
      <c r="AC31" s="93"/>
      <c r="AD31" s="176"/>
      <c r="AE31" s="93"/>
      <c r="AF31" s="182"/>
    </row>
    <row r="32" spans="1:37" ht="34.5" customHeight="1" x14ac:dyDescent="0.2">
      <c r="A32" s="214"/>
      <c r="B32" s="134" t="s">
        <v>56</v>
      </c>
      <c r="C32" s="215"/>
      <c r="D32" s="134" t="s">
        <v>56</v>
      </c>
      <c r="E32" s="216"/>
      <c r="F32" s="137" t="s">
        <v>242</v>
      </c>
      <c r="G32" s="93"/>
      <c r="H32" s="148"/>
      <c r="I32" s="93"/>
      <c r="J32" s="148"/>
      <c r="K32" s="93"/>
      <c r="L32" s="148"/>
      <c r="M32" s="172"/>
      <c r="N32" s="93"/>
      <c r="O32" s="148"/>
      <c r="P32" s="93"/>
      <c r="Q32" s="147"/>
      <c r="R32" s="93"/>
      <c r="S32" s="148"/>
      <c r="T32" s="159"/>
      <c r="U32" s="93"/>
      <c r="V32" s="93"/>
      <c r="W32" s="93"/>
      <c r="X32" s="148"/>
      <c r="Y32" s="148"/>
      <c r="Z32" s="93"/>
      <c r="AA32" s="148"/>
      <c r="AB32" s="148"/>
      <c r="AC32" s="93"/>
      <c r="AD32" s="176"/>
      <c r="AE32" s="93"/>
      <c r="AF32" s="182"/>
    </row>
    <row r="33" spans="1:32" x14ac:dyDescent="0.2">
      <c r="A33" s="93"/>
      <c r="B33" s="93"/>
      <c r="C33" s="93"/>
      <c r="D33" s="93"/>
      <c r="E33" s="93"/>
      <c r="F33" s="93"/>
      <c r="G33" s="93"/>
      <c r="H33" s="148"/>
      <c r="I33" s="93"/>
      <c r="J33" s="148"/>
      <c r="K33" s="93"/>
      <c r="L33" s="148"/>
      <c r="M33" s="172"/>
      <c r="N33" s="93"/>
      <c r="O33" s="148"/>
      <c r="P33" s="93"/>
      <c r="Q33" s="147"/>
      <c r="R33" s="93"/>
      <c r="S33" s="148"/>
      <c r="T33" s="159"/>
      <c r="U33" s="93"/>
      <c r="V33" s="93"/>
      <c r="W33" s="93"/>
      <c r="X33" s="148"/>
      <c r="Y33" s="148"/>
      <c r="Z33" s="93"/>
      <c r="AA33" s="148"/>
      <c r="AB33" s="148"/>
      <c r="AC33" s="93"/>
      <c r="AD33" s="176"/>
      <c r="AE33" s="93"/>
      <c r="AF33" s="182"/>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3" t="s">
        <v>89</v>
      </c>
      <c r="B29" s="233"/>
      <c r="C29" s="233"/>
      <c r="D29" s="233"/>
      <c r="E29" s="233"/>
      <c r="F29" s="233"/>
    </row>
    <row r="30" spans="1:7" x14ac:dyDescent="0.25">
      <c r="A30" s="31" t="s">
        <v>90</v>
      </c>
      <c r="B30" s="32" t="s">
        <v>91</v>
      </c>
      <c r="C30" s="33" t="s">
        <v>92</v>
      </c>
      <c r="D30" s="33" t="s">
        <v>93</v>
      </c>
      <c r="E30" s="33" t="s">
        <v>94</v>
      </c>
      <c r="F30" s="34" t="s">
        <v>95</v>
      </c>
      <c r="G30" s="34" t="s">
        <v>96</v>
      </c>
    </row>
    <row r="31" spans="1:7" ht="15" customHeight="1" x14ac:dyDescent="0.25">
      <c r="A31" s="234" t="s">
        <v>65</v>
      </c>
      <c r="B31" s="35" t="s">
        <v>97</v>
      </c>
      <c r="C31" s="236">
        <f>+D4</f>
        <v>740668337.55230713</v>
      </c>
      <c r="D31" s="36" t="s">
        <v>98</v>
      </c>
      <c r="E31" s="238"/>
      <c r="F31" s="231" t="s">
        <v>99</v>
      </c>
      <c r="G31" s="231" t="s">
        <v>100</v>
      </c>
    </row>
    <row r="32" spans="1:7" ht="23.25" thickBot="1" x14ac:dyDescent="0.3">
      <c r="A32" s="235"/>
      <c r="B32" s="37" t="s">
        <v>101</v>
      </c>
      <c r="C32" s="237"/>
      <c r="D32" s="38" t="s">
        <v>98</v>
      </c>
      <c r="E32" s="239"/>
      <c r="F32" s="232"/>
      <c r="G32" s="232"/>
    </row>
    <row r="33" spans="1:7" ht="15" customHeight="1" x14ac:dyDescent="0.25">
      <c r="A33" s="240" t="s">
        <v>66</v>
      </c>
      <c r="B33" s="39" t="s">
        <v>102</v>
      </c>
      <c r="C33" s="241">
        <f>+D5</f>
        <v>5030543678.3916664</v>
      </c>
      <c r="D33" s="243" t="s">
        <v>103</v>
      </c>
      <c r="E33" s="238"/>
      <c r="F33" s="40"/>
      <c r="G33" s="40"/>
    </row>
    <row r="34" spans="1:7" ht="81.75" customHeight="1" thickBot="1" x14ac:dyDescent="0.3">
      <c r="A34" s="235"/>
      <c r="B34" s="41" t="s">
        <v>104</v>
      </c>
      <c r="C34" s="242"/>
      <c r="D34" s="244"/>
      <c r="E34" s="239"/>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40" t="s">
        <v>70</v>
      </c>
      <c r="B37" s="35" t="s">
        <v>116</v>
      </c>
      <c r="C37" s="241"/>
      <c r="D37" s="36" t="s">
        <v>117</v>
      </c>
      <c r="E37" s="238" t="s">
        <v>118</v>
      </c>
      <c r="F37" s="245" t="s">
        <v>119</v>
      </c>
      <c r="G37" s="245" t="s">
        <v>120</v>
      </c>
    </row>
    <row r="38" spans="1:7" ht="27" customHeight="1" thickBot="1" x14ac:dyDescent="0.3">
      <c r="A38" s="235"/>
      <c r="B38" s="47" t="s">
        <v>121</v>
      </c>
      <c r="C38" s="242"/>
      <c r="D38" s="38"/>
      <c r="E38" s="239"/>
      <c r="F38" s="232"/>
      <c r="G38" s="232"/>
    </row>
    <row r="39" spans="1:7" ht="26.25" customHeight="1" x14ac:dyDescent="0.25">
      <c r="A39" s="234" t="s">
        <v>73</v>
      </c>
      <c r="B39" s="35" t="s">
        <v>122</v>
      </c>
      <c r="C39" s="241">
        <f>+D11</f>
        <v>116676852.69291401</v>
      </c>
      <c r="D39" s="36" t="s">
        <v>103</v>
      </c>
      <c r="E39" s="246" t="s">
        <v>123</v>
      </c>
      <c r="F39" s="245" t="s">
        <v>124</v>
      </c>
      <c r="G39" s="245" t="s">
        <v>125</v>
      </c>
    </row>
    <row r="40" spans="1:7" ht="30" customHeight="1" thickBot="1" x14ac:dyDescent="0.3">
      <c r="A40" s="235"/>
      <c r="B40" s="47" t="s">
        <v>126</v>
      </c>
      <c r="C40" s="242"/>
      <c r="D40" s="48"/>
      <c r="E40" s="247"/>
      <c r="F40" s="232"/>
      <c r="G40" s="232"/>
    </row>
    <row r="41" spans="1:7" x14ac:dyDescent="0.25">
      <c r="A41" s="240" t="s">
        <v>75</v>
      </c>
      <c r="B41" s="49" t="s">
        <v>127</v>
      </c>
      <c r="C41" s="241">
        <f>+D13</f>
        <v>716350530.54135132</v>
      </c>
      <c r="D41" s="36" t="s">
        <v>98</v>
      </c>
      <c r="E41" s="249" t="s">
        <v>128</v>
      </c>
      <c r="F41" s="40" t="s">
        <v>129</v>
      </c>
      <c r="G41" s="40" t="s">
        <v>130</v>
      </c>
    </row>
    <row r="42" spans="1:7" ht="24.75" x14ac:dyDescent="0.25">
      <c r="A42" s="234"/>
      <c r="B42" s="49" t="s">
        <v>131</v>
      </c>
      <c r="C42" s="248"/>
      <c r="D42" s="50" t="s">
        <v>132</v>
      </c>
      <c r="E42" s="249"/>
      <c r="F42" s="40"/>
      <c r="G42" s="40"/>
    </row>
    <row r="43" spans="1:7" ht="15.75" thickBot="1" x14ac:dyDescent="0.3">
      <c r="A43" s="235"/>
      <c r="B43" s="47" t="s">
        <v>133</v>
      </c>
      <c r="C43" s="242"/>
      <c r="D43" s="38" t="s">
        <v>117</v>
      </c>
      <c r="E43" s="247"/>
      <c r="F43" s="42" t="s">
        <v>134</v>
      </c>
      <c r="G43" s="42" t="s">
        <v>135</v>
      </c>
    </row>
    <row r="44" spans="1:7" ht="24.75" customHeight="1" x14ac:dyDescent="0.25">
      <c r="A44" s="240" t="s">
        <v>76</v>
      </c>
      <c r="B44" s="51" t="s">
        <v>136</v>
      </c>
      <c r="C44" s="241">
        <f>+D14</f>
        <v>9439485699.6839676</v>
      </c>
      <c r="D44" s="36" t="s">
        <v>98</v>
      </c>
      <c r="E44" s="250"/>
      <c r="F44" s="231" t="s">
        <v>137</v>
      </c>
      <c r="G44" s="231" t="s">
        <v>130</v>
      </c>
    </row>
    <row r="45" spans="1:7" ht="24.75" x14ac:dyDescent="0.25">
      <c r="A45" s="234"/>
      <c r="B45" s="52" t="s">
        <v>138</v>
      </c>
      <c r="C45" s="248"/>
      <c r="D45" s="36" t="s">
        <v>98</v>
      </c>
      <c r="E45" s="250"/>
      <c r="F45" s="231"/>
      <c r="G45" s="231"/>
    </row>
    <row r="46" spans="1:7" ht="25.5" customHeight="1" x14ac:dyDescent="0.25">
      <c r="A46" s="234"/>
      <c r="B46" s="53" t="s">
        <v>139</v>
      </c>
      <c r="C46" s="248"/>
      <c r="D46" s="36" t="s">
        <v>98</v>
      </c>
      <c r="E46" s="250"/>
      <c r="F46" s="231"/>
      <c r="G46" s="231"/>
    </row>
    <row r="47" spans="1:7" ht="41.25" customHeight="1" thickBot="1" x14ac:dyDescent="0.3">
      <c r="A47" s="235"/>
      <c r="B47" s="54" t="s">
        <v>140</v>
      </c>
      <c r="C47" s="242"/>
      <c r="D47" s="48"/>
      <c r="E47" s="251"/>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2026-04-07T20:23:35Z</dcterms:modified>
  <cp:category/>
  <cp:contentStatus/>
</cp:coreProperties>
</file>